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60D13A4C-4DDE-4C70-BFCB-5D2B5BF5DCD1}" xr6:coauthVersionLast="36" xr6:coauthVersionMax="36" xr10:uidLastSave="{00000000-0000-0000-0000-000000000000}"/>
  <workbookProtection workbookAlgorithmName="SHA-512" workbookHashValue="gF5R9DkoCemOztFUm4ymHYEO8FyrxCrrQaNOtFfDRe3tGoCCgnz62Y4a2sSG8HloNpK+LmBGWIytWGKO731gEA==" workbookSaltValue="eton4S8FVYXH733Nzo/DEw=="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<sst xmlns="http://schemas.openxmlformats.org/spreadsheetml/2006/main" count="241" uniqueCount="116">
  <si>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</si>
  <si>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</si>
  <si>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</si>
  <si>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</si>
  <si>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</si>
  <si>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</si>
  <si>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</si>
  <si>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</si>
  <si>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</si>
  <si>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</si>
  <si>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</si>
  <si>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</si>
  <si>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</si>
  <si>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</si>
  <si>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</si>
  <si>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</si>
  <si>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</si>
  <si>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</si>
  <si>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</si>
  <si>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</si>
  <si>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</si>
  <si>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</si>
  <si>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</si>
  <si>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</si>
  <si>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</si>
  <si>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</si>
  <si>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</si>
  <si>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</si>
  <si>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</si>
  <si>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</si>
  <si>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</si>
  <si>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</si>
  <si>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</si>
  <si>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</si>
  <si>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</si>
  <si>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</si>
  <si>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</si>
  <si>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</si>
  <si>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</si>
  <si>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</si>
  <si>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</si>
  <si>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</si>
  <si>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</si>
  <si>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</si>
  <si>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</si>
  <si>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</si>
  <si>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</si>
  <si>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</si>
  <si>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</si>
  <si>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</si>
  <si>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</si>
  <si>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</si>
  <si>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</si>
  <si>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</si>
  <si>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</si>
  <si>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</si>
  <si>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</si>
  <si>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</si>
  <si>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</si>
  <si>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</si>
  <si>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</si>
  <si>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</si>
  <si>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</si>
  <si>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</si>
  <si>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</si>
  <si>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</si>
  <si>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</si>
  <si>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</si>
  <si>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</si>
  <si>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</si>
  <si>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</si>
  <si>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</si>
  <si>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</si>
  <si>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</si>
  <si>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</si>
  <si>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</si>
  <si>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</si>
  <si>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</si>
  <si>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</si>
  <si>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</si>
  <si>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</si>
  <si>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</si>
  <si>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</si>
  <si>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</si>
  <si>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</si>
  <si>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</si>
  <si>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</si>
  <si>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</si>
  <si>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</si>
  <si>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</si>
  <si>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</si>
  <si>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</si>
  <si>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</si>
  <si>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</si>
  <si>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</si>
  <si>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</si>
  <si>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群馬県　邑楽町</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</si>
  <si>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</si>
  <si>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</si>
  <si>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</si>
  <si>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</si>
  <si>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</si>
  <si>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</si>
  <si>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</si>
  <si>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</si>
  <si>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</si>
  <si>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</si>
  <si>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</si>
  <si>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</si>
  <si>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</si>
  <si>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</si>
  <si>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</si>
  <si>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</si>
  <si>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現状の経営分析においては比較的健全であると思われるが、事業の効率については改善すべき点がみられる。今後人口減少による使用料の減少や施設の老朽化を見据えると、経費回収率を上げ、収支バランスの取れた維持管理対策をとる必要がある。このためには水洗化率、接続率の向上が必要だと思われる。
　広域化共同化に伴いコミュニティプラントから公共下水道へ編入する地区もあり、そういった地区の改修工事が必要となってくるため、ストックマネジメント計画の策定や調査等を行っていく予定である。
　今後は接続率、水洗化率向上の対策を行い、令和6年度に予定している公営企業会計移行によるメリットを活用して収支比率及び経費回収率の向上を図りながら、老朽化対策や維持管理対策の経営バランスをとる必要がある。</t>
    <rPh sb="142" eb="145">
      <t>コウイキカ</t>
    </rPh>
    <rPh sb="145" eb="148">
      <t>キョウドウカ</t>
    </rPh>
    <rPh sb="149" eb="150">
      <t>トモナ</t>
    </rPh>
    <rPh sb="163" eb="165">
      <t>コウキョウ</t>
    </rPh>
    <rPh sb="165" eb="168">
      <t>ゲスイドウ</t>
    </rPh>
    <rPh sb="169" eb="171">
      <t>ヘンニュウ</t>
    </rPh>
    <rPh sb="173" eb="175">
      <t>チク</t>
    </rPh>
    <rPh sb="184" eb="186">
      <t>チク</t>
    </rPh>
    <rPh sb="187" eb="189">
      <t>カイシュウ</t>
    </rPh>
    <rPh sb="189" eb="191">
      <t>コウジ</t>
    </rPh>
    <rPh sb="192" eb="194">
      <t>ヒツヨウ</t>
    </rPh>
    <rPh sb="213" eb="215">
      <t>ケイカク</t>
    </rPh>
    <rPh sb="216" eb="218">
      <t>サクテイ</t>
    </rPh>
    <rPh sb="219" eb="221">
      <t>チョウサ</t>
    </rPh>
    <rPh sb="221" eb="222">
      <t>トウ</t>
    </rPh>
    <rPh sb="223" eb="224">
      <t>オコナ</t>
    </rPh>
    <rPh sb="228" eb="230">
      <t>ヨテイ</t>
    </rPh>
    <phoneticPr fontId="1"/>
  </si>
  <si>
    <t>当町の公共下水道は平成5年度に着手し、平成12年度に供用開始となっており、事業開始からの年数が浅いため、管渠の老朽化に伴う更新等は実施していなかった。しかし、令和３年度末にコミュニティプラントで処理を行っていた新中野・明野地区を公共下水道へ編入する。新中野地区は昭和47年から、明野地区は昭和62年からそれぞれコミュニティプラントで処理を行っており、新中野地区に関しては管渠の劣化が進んでいる箇所も見られる。そのため、今後はストックマネジメント計画の策定や計画的なTVカメラ調査等を実施し、管渠の更新・改築等へ向けた対策を考えていく必要がある。</t>
    <rPh sb="0" eb="1">
      <t>トウ</t>
    </rPh>
    <rPh sb="1" eb="2">
      <t>マチ</t>
    </rPh>
    <rPh sb="3" eb="5">
      <t>コウキョウ</t>
    </rPh>
    <rPh sb="5" eb="8">
      <t>ゲスイドウ</t>
    </rPh>
    <rPh sb="57" eb="58">
      <t>カ</t>
    </rPh>
    <rPh sb="79" eb="81">
      <t>レイワ</t>
    </rPh>
    <rPh sb="82" eb="84">
      <t>ネンド</t>
    </rPh>
    <rPh sb="84" eb="85">
      <t>マツ</t>
    </rPh>
    <rPh sb="97" eb="99">
      <t>ショリ</t>
    </rPh>
    <rPh sb="100" eb="101">
      <t>オコナ</t>
    </rPh>
    <rPh sb="105" eb="108">
      <t>シンナカノ</t>
    </rPh>
    <rPh sb="109" eb="111">
      <t>アケノ</t>
    </rPh>
    <rPh sb="111" eb="113">
      <t>チク</t>
    </rPh>
    <rPh sb="114" eb="116">
      <t>コウキョウ</t>
    </rPh>
    <rPh sb="116" eb="119">
      <t>ゲスイドウ</t>
    </rPh>
    <rPh sb="120" eb="122">
      <t>ヘンニュウ</t>
    </rPh>
    <rPh sb="125" eb="128">
      <t>シンナカノ</t>
    </rPh>
    <rPh sb="128" eb="130">
      <t>チク</t>
    </rPh>
    <rPh sb="131" eb="133">
      <t>ショウワ</t>
    </rPh>
    <rPh sb="135" eb="136">
      <t>ネン</t>
    </rPh>
    <rPh sb="139" eb="141">
      <t>アケノ</t>
    </rPh>
    <rPh sb="141" eb="143">
      <t>チク</t>
    </rPh>
    <rPh sb="144" eb="146">
      <t>ショウワ</t>
    </rPh>
    <rPh sb="148" eb="149">
      <t>ネン</t>
    </rPh>
    <rPh sb="166" eb="168">
      <t>ショリ</t>
    </rPh>
    <rPh sb="169" eb="170">
      <t>オコナ</t>
    </rPh>
    <rPh sb="175" eb="178">
      <t>シンナカノ</t>
    </rPh>
    <rPh sb="178" eb="180">
      <t>チク</t>
    </rPh>
    <rPh sb="181" eb="182">
      <t>カン</t>
    </rPh>
    <rPh sb="185" eb="187">
      <t>カンキョ</t>
    </rPh>
    <rPh sb="188" eb="190">
      <t>レッカ</t>
    </rPh>
    <rPh sb="191" eb="192">
      <t>スス</t>
    </rPh>
    <rPh sb="196" eb="198">
      <t>カショ</t>
    </rPh>
    <rPh sb="199" eb="200">
      <t>ミ</t>
    </rPh>
    <rPh sb="222" eb="224">
      <t>ケイカク</t>
    </rPh>
    <phoneticPr fontId="1"/>
  </si>
  <si>
    <r>
      <t>①接続件数、料金収入の増加により収益的収支比率が昨年度より増加し、H29</t>
    </r>
    <r>
      <rPr>
        <sz val="11"/>
        <rFont val="ＭＳ ゴシック"/>
        <family val="3"/>
        <charset val="128"/>
      </rPr>
      <t>年度から100％以上となっている。しかし、現在10年概成(令和8年度末)に向けて工事を進めており、今後さらなる工事費の増加が見込まれるため、経営改善の向上に取り組む必要がある。
④当町の料金水準は高めであり、企業債残高は平均と比べて低い値で推移している。H29度から減少傾向だが、令和３年度末に新中野・明野地区が公共下水道編入予定のため管渠接続工事費、及び改修工事費で企業債の増加が見込まれる。
⑤使用料による回収で賄えている状況であるが、今後も接続率を上げるなどさらなる改善点の取り組みをしていく必要がある。
⑥汚水処理原価は、平成29年度から増加傾向にあることから、接続率向上による有収水量</t>
    </r>
    <r>
      <rPr>
        <sz val="11"/>
        <color theme="1"/>
        <rFont val="ＭＳ ゴシック"/>
        <family val="3"/>
        <charset val="128"/>
      </rPr>
      <t>の増加を目標としたい。
⑦邑楽町は流域関連の公共下水道となるため、処理場を保有していない。そのため、当該値がなしになっている。　　　　　　　
⑧水洗化率は、前年度と比較し若干の増加となっており、２年続けて水洗化率が減少するという事態は回避できた。しかし、類似団体よりも低い値であることに変わりはないため、管渠に対しての費用対効果を上げるためにも水洗化率向上の取組む必要がある。</t>
    </r>
    <rPh sb="24" eb="27">
      <t>サクネンド</t>
    </rPh>
    <rPh sb="29" eb="31">
      <t>ゾウカ</t>
    </rPh>
    <rPh sb="36" eb="37">
      <t>ネン</t>
    </rPh>
    <rPh sb="37" eb="38">
      <t>ド</t>
    </rPh>
    <rPh sb="166" eb="167">
      <t>ド</t>
    </rPh>
    <rPh sb="181" eb="182">
      <t>マツ</t>
    </rPh>
    <rPh sb="212" eb="213">
      <t>オヨ</t>
    </rPh>
    <rPh sb="214" eb="216">
      <t>カイシュウ</t>
    </rPh>
    <rPh sb="216" eb="219">
      <t>コウジヒ</t>
    </rPh>
    <rPh sb="235" eb="236">
      <t>ヅカイ</t>
    </rPh>
    <rPh sb="293" eb="295">
      <t>オスイ</t>
    </rPh>
    <rPh sb="295" eb="297">
      <t>ショリ</t>
    </rPh>
    <rPh sb="297" eb="299">
      <t>ゲンカ</t>
    </rPh>
    <rPh sb="346" eb="349">
      <t>オウラマチ</t>
    </rPh>
    <rPh sb="350" eb="352">
      <t>リュウイキ</t>
    </rPh>
    <rPh sb="352" eb="354">
      <t>カンレン</t>
    </rPh>
    <rPh sb="355" eb="357">
      <t>コウキョウ</t>
    </rPh>
    <rPh sb="357" eb="360">
      <t>ゲスイドウ</t>
    </rPh>
    <rPh sb="366" eb="369">
      <t>ショリジョウ</t>
    </rPh>
    <rPh sb="370" eb="372">
      <t>ホユウ</t>
    </rPh>
    <rPh sb="383" eb="385">
      <t>トウガイ</t>
    </rPh>
    <rPh sb="385" eb="386">
      <t>チ</t>
    </rPh>
    <rPh sb="411" eb="414">
      <t>ゼンネンド</t>
    </rPh>
    <rPh sb="415" eb="417">
      <t>ヒカク</t>
    </rPh>
    <rPh sb="418" eb="420">
      <t>ジャッカン</t>
    </rPh>
    <rPh sb="431" eb="432">
      <t>ネン</t>
    </rPh>
    <rPh sb="432" eb="433">
      <t>ツヅ</t>
    </rPh>
    <rPh sb="435" eb="438">
      <t>スイセンカ</t>
    </rPh>
    <rPh sb="438" eb="439">
      <t>リツ</t>
    </rPh>
    <rPh sb="440" eb="442">
      <t>ゲンショウ</t>
    </rPh>
    <rPh sb="447" eb="449">
      <t>ジタイ</t>
    </rPh>
    <rPh sb="450" eb="452">
      <t>カイヒ</t>
    </rPh>
    <rPh sb="476" eb="47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</si>
</sst>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D2-4E34-A6EC-34EDE0F544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5AD2-4E34-A6EC-34EDE0F544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40-481B-AE7A-B0BED3FED3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FD40-481B-AE7A-B0BED3FED3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64.87</c:v>
                </c:pt>
                <c:pt idx="1">
                  <c:v>71.45</c:v>
                </c:pt>
                <c:pt idx="2">
                  <c:v>73.349999999999994</c:v>
                </c:pt>
                <c:pt idx="3">
                  <c:v>72.72</c:v>
                </c:pt>
                <c:pt idx="4">
                  <c:v>74.17</c:v>
                </c:pt>
              </c:numCache>
            </c:numRef>
          </c:val>
          <c:extLst>
            <c:ext xmlns:c16="http://schemas.microsoft.com/office/drawing/2014/chart" uri="{C3380CC4-5D6E-409C-BE32-E72D297353CC}">
              <c16:uniqueId val="{00000000-32B9-43EE-A935-D6DF0E03E9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32B9-43EE-A935-D6DF0E03E9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97.74</c:v>
                </c:pt>
                <c:pt idx="1">
                  <c:v>100.06</c:v>
                </c:pt>
                <c:pt idx="2">
                  <c:v>100.4</c:v>
                </c:pt>
                <c:pt idx="3">
                  <c:v>101.02</c:v>
                </c:pt>
                <c:pt idx="4">
                  <c:v>101.53</c:v>
                </c:pt>
              </c:numCache>
            </c:numRef>
          </c:val>
          <c:extLst>
            <c:ext xmlns:c16="http://schemas.microsoft.com/office/drawing/2014/chart" uri="{C3380CC4-5D6E-409C-BE32-E72D297353CC}">
              <c16:uniqueId val="{00000000-A070-4C50-8502-B7C7197B37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70-4C50-8502-B7C7197B37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18-45BC-A3DA-1FB5026AE6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18-45BC-A3DA-1FB5026AE6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16-4D48-9B7A-7B4A5B1823F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16-4D48-9B7A-7B4A5B1823F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9D-4C0B-B4AE-D804251170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9D-4C0B-B4AE-D8042511700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63-445C-BB55-64373BA380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63-445C-BB55-64373BA3809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273.05</c:v>
                </c:pt>
                <c:pt idx="1">
                  <c:v>387.32</c:v>
                </c:pt>
                <c:pt idx="2">
                  <c:v>239.46</c:v>
                </c:pt>
                <c:pt idx="3">
                  <c:v>185.45</c:v>
                </c:pt>
                <c:pt idx="4">
                  <c:v>113.65</c:v>
                </c:pt>
              </c:numCache>
            </c:numRef>
          </c:val>
          <c:extLst>
            <c:ext xmlns:c16="http://schemas.microsoft.com/office/drawing/2014/chart" uri="{C3380CC4-5D6E-409C-BE32-E72D297353CC}">
              <c16:uniqueId val="{00000000-3A05-41AF-BA03-0C91D62E641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3A05-41AF-BA03-0C91D62E641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92.31</c:v>
                </c:pt>
                <c:pt idx="1">
                  <c:v>100</c:v>
                </c:pt>
                <c:pt idx="2">
                  <c:v>100</c:v>
                </c:pt>
                <c:pt idx="3">
                  <c:v>100</c:v>
                </c:pt>
                <c:pt idx="4">
                  <c:v>100</c:v>
                </c:pt>
              </c:numCache>
            </c:numRef>
          </c:val>
          <c:extLst>
            <c:ext xmlns:c16="http://schemas.microsoft.com/office/drawing/2014/chart" uri="{C3380CC4-5D6E-409C-BE32-E72D297353CC}">
              <c16:uniqueId val="{00000000-B8ED-4298-BAF4-C2DFE9396E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B8ED-4298-BAF4-C2DFE9396E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221.74</c:v>
                </c:pt>
                <c:pt idx="1">
                  <c:v>200.65</c:v>
                </c:pt>
                <c:pt idx="2">
                  <c:v>200.73</c:v>
                </c:pt>
                <c:pt idx="3">
                  <c:v>202.71</c:v>
                </c:pt>
                <c:pt idx="4">
                  <c:v>202.79</c:v>
                </c:pt>
              </c:numCache>
            </c:numRef>
          </c:val>
          <c:extLst>
            <c:ext xmlns:c16="http://schemas.microsoft.com/office/drawing/2014/chart" uri="{C3380CC4-5D6E-409C-BE32-E72D297353CC}">
              <c16:uniqueId val="{00000000-4479-4E69-A041-644BBD2F97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4479-4E69-A041-644BBD2F97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779645" y="3000375"/>
          <a:ext cx="38804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046845" y="3000375"/>
          <a:ext cx="38804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1020" y="10935335"/>
          <a:ext cx="49968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17920" y="10935335"/>
          <a:ext cx="49968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zoomScale="98" zoomScaleNormal="98"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群馬県　邑楽町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3</v>
      </c>
      <c r="C7" s="44"/>
      <c r="D7" s="44"/>
      <c r="E7" s="44"/>
      <c r="F7" s="44"/>
      <c r="G7" s="44"/>
      <c r="H7" s="44"/>
      <c r="I7" s="44" t="s">
        <v>12</v>
      </c>
      <c r="J7" s="44"/>
      <c r="K7" s="44"/>
      <c r="L7" s="44"/>
      <c r="M7" s="44"/>
      <c r="N7" s="44"/>
      <c r="O7" s="44"/>
      <c r="P7" s="44" t="s">
        <v>4</v>
      </c>
      <c r="Q7" s="44"/>
      <c r="R7" s="44"/>
      <c r="S7" s="44"/>
      <c r="T7" s="44"/>
      <c r="U7" s="44"/>
      <c r="V7" s="44"/>
      <c r="W7" s="44" t="s">
        <v>14</v>
      </c>
      <c r="X7" s="44"/>
      <c r="Y7" s="44"/>
      <c r="Z7" s="44"/>
      <c r="AA7" s="44"/>
      <c r="AB7" s="44"/>
      <c r="AC7" s="44"/>
      <c r="AD7" s="44" t="s">
        <v>7</v>
      </c>
      <c r="AE7" s="44"/>
      <c r="AF7" s="44"/>
      <c r="AG7" s="44"/>
      <c r="AH7" s="44"/>
      <c r="AI7" s="44"/>
      <c r="AJ7" s="44"/>
      <c r="AK7" s="3"/>
      <c r="AL7" s="44" t="s">
        <v>16</v>
      </c>
      <c r="AM7" s="44"/>
      <c r="AN7" s="44"/>
      <c r="AO7" s="44"/>
      <c r="AP7" s="44"/>
      <c r="AQ7" s="44"/>
      <c r="AR7" s="44"/>
      <c r="AS7" s="44"/>
      <c r="AT7" s="44" t="s">
        <v>8</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Cc2</v>
      </c>
      <c r="X8" s="45"/>
      <c r="Y8" s="45"/>
      <c r="Z8" s="45"/>
      <c r="AA8" s="45"/>
      <c r="AB8" s="45"/>
      <c r="AC8" s="45"/>
      <c r="AD8" s="46" t="str">
        <f>データ!$M$6</f>
        <v>非設置</v>
      </c>
      <c r="AE8" s="46"/>
      <c r="AF8" s="46"/>
      <c r="AG8" s="46"/>
      <c r="AH8" s="46"/>
      <c r="AI8" s="46"/>
      <c r="AJ8" s="46"/>
      <c r="AK8" s="3"/>
      <c r="AL8" s="47">
        <f>データ!S6</f>
        <v>26186</v>
      </c>
      <c r="AM8" s="47"/>
      <c r="AN8" s="47"/>
      <c r="AO8" s="47"/>
      <c r="AP8" s="47"/>
      <c r="AQ8" s="47"/>
      <c r="AR8" s="47"/>
      <c r="AS8" s="47"/>
      <c r="AT8" s="48">
        <f>データ!T6</f>
        <v>31.11</v>
      </c>
      <c r="AU8" s="48"/>
      <c r="AV8" s="48"/>
      <c r="AW8" s="48"/>
      <c r="AX8" s="48"/>
      <c r="AY8" s="48"/>
      <c r="AZ8" s="48"/>
      <c r="BA8" s="48"/>
      <c r="BB8" s="48">
        <f>データ!U6</f>
        <v>841.72</v>
      </c>
      <c r="BC8" s="48"/>
      <c r="BD8" s="48"/>
      <c r="BE8" s="48"/>
      <c r="BF8" s="48"/>
      <c r="BG8" s="48"/>
      <c r="BH8" s="48"/>
      <c r="BI8" s="48"/>
      <c r="BJ8" s="3"/>
      <c r="BK8" s="3"/>
      <c r="BL8" s="49" t="s">
        <v>13</v>
      </c>
      <c r="BM8" s="50"/>
      <c r="BN8" s="17" t="s">
        <v>20</v>
      </c>
      <c r="BO8" s="20"/>
      <c r="BP8" s="20"/>
      <c r="BQ8" s="20"/>
      <c r="BR8" s="20"/>
      <c r="BS8" s="20"/>
      <c r="BT8" s="20"/>
      <c r="BU8" s="20"/>
      <c r="BV8" s="20"/>
      <c r="BW8" s="20"/>
      <c r="BX8" s="20"/>
      <c r="BY8" s="24"/>
    </row>
    <row r="9" spans="1:78" ht="18.75" customHeight="1" x14ac:dyDescent="0.2">
      <c r="A9" s="2"/>
      <c r="B9" s="44" t="s">
        <v>21</v>
      </c>
      <c r="C9" s="44"/>
      <c r="D9" s="44"/>
      <c r="E9" s="44"/>
      <c r="F9" s="44"/>
      <c r="G9" s="44"/>
      <c r="H9" s="44"/>
      <c r="I9" s="44" t="s">
        <v>23</v>
      </c>
      <c r="J9" s="44"/>
      <c r="K9" s="44"/>
      <c r="L9" s="44"/>
      <c r="M9" s="44"/>
      <c r="N9" s="44"/>
      <c r="O9" s="44"/>
      <c r="P9" s="44" t="s">
        <v>25</v>
      </c>
      <c r="Q9" s="44"/>
      <c r="R9" s="44"/>
      <c r="S9" s="44"/>
      <c r="T9" s="44"/>
      <c r="U9" s="44"/>
      <c r="V9" s="44"/>
      <c r="W9" s="44" t="s">
        <v>28</v>
      </c>
      <c r="X9" s="44"/>
      <c r="Y9" s="44"/>
      <c r="Z9" s="44"/>
      <c r="AA9" s="44"/>
      <c r="AB9" s="44"/>
      <c r="AC9" s="44"/>
      <c r="AD9" s="44" t="s">
        <v>22</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32</v>
      </c>
      <c r="BC9" s="44"/>
      <c r="BD9" s="44"/>
      <c r="BE9" s="44"/>
      <c r="BF9" s="44"/>
      <c r="BG9" s="44"/>
      <c r="BH9" s="44"/>
      <c r="BI9" s="44"/>
      <c r="BJ9" s="3"/>
      <c r="BK9" s="3"/>
      <c r="BL9" s="51" t="s">
        <v>35</v>
      </c>
      <c r="BM9" s="52"/>
      <c r="BN9" s="18" t="s">
        <v>36</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23.38</v>
      </c>
      <c r="Q10" s="48"/>
      <c r="R10" s="48"/>
      <c r="S10" s="48"/>
      <c r="T10" s="48"/>
      <c r="U10" s="48"/>
      <c r="V10" s="48"/>
      <c r="W10" s="48">
        <f>データ!Q6</f>
        <v>90.25</v>
      </c>
      <c r="X10" s="48"/>
      <c r="Y10" s="48"/>
      <c r="Z10" s="48"/>
      <c r="AA10" s="48"/>
      <c r="AB10" s="48"/>
      <c r="AC10" s="48"/>
      <c r="AD10" s="47">
        <f>データ!R6</f>
        <v>3740</v>
      </c>
      <c r="AE10" s="47"/>
      <c r="AF10" s="47"/>
      <c r="AG10" s="47"/>
      <c r="AH10" s="47"/>
      <c r="AI10" s="47"/>
      <c r="AJ10" s="47"/>
      <c r="AK10" s="2"/>
      <c r="AL10" s="47">
        <f>データ!V6</f>
        <v>6106</v>
      </c>
      <c r="AM10" s="47"/>
      <c r="AN10" s="47"/>
      <c r="AO10" s="47"/>
      <c r="AP10" s="47"/>
      <c r="AQ10" s="47"/>
      <c r="AR10" s="47"/>
      <c r="AS10" s="47"/>
      <c r="AT10" s="48">
        <f>データ!W6</f>
        <v>1.62</v>
      </c>
      <c r="AU10" s="48"/>
      <c r="AV10" s="48"/>
      <c r="AW10" s="48"/>
      <c r="AX10" s="48"/>
      <c r="AY10" s="48"/>
      <c r="AZ10" s="48"/>
      <c r="BA10" s="48"/>
      <c r="BB10" s="48">
        <f>データ!X6</f>
        <v>3769.14</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42</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2">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10</v>
      </c>
      <c r="BM64" s="65"/>
      <c r="BN64" s="65"/>
      <c r="BO64" s="65"/>
      <c r="BP64" s="65"/>
      <c r="BQ64" s="65"/>
      <c r="BR64" s="65"/>
      <c r="BS64" s="65"/>
      <c r="BT64" s="65"/>
      <c r="BU64" s="65"/>
      <c r="BV64" s="65"/>
      <c r="BW64" s="65"/>
      <c r="BX64" s="65"/>
      <c r="BY64" s="65"/>
      <c r="BZ64" s="6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2">
      <c r="C83" s="2" t="s">
        <v>43</v>
      </c>
    </row>
    <row r="84" spans="1:78" x14ac:dyDescent="0.2">
      <c r="C84" s="2"/>
    </row>
    <row r="85" spans="1:78" hidden="1" x14ac:dyDescent="0.2">
      <c r="B85" s="6" t="s">
        <v>44</v>
      </c>
      <c r="C85" s="6"/>
      <c r="D85" s="6"/>
      <c r="E85" s="6" t="s">
        <v>45</v>
      </c>
      <c r="F85" s="6" t="s">
        <v>47</v>
      </c>
      <c r="G85" s="6" t="s">
        <v>48</v>
      </c>
      <c r="H85" s="6" t="s">
        <v>0</v>
      </c>
      <c r="I85" s="6" t="s">
        <v>11</v>
      </c>
      <c r="J85" s="6" t="s">
        <v>49</v>
      </c>
      <c r="K85" s="6" t="s">
        <v>50</v>
      </c>
      <c r="L85" s="6" t="s">
        <v>33</v>
      </c>
      <c r="M85" s="6" t="s">
        <v>37</v>
      </c>
      <c r="N85" s="6" t="s">
        <v>51</v>
      </c>
      <c r="O85" s="6" t="s">
        <v>52</v>
      </c>
    </row>
    <row r="86" spans="1:78" hidden="1" x14ac:dyDescent="0.2">
      <c r="B86" s="6"/>
      <c r="C86" s="6"/>
      <c r="D86" s="6"/>
      <c r="E86" s="6" t="str">
        <f>データ!AI6</f>
        <v/>
      </c>
      <c r="F86" s="6" t="s">
        <v>41</v>
      </c>
      <c r="G86" s="6" t="s">
        <v>41</v>
      </c>
      <c r="H86" s="6" t="str">
        <f>データ!BP6</f>
        <v>【705.21】</v>
      </c>
      <c r="I86" s="6" t="str">
        <f>データ!CA6</f>
        <v>【98.96】</v>
      </c>
      <c r="J86" s="6" t="str">
        <f>データ!CL6</f>
        <v>【134.52】</v>
      </c>
      <c r="K86" s="6" t="str">
        <f>データ!CW6</f>
        <v>【59.57】</v>
      </c>
      <c r="L86" s="6" t="str">
        <f>データ!DH6</f>
        <v>【95.57】</v>
      </c>
      <c r="M86" s="6" t="s">
        <v>41</v>
      </c>
      <c r="N86" s="6" t="s">
        <v>41</v>
      </c>
      <c r="O86" s="6" t="str">
        <f>データ!EO6</f>
        <v>【0.30】</v>
      </c>
    </row>
  </sheetData>
  <sheetProtection algorithmName="SHA-512" hashValue="er4UJWjEn+m2c7h8OVkU4BSi4DjGZZNVg4ikfDGH9dsZN4Plij1G6MZ9y5oYLdMwPCss5OiNJ+JeJ88uzkSgKg==" saltValue="uH6llHPFCdenr2COehKG7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3"/>
  <sheetViews>
    <sheetView showGridLines="0" workbookViewId="0"/>
  </sheetViews>
  <sheetFormatPr defaultRowHeight="13" x14ac:dyDescent="0.2"/>
  <cols>
    <col min="2" max="144" width="11.90625" customWidth="1"/>
  </cols>
  <sheetData>
    <row r="1" spans="1:145" x14ac:dyDescent="0.2">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19</v>
      </c>
      <c r="B3" s="30" t="s">
        <v>34</v>
      </c>
      <c r="C3" s="30" t="s">
        <v>58</v>
      </c>
      <c r="D3" s="30" t="s">
        <v>59</v>
      </c>
      <c r="E3" s="30" t="s">
        <v>6</v>
      </c>
      <c r="F3" s="30" t="s">
        <v>5</v>
      </c>
      <c r="G3" s="30" t="s">
        <v>24</v>
      </c>
      <c r="H3" s="78" t="s">
        <v>55</v>
      </c>
      <c r="I3" s="79"/>
      <c r="J3" s="79"/>
      <c r="K3" s="79"/>
      <c r="L3" s="79"/>
      <c r="M3" s="79"/>
      <c r="N3" s="79"/>
      <c r="O3" s="79"/>
      <c r="P3" s="79"/>
      <c r="Q3" s="79"/>
      <c r="R3" s="79"/>
      <c r="S3" s="79"/>
      <c r="T3" s="79"/>
      <c r="U3" s="79"/>
      <c r="V3" s="79"/>
      <c r="W3" s="79"/>
      <c r="X3" s="80"/>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28" t="s">
        <v>60</v>
      </c>
      <c r="B4" s="31"/>
      <c r="C4" s="31"/>
      <c r="D4" s="31"/>
      <c r="E4" s="31"/>
      <c r="F4" s="31"/>
      <c r="G4" s="31"/>
      <c r="H4" s="81"/>
      <c r="I4" s="82"/>
      <c r="J4" s="82"/>
      <c r="K4" s="82"/>
      <c r="L4" s="82"/>
      <c r="M4" s="82"/>
      <c r="N4" s="82"/>
      <c r="O4" s="82"/>
      <c r="P4" s="82"/>
      <c r="Q4" s="82"/>
      <c r="R4" s="82"/>
      <c r="S4" s="82"/>
      <c r="T4" s="82"/>
      <c r="U4" s="82"/>
      <c r="V4" s="82"/>
      <c r="W4" s="82"/>
      <c r="X4" s="83"/>
      <c r="Y4" s="77" t="s">
        <v>26</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61</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28" t="s">
        <v>69</v>
      </c>
      <c r="B5" s="32"/>
      <c r="C5" s="32"/>
      <c r="D5" s="32"/>
      <c r="E5" s="32"/>
      <c r="F5" s="32"/>
      <c r="G5" s="32"/>
      <c r="H5" s="37" t="s">
        <v>57</v>
      </c>
      <c r="I5" s="37" t="s">
        <v>70</v>
      </c>
      <c r="J5" s="37" t="s">
        <v>71</v>
      </c>
      <c r="K5" s="37" t="s">
        <v>72</v>
      </c>
      <c r="L5" s="37" t="s">
        <v>73</v>
      </c>
      <c r="M5" s="37" t="s">
        <v>7</v>
      </c>
      <c r="N5" s="37" t="s">
        <v>74</v>
      </c>
      <c r="O5" s="37" t="s">
        <v>75</v>
      </c>
      <c r="P5" s="37" t="s">
        <v>76</v>
      </c>
      <c r="Q5" s="37" t="s">
        <v>77</v>
      </c>
      <c r="R5" s="37" t="s">
        <v>78</v>
      </c>
      <c r="S5" s="37" t="s">
        <v>79</v>
      </c>
      <c r="T5" s="37" t="s">
        <v>80</v>
      </c>
      <c r="U5" s="37" t="s">
        <v>64</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44</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5" s="27" customFormat="1" x14ac:dyDescent="0.2">
      <c r="A6" s="28" t="s">
        <v>95</v>
      </c>
      <c r="B6" s="33">
        <f t="shared" ref="B6:X6" si="1">B7</f>
        <v>2020</v>
      </c>
      <c r="C6" s="33">
        <f t="shared" si="1"/>
        <v>105252</v>
      </c>
      <c r="D6" s="33">
        <f t="shared" si="1"/>
        <v>47</v>
      </c>
      <c r="E6" s="33">
        <f t="shared" si="1"/>
        <v>17</v>
      </c>
      <c r="F6" s="33">
        <f t="shared" si="1"/>
        <v>1</v>
      </c>
      <c r="G6" s="33">
        <f t="shared" si="1"/>
        <v>0</v>
      </c>
      <c r="H6" s="33" t="str">
        <f t="shared" si="1"/>
        <v>群馬県　邑楽町</v>
      </c>
      <c r="I6" s="33" t="str">
        <f t="shared" si="1"/>
        <v>法非適用</v>
      </c>
      <c r="J6" s="33" t="str">
        <f t="shared" si="1"/>
        <v>下水道事業</v>
      </c>
      <c r="K6" s="33" t="str">
        <f t="shared" si="1"/>
        <v>公共下水道</v>
      </c>
      <c r="L6" s="33" t="str">
        <f t="shared" si="1"/>
        <v>Cc2</v>
      </c>
      <c r="M6" s="33" t="str">
        <f t="shared" si="1"/>
        <v>非設置</v>
      </c>
      <c r="N6" s="38" t="str">
        <f t="shared" si="1"/>
        <v>-</v>
      </c>
      <c r="O6" s="38" t="str">
        <f t="shared" si="1"/>
        <v>該当数値なし</v>
      </c>
      <c r="P6" s="38">
        <f t="shared" si="1"/>
        <v>23.38</v>
      </c>
      <c r="Q6" s="38">
        <f t="shared" si="1"/>
        <v>90.25</v>
      </c>
      <c r="R6" s="38">
        <f t="shared" si="1"/>
        <v>3740</v>
      </c>
      <c r="S6" s="38">
        <f t="shared" si="1"/>
        <v>26186</v>
      </c>
      <c r="T6" s="38">
        <f t="shared" si="1"/>
        <v>31.11</v>
      </c>
      <c r="U6" s="38">
        <f t="shared" si="1"/>
        <v>841.72</v>
      </c>
      <c r="V6" s="38">
        <f t="shared" si="1"/>
        <v>6106</v>
      </c>
      <c r="W6" s="38">
        <f t="shared" si="1"/>
        <v>1.62</v>
      </c>
      <c r="X6" s="38">
        <f t="shared" si="1"/>
        <v>3769.14</v>
      </c>
      <c r="Y6" s="42">
        <f t="shared" ref="Y6:AH6" si="2">IF(Y7="",NA(),Y7)</f>
        <v>97.74</v>
      </c>
      <c r="Z6" s="42">
        <f t="shared" si="2"/>
        <v>100.06</v>
      </c>
      <c r="AA6" s="42">
        <f t="shared" si="2"/>
        <v>100.4</v>
      </c>
      <c r="AB6" s="42">
        <f t="shared" si="2"/>
        <v>101.02</v>
      </c>
      <c r="AC6" s="42">
        <f t="shared" si="2"/>
        <v>101.53</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273.05</v>
      </c>
      <c r="BG6" s="42">
        <f t="shared" si="5"/>
        <v>387.32</v>
      </c>
      <c r="BH6" s="42">
        <f t="shared" si="5"/>
        <v>239.46</v>
      </c>
      <c r="BI6" s="42">
        <f t="shared" si="5"/>
        <v>185.45</v>
      </c>
      <c r="BJ6" s="42">
        <f t="shared" si="5"/>
        <v>113.65</v>
      </c>
      <c r="BK6" s="42">
        <f t="shared" si="5"/>
        <v>1111.31</v>
      </c>
      <c r="BL6" s="42">
        <f t="shared" si="5"/>
        <v>966.33</v>
      </c>
      <c r="BM6" s="42">
        <f t="shared" si="5"/>
        <v>958.81</v>
      </c>
      <c r="BN6" s="42">
        <f t="shared" si="5"/>
        <v>1001.3</v>
      </c>
      <c r="BO6" s="42">
        <f t="shared" si="5"/>
        <v>1050.51</v>
      </c>
      <c r="BP6" s="38" t="str">
        <f>IF(BP7="","",IF(BP7="-","【-】","【"&amp;SUBSTITUTE(TEXT(BP7,"#,##0.00"),"-","△")&amp;"】"))</f>
        <v>【705.21】</v>
      </c>
      <c r="BQ6" s="42">
        <f t="shared" ref="BQ6:BZ6" si="6">IF(BQ7="",NA(),BQ7)</f>
        <v>92.31</v>
      </c>
      <c r="BR6" s="42">
        <f t="shared" si="6"/>
        <v>100</v>
      </c>
      <c r="BS6" s="42">
        <f t="shared" si="6"/>
        <v>100</v>
      </c>
      <c r="BT6" s="42">
        <f t="shared" si="6"/>
        <v>100</v>
      </c>
      <c r="BU6" s="42">
        <f t="shared" si="6"/>
        <v>100</v>
      </c>
      <c r="BV6" s="42">
        <f t="shared" si="6"/>
        <v>75.540000000000006</v>
      </c>
      <c r="BW6" s="42">
        <f t="shared" si="6"/>
        <v>81.739999999999995</v>
      </c>
      <c r="BX6" s="42">
        <f t="shared" si="6"/>
        <v>82.88</v>
      </c>
      <c r="BY6" s="42">
        <f t="shared" si="6"/>
        <v>81.88</v>
      </c>
      <c r="BZ6" s="42">
        <f t="shared" si="6"/>
        <v>82.65</v>
      </c>
      <c r="CA6" s="38" t="str">
        <f>IF(CA7="","",IF(CA7="-","【-】","【"&amp;SUBSTITUTE(TEXT(CA7,"#,##0.00"),"-","△")&amp;"】"))</f>
        <v>【98.96】</v>
      </c>
      <c r="CB6" s="42">
        <f t="shared" ref="CB6:CK6" si="7">IF(CB7="",NA(),CB7)</f>
        <v>221.74</v>
      </c>
      <c r="CC6" s="42">
        <f t="shared" si="7"/>
        <v>200.65</v>
      </c>
      <c r="CD6" s="42">
        <f t="shared" si="7"/>
        <v>200.73</v>
      </c>
      <c r="CE6" s="42">
        <f t="shared" si="7"/>
        <v>202.71</v>
      </c>
      <c r="CF6" s="42">
        <f t="shared" si="7"/>
        <v>202.79</v>
      </c>
      <c r="CG6" s="42">
        <f t="shared" si="7"/>
        <v>207.96</v>
      </c>
      <c r="CH6" s="42">
        <f t="shared" si="7"/>
        <v>194.31</v>
      </c>
      <c r="CI6" s="42">
        <f t="shared" si="7"/>
        <v>190.99</v>
      </c>
      <c r="CJ6" s="42">
        <f t="shared" si="7"/>
        <v>187.55</v>
      </c>
      <c r="CK6" s="42">
        <f t="shared" si="7"/>
        <v>186.3</v>
      </c>
      <c r="CL6" s="38" t="str">
        <f>IF(CL7="","",IF(CL7="-","【-】","【"&amp;SUBSTITUTE(TEXT(CL7,"#,##0.00"),"-","△")&amp;"】"))</f>
        <v>【134.52】</v>
      </c>
      <c r="CM6" s="42" t="str">
        <f t="shared" ref="CM6:CV6" si="8">IF(CM7="",NA(),CM7)</f>
        <v>-</v>
      </c>
      <c r="CN6" s="42" t="str">
        <f t="shared" si="8"/>
        <v>-</v>
      </c>
      <c r="CO6" s="42" t="str">
        <f t="shared" si="8"/>
        <v>-</v>
      </c>
      <c r="CP6" s="42" t="str">
        <f t="shared" si="8"/>
        <v>-</v>
      </c>
      <c r="CQ6" s="42" t="str">
        <f t="shared" si="8"/>
        <v>-</v>
      </c>
      <c r="CR6" s="42">
        <f t="shared" si="8"/>
        <v>53.51</v>
      </c>
      <c r="CS6" s="42">
        <f t="shared" si="8"/>
        <v>53.5</v>
      </c>
      <c r="CT6" s="42">
        <f t="shared" si="8"/>
        <v>52.58</v>
      </c>
      <c r="CU6" s="42">
        <f t="shared" si="8"/>
        <v>50.94</v>
      </c>
      <c r="CV6" s="42">
        <f t="shared" si="8"/>
        <v>50.53</v>
      </c>
      <c r="CW6" s="38" t="str">
        <f>IF(CW7="","",IF(CW7="-","【-】","【"&amp;SUBSTITUTE(TEXT(CW7,"#,##0.00"),"-","△")&amp;"】"))</f>
        <v>【59.57】</v>
      </c>
      <c r="CX6" s="42">
        <f t="shared" ref="CX6:DG6" si="9">IF(CX7="",NA(),CX7)</f>
        <v>64.87</v>
      </c>
      <c r="CY6" s="42">
        <f t="shared" si="9"/>
        <v>71.45</v>
      </c>
      <c r="CZ6" s="42">
        <f t="shared" si="9"/>
        <v>73.349999999999994</v>
      </c>
      <c r="DA6" s="42">
        <f t="shared" si="9"/>
        <v>72.72</v>
      </c>
      <c r="DB6" s="42">
        <f t="shared" si="9"/>
        <v>74.17</v>
      </c>
      <c r="DC6" s="42">
        <f t="shared" si="9"/>
        <v>83.91</v>
      </c>
      <c r="DD6" s="42">
        <f t="shared" si="9"/>
        <v>83.51</v>
      </c>
      <c r="DE6" s="42">
        <f t="shared" si="9"/>
        <v>83.02</v>
      </c>
      <c r="DF6" s="42">
        <f t="shared" si="9"/>
        <v>82.55</v>
      </c>
      <c r="DG6" s="42">
        <f t="shared" si="9"/>
        <v>82.08</v>
      </c>
      <c r="DH6" s="38" t="str">
        <f>IF(DH7="","",IF(DH7="-","【-】","【"&amp;SUBSTITUTE(TEXT(DH7,"#,##0.00"),"-","△")&amp;"】"))</f>
        <v>【95.57】</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0.15</v>
      </c>
      <c r="EK6" s="42">
        <f t="shared" si="12"/>
        <v>0.16</v>
      </c>
      <c r="EL6" s="42">
        <f t="shared" si="12"/>
        <v>0.13</v>
      </c>
      <c r="EM6" s="42">
        <f t="shared" si="12"/>
        <v>0.15</v>
      </c>
      <c r="EN6" s="42">
        <f t="shared" si="12"/>
        <v>1.65</v>
      </c>
      <c r="EO6" s="38" t="str">
        <f>IF(EO7="","",IF(EO7="-","【-】","【"&amp;SUBSTITUTE(TEXT(EO7,"#,##0.00"),"-","△")&amp;"】"))</f>
        <v>【0.30】</v>
      </c>
    </row>
    <row r="7" spans="1:145" s="27" customFormat="1" x14ac:dyDescent="0.2">
      <c r="A7" s="28"/>
      <c r="B7" s="34">
        <v>2020</v>
      </c>
      <c r="C7" s="34">
        <v>105252</v>
      </c>
      <c r="D7" s="34">
        <v>47</v>
      </c>
      <c r="E7" s="34">
        <v>17</v>
      </c>
      <c r="F7" s="34">
        <v>1</v>
      </c>
      <c r="G7" s="34">
        <v>0</v>
      </c>
      <c r="H7" s="34" t="s">
        <v>96</v>
      </c>
      <c r="I7" s="34" t="s">
        <v>97</v>
      </c>
      <c r="J7" s="34" t="s">
        <v>98</v>
      </c>
      <c r="K7" s="34" t="s">
        <v>99</v>
      </c>
      <c r="L7" s="34" t="s">
        <v>100</v>
      </c>
      <c r="M7" s="34" t="s">
        <v>101</v>
      </c>
      <c r="N7" s="39" t="s">
        <v>41</v>
      </c>
      <c r="O7" s="39" t="s">
        <v>102</v>
      </c>
      <c r="P7" s="39">
        <v>23.38</v>
      </c>
      <c r="Q7" s="39">
        <v>90.25</v>
      </c>
      <c r="R7" s="39">
        <v>3740</v>
      </c>
      <c r="S7" s="39">
        <v>26186</v>
      </c>
      <c r="T7" s="39">
        <v>31.11</v>
      </c>
      <c r="U7" s="39">
        <v>841.72</v>
      </c>
      <c r="V7" s="39">
        <v>6106</v>
      </c>
      <c r="W7" s="39">
        <v>1.62</v>
      </c>
      <c r="X7" s="39">
        <v>3769.14</v>
      </c>
      <c r="Y7" s="39">
        <v>97.74</v>
      </c>
      <c r="Z7" s="39">
        <v>100.06</v>
      </c>
      <c r="AA7" s="39">
        <v>100.4</v>
      </c>
      <c r="AB7" s="39">
        <v>101.02</v>
      </c>
      <c r="AC7" s="39">
        <v>101.53</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273.05</v>
      </c>
      <c r="BG7" s="39">
        <v>387.32</v>
      </c>
      <c r="BH7" s="39">
        <v>239.46</v>
      </c>
      <c r="BI7" s="39">
        <v>185.45</v>
      </c>
      <c r="BJ7" s="39">
        <v>113.65</v>
      </c>
      <c r="BK7" s="39">
        <v>1111.31</v>
      </c>
      <c r="BL7" s="39">
        <v>966.33</v>
      </c>
      <c r="BM7" s="39">
        <v>958.81</v>
      </c>
      <c r="BN7" s="39">
        <v>1001.3</v>
      </c>
      <c r="BO7" s="39">
        <v>1050.51</v>
      </c>
      <c r="BP7" s="39">
        <v>705.21</v>
      </c>
      <c r="BQ7" s="39">
        <v>92.31</v>
      </c>
      <c r="BR7" s="39">
        <v>100</v>
      </c>
      <c r="BS7" s="39">
        <v>100</v>
      </c>
      <c r="BT7" s="39">
        <v>100</v>
      </c>
      <c r="BU7" s="39">
        <v>100</v>
      </c>
      <c r="BV7" s="39">
        <v>75.540000000000006</v>
      </c>
      <c r="BW7" s="39">
        <v>81.739999999999995</v>
      </c>
      <c r="BX7" s="39">
        <v>82.88</v>
      </c>
      <c r="BY7" s="39">
        <v>81.88</v>
      </c>
      <c r="BZ7" s="39">
        <v>82.65</v>
      </c>
      <c r="CA7" s="39">
        <v>98.96</v>
      </c>
      <c r="CB7" s="39">
        <v>221.74</v>
      </c>
      <c r="CC7" s="39">
        <v>200.65</v>
      </c>
      <c r="CD7" s="39">
        <v>200.73</v>
      </c>
      <c r="CE7" s="39">
        <v>202.71</v>
      </c>
      <c r="CF7" s="39">
        <v>202.79</v>
      </c>
      <c r="CG7" s="39">
        <v>207.96</v>
      </c>
      <c r="CH7" s="39">
        <v>194.31</v>
      </c>
      <c r="CI7" s="39">
        <v>190.99</v>
      </c>
      <c r="CJ7" s="39">
        <v>187.55</v>
      </c>
      <c r="CK7" s="39">
        <v>186.3</v>
      </c>
      <c r="CL7" s="39">
        <v>134.52000000000001</v>
      </c>
      <c r="CM7" s="39" t="s">
        <v>41</v>
      </c>
      <c r="CN7" s="39" t="s">
        <v>41</v>
      </c>
      <c r="CO7" s="39" t="s">
        <v>41</v>
      </c>
      <c r="CP7" s="39" t="s">
        <v>41</v>
      </c>
      <c r="CQ7" s="39" t="s">
        <v>41</v>
      </c>
      <c r="CR7" s="39">
        <v>53.51</v>
      </c>
      <c r="CS7" s="39">
        <v>53.5</v>
      </c>
      <c r="CT7" s="39">
        <v>52.58</v>
      </c>
      <c r="CU7" s="39">
        <v>50.94</v>
      </c>
      <c r="CV7" s="39">
        <v>50.53</v>
      </c>
      <c r="CW7" s="39">
        <v>59.57</v>
      </c>
      <c r="CX7" s="39">
        <v>64.87</v>
      </c>
      <c r="CY7" s="39">
        <v>71.45</v>
      </c>
      <c r="CZ7" s="39">
        <v>73.349999999999994</v>
      </c>
      <c r="DA7" s="39">
        <v>72.72</v>
      </c>
      <c r="DB7" s="39">
        <v>74.17</v>
      </c>
      <c r="DC7" s="39">
        <v>83.91</v>
      </c>
      <c r="DD7" s="39">
        <v>83.51</v>
      </c>
      <c r="DE7" s="39">
        <v>83.02</v>
      </c>
      <c r="DF7" s="39">
        <v>82.55</v>
      </c>
      <c r="DG7" s="39">
        <v>82.08</v>
      </c>
      <c r="DH7" s="39">
        <v>95.57</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0.15</v>
      </c>
      <c r="EK7" s="39">
        <v>0.16</v>
      </c>
      <c r="EL7" s="39">
        <v>0.13</v>
      </c>
      <c r="EM7" s="39">
        <v>0.15</v>
      </c>
      <c r="EN7" s="39">
        <v>1.65</v>
      </c>
      <c r="EO7" s="39">
        <v>0.3</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34</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2">
      <c r="B11">
        <v>4</v>
      </c>
      <c r="C11">
        <v>3</v>
      </c>
      <c r="D11">
        <v>2</v>
      </c>
      <c r="E11">
        <v>1</v>
      </c>
      <c r="F11">
        <v>0</v>
      </c>
      <c r="G11" t="s">
        <v>108</v>
      </c>
    </row>
    <row r="12" spans="1:145" x14ac:dyDescent="0.2">
      <c r="B12">
        <v>1</v>
      </c>
      <c r="C12">
        <v>1</v>
      </c>
      <c r="D12">
        <v>1</v>
      </c>
      <c r="E12">
        <v>1</v>
      </c>
      <c r="F12">
        <v>2</v>
      </c>
      <c r="G12" t="s">
        <v>109</v>
      </c>
    </row>
    <row r="13" spans="1:145" x14ac:dyDescent="0.2">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2021-12-03T07:44:29Z</dcterms:created>
  <dcterms:modified xsi:type="dcterms:W3CDTF">2022-02-16T01:32:51Z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3.1.3.0</vt:lpwstr>
    </vt:vector>
  </property>
  <property fmtid="{DCFEDD21-7773-49B2-8022-6FC58DB5260B}" pid="3" name="LastSavedVersion">
    <vt:lpwstr>3.1.2.0</vt:lpwstr>
  </property>
  <property fmtid="{DCFEDD21-7773-49B2-8022-6FC58DB5260B}" pid="4" name="LastSavedDate">
    <vt:filetime>2022-02-15T23:59:44Z</vt:filetime>
  </property>
</Properties>
</file>