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7"/>
  <workbookPr/>
  <mc:AlternateContent xmlns:mc="http://schemas.openxmlformats.org/markup-compatibility/2006">
    <mc:Choice Requires="x15">
      <x15ac:absPath xmlns:x15ac="http://schemas.microsoft.com/office/spreadsheetml/2010/11/ac" url="\\File-sv01\共有\08_上下水道課\下水経理\R3\メール\県　市町村課(企画財政課)\22.01.17【〆1.28】公営企業に係る経営比較分析表（令和２年度決算）の分析等について\回答\"/>
    </mc:Choice>
  </mc:AlternateContent>
  <xr:revisionPtr revIDLastSave="0" documentId="13_ncr:1_{6923C0DD-1FD7-4FEE-BC97-047778028D65}" xr6:coauthVersionLast="36" xr6:coauthVersionMax="36" xr10:uidLastSave="{00000000-0000-0000-0000-000000000000}"/>
  <workbookProtection workbookAlgorithmName="SHA-512" workbookHashValue="YnpUcSOueEUuAyjdgKJsh8kT13zsu6gnWJQlreZSKRrKngPjfhNasFKoqFw+xiK27bbOU+f36UOV9iduPTggOQ==" workbookSaltValue="9dsN69MY96fN7gCsTOZJuQ==" workbookSpinCount="100000" lockStructure="1"/>
  <bookViews>
    <workbookView xWindow="0" yWindow="0" windowWidth="28800" windowHeight="122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6" i="4"/>
  <c r="AT10" i="4"/>
  <c r="AL10" i="4"/>
  <c r="AD10" i="4"/>
  <c r="I10" i="4"/>
  <c r="B10" i="4"/>
  <c r="AL8" i="4"/>
  <c r="P8" i="4"/>
  <c r="I8" i="4"/>
</calcChain>
</file>

<file path=xl/sharedStrings.xml><?xml version="1.0" encoding="utf-8"?>
<sst xmlns="http://schemas.openxmlformats.org/spreadsheetml/2006/main" count="241" uniqueCount="120">
  <si>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</si>
  <si>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</si>
  <si>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</si>
  <si>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</si>
  <si>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</si>
  <si>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</si>
  <si>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</si>
  <si>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</si>
  <si>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</si>
  <si>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</si>
  <si>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</si>
  <si>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</si>
  <si>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</si>
  <si>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</si>
  <si>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</si>
  <si>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</si>
  <si>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</si>
  <si>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</si>
  <si>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</si>
  <si>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</si>
  <si>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</si>
  <si>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</si>
  <si>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</si>
  <si>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</si>
  <si>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</si>
  <si>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</si>
  <si>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</si>
  <si>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</si>
  <si>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</si>
  <si>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</si>
  <si>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</si>
  <si>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</si>
  <si>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</si>
  <si>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</si>
  <si>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</si>
  <si>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</si>
  <si>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</si>
  <si>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</si>
  <si>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</si>
  <si>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</si>
  <si>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</si>
  <si>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</si>
  <si>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</si>
  <si>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</si>
  <si>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</si>
  <si>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</si>
  <si>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</si>
  <si>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</si>
  <si>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</si>
  <si>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</si>
  <si>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</si>
  <si>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</si>
  <si>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</si>
  <si>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</si>
  <si>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</si>
  <si>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</si>
  <si>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</si>
  <si>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</si>
  <si>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</si>
  <si>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</si>
  <si>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</si>
  <si>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</si>
  <si>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</si>
  <si>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</si>
  <si>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</si>
  <si>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</si>
  <si>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</si>
  <si>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</si>
  <si>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</si>
  <si>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</si>
  <si>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</si>
  <si>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</si>
  <si>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</si>
  <si>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</si>
  <si>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</si>
  <si>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</si>
  <si>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</si>
  <si>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</si>
  <si>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</si>
  <si>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</si>
  <si>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</si>
  <si>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</si>
  <si>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</si>
  <si>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</si>
  <si>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</si>
  <si>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</si>
  <si>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</si>
  <si>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</si>
  <si>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</si>
  <si>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</si>
  <si>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</si>
  <si>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</si>
  <si>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</si>
  <si>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</si>
  <si>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</si>
  <si>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</si>
  <si>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</si>
  <si>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榛東村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</si>
  <si>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</si>
  <si>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</si>
  <si>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</si>
  <si>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</si>
  <si>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</si>
  <si>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</si>
  <si>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</si>
  <si>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</si>
  <si>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</si>
  <si>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</si>
  <si>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</si>
  <si>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</si>
  <si>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</si>
  <si>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</si>
  <si>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</si>
  <si>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</si>
  <si>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</si>
  <si>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</si>
  <si>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</si>
  <si>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事業開始は平成３年度で３０年経過しているが、現在のところ早急な老朽化対策が必要な管渠はない。
　管渠整備終了後に建設当初ヒューム管を使用している箇所からの調査を検討していく。</t>
    <phoneticPr fontId="4"/>
  </si>
  <si>
    <t>　収益的収支比率は９４．２％であるが、総収益には他会計繰入金が含まれており、収支について健全化を図る必要がある。
　特定環境保全公共下水道事業については、整備予定面積が残り僅かとなっていることから債務残高は減少傾向にある。
　汚水処理原価は、整備面積の拡大に伴い、使用料収入も増加していることから、ほぼ変動がない。
　水洗化率については、類似団体平均を下回っている。合併浄化槽からの切り替えが進んでいないのが現状である。
　経費回収率は、料金収入の増加と、管渠整備がほぼ終えたことにより類似団体平均を上回っている。
※施設利用率については、県央水質浄化センターで処理しているため数値がない。汚水処理原価については、本村の下水道は分流式で雨水を処理していないため、類似団体平均を下回っている。</t>
    <rPh sb="228" eb="230">
      <t>カンキョ</t>
    </rPh>
    <rPh sb="230" eb="232">
      <t>セイビ</t>
    </rPh>
    <rPh sb="235" eb="236">
      <t>オ</t>
    </rPh>
    <rPh sb="250" eb="252">
      <t>ウワマワ</t>
    </rPh>
    <phoneticPr fontId="4"/>
  </si>
  <si>
    <t>　管渠整備終了後は、水洗化率向上が第一目標となる。接続説明会を行う等、接続への理解と協力を対象者に求め、水洗化率の向上を図っていく。平成３０年度に経営戦略を策定し、経費を使用料で賄うことができる使用料の額を検討した。
　また、令和４年度から法適用となる予定であり、経営の健全化を推進していく。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</si>
</sst>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DE3-423C-B6B9-656A23EC34F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3DE3-423C-B6B9-656A23EC34F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884-46C4-97C3-6DC8CA12C97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7884-46C4-97C3-6DC8CA12C97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69.64</c:v>
                </c:pt>
                <c:pt idx="1">
                  <c:v>71.39</c:v>
                </c:pt>
                <c:pt idx="2">
                  <c:v>72.53</c:v>
                </c:pt>
                <c:pt idx="3">
                  <c:v>73.239999999999995</c:v>
                </c:pt>
                <c:pt idx="4">
                  <c:v>73.87</c:v>
                </c:pt>
              </c:numCache>
            </c:numRef>
          </c:val>
          <c:extLst>
            <c:ext xmlns:c16="http://schemas.microsoft.com/office/drawing/2014/chart" uri="{C3380CC4-5D6E-409C-BE32-E72D297353CC}">
              <c16:uniqueId val="{00000000-75C2-41D1-80D2-C212CAE8C72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75C2-41D1-80D2-C212CAE8C72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93.52</c:v>
                </c:pt>
                <c:pt idx="1">
                  <c:v>92.04</c:v>
                </c:pt>
                <c:pt idx="2">
                  <c:v>92.12</c:v>
                </c:pt>
                <c:pt idx="3">
                  <c:v>93.85</c:v>
                </c:pt>
                <c:pt idx="4">
                  <c:v>94.29</c:v>
                </c:pt>
              </c:numCache>
            </c:numRef>
          </c:val>
          <c:extLst>
            <c:ext xmlns:c16="http://schemas.microsoft.com/office/drawing/2014/chart" uri="{C3380CC4-5D6E-409C-BE32-E72D297353CC}">
              <c16:uniqueId val="{00000000-7DFB-4FE1-A342-A67E8F86BA7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FB-4FE1-A342-A67E8F86BA7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4BA-46DA-B32E-42E24F22090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BA-46DA-B32E-42E24F22090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FF-4B24-A8D5-E8F234F4E8E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FF-4B24-A8D5-E8F234F4E8E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B6-4568-AE9C-01B37ABF36E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B6-4568-AE9C-01B37ABF36E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91-4B36-B7A8-01BA553DAB6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91-4B36-B7A8-01BA553DAB6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quot;-&quot;">
                  <c:v>548.25</c:v>
                </c:pt>
                <c:pt idx="1">
                  <c:v>0</c:v>
                </c:pt>
                <c:pt idx="2">
                  <c:v>0</c:v>
                </c:pt>
                <c:pt idx="3">
                  <c:v>0</c:v>
                </c:pt>
                <c:pt idx="4">
                  <c:v>0</c:v>
                </c:pt>
              </c:numCache>
            </c:numRef>
          </c:val>
          <c:extLst>
            <c:ext xmlns:c16="http://schemas.microsoft.com/office/drawing/2014/chart" uri="{C3380CC4-5D6E-409C-BE32-E72D297353CC}">
              <c16:uniqueId val="{00000000-6435-4D01-859C-593C7CC5B98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6435-4D01-859C-593C7CC5B98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72.73</c:v>
                </c:pt>
                <c:pt idx="1">
                  <c:v>69.64</c:v>
                </c:pt>
                <c:pt idx="2">
                  <c:v>69.290000000000006</c:v>
                </c:pt>
                <c:pt idx="3">
                  <c:v>75.95</c:v>
                </c:pt>
                <c:pt idx="4">
                  <c:v>78.19</c:v>
                </c:pt>
              </c:numCache>
            </c:numRef>
          </c:val>
          <c:extLst>
            <c:ext xmlns:c16="http://schemas.microsoft.com/office/drawing/2014/chart" uri="{C3380CC4-5D6E-409C-BE32-E72D297353CC}">
              <c16:uniqueId val="{00000000-4DBD-4FC7-B37B-13AD95F02C7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4DBD-4FC7-B37B-13AD95F02C7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156.26</c:v>
                </c:pt>
                <c:pt idx="1">
                  <c:v>164.2</c:v>
                </c:pt>
                <c:pt idx="2">
                  <c:v>164.12</c:v>
                </c:pt>
                <c:pt idx="3">
                  <c:v>151.22</c:v>
                </c:pt>
                <c:pt idx="4">
                  <c:v>151.43</c:v>
                </c:pt>
              </c:numCache>
            </c:numRef>
          </c:val>
          <c:extLst>
            <c:ext xmlns:c16="http://schemas.microsoft.com/office/drawing/2014/chart" uri="{C3380CC4-5D6E-409C-BE32-E72D297353CC}">
              <c16:uniqueId val="{00000000-B21D-48BC-8F6E-D93BF627155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B21D-48BC-8F6E-D93BF627155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3" zoomScaleNormal="83"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群馬県　榛東村</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特定環境保全公共下水道</v>
      </c>
      <c r="Q8" s="78"/>
      <c r="R8" s="78"/>
      <c r="S8" s="78"/>
      <c r="T8" s="78"/>
      <c r="U8" s="78"/>
      <c r="V8" s="78"/>
      <c r="W8" s="78" t="str">
        <f>データ!L6</f>
        <v>D2</v>
      </c>
      <c r="X8" s="78"/>
      <c r="Y8" s="78"/>
      <c r="Z8" s="78"/>
      <c r="AA8" s="78"/>
      <c r="AB8" s="78"/>
      <c r="AC8" s="78"/>
      <c r="AD8" s="79" t="str">
        <f>データ!$M$6</f>
        <v>非設置</v>
      </c>
      <c r="AE8" s="79"/>
      <c r="AF8" s="79"/>
      <c r="AG8" s="79"/>
      <c r="AH8" s="79"/>
      <c r="AI8" s="79"/>
      <c r="AJ8" s="79"/>
      <c r="AK8" s="3"/>
      <c r="AL8" s="75">
        <f>データ!S6</f>
        <v>14588</v>
      </c>
      <c r="AM8" s="75"/>
      <c r="AN8" s="75"/>
      <c r="AO8" s="75"/>
      <c r="AP8" s="75"/>
      <c r="AQ8" s="75"/>
      <c r="AR8" s="75"/>
      <c r="AS8" s="75"/>
      <c r="AT8" s="74">
        <f>データ!T6</f>
        <v>27.92</v>
      </c>
      <c r="AU8" s="74"/>
      <c r="AV8" s="74"/>
      <c r="AW8" s="74"/>
      <c r="AX8" s="74"/>
      <c r="AY8" s="74"/>
      <c r="AZ8" s="74"/>
      <c r="BA8" s="74"/>
      <c r="BB8" s="74">
        <f>データ!U6</f>
        <v>522.49</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19.93</v>
      </c>
      <c r="Q10" s="74"/>
      <c r="R10" s="74"/>
      <c r="S10" s="74"/>
      <c r="T10" s="74"/>
      <c r="U10" s="74"/>
      <c r="V10" s="74"/>
      <c r="W10" s="74">
        <f>データ!Q6</f>
        <v>100</v>
      </c>
      <c r="X10" s="74"/>
      <c r="Y10" s="74"/>
      <c r="Z10" s="74"/>
      <c r="AA10" s="74"/>
      <c r="AB10" s="74"/>
      <c r="AC10" s="74"/>
      <c r="AD10" s="75">
        <f>データ!R6</f>
        <v>2200</v>
      </c>
      <c r="AE10" s="75"/>
      <c r="AF10" s="75"/>
      <c r="AG10" s="75"/>
      <c r="AH10" s="75"/>
      <c r="AI10" s="75"/>
      <c r="AJ10" s="75"/>
      <c r="AK10" s="2"/>
      <c r="AL10" s="75">
        <f>データ!V6</f>
        <v>2889</v>
      </c>
      <c r="AM10" s="75"/>
      <c r="AN10" s="75"/>
      <c r="AO10" s="75"/>
      <c r="AP10" s="75"/>
      <c r="AQ10" s="75"/>
      <c r="AR10" s="75"/>
      <c r="AS10" s="75"/>
      <c r="AT10" s="74">
        <f>データ!W6</f>
        <v>0.68</v>
      </c>
      <c r="AU10" s="74"/>
      <c r="AV10" s="74"/>
      <c r="AW10" s="74"/>
      <c r="AX10" s="74"/>
      <c r="AY10" s="74"/>
      <c r="AZ10" s="74"/>
      <c r="BA10" s="74"/>
      <c r="BB10" s="74">
        <f>データ!X6</f>
        <v>4248.53</v>
      </c>
      <c r="BC10" s="74"/>
      <c r="BD10" s="74"/>
      <c r="BE10" s="74"/>
      <c r="BF10" s="74"/>
      <c r="BG10" s="74"/>
      <c r="BH10" s="74"/>
      <c r="BI10" s="74"/>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119</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【1,260.21】</v>
      </c>
      <c r="I86" s="26" t="str">
        <f>データ!CA6</f>
        <v>【75.29】</v>
      </c>
      <c r="J86" s="26" t="str">
        <f>データ!CL6</f>
        <v>【215.41】</v>
      </c>
      <c r="K86" s="26" t="str">
        <f>データ!CW6</f>
        <v>【42.90】</v>
      </c>
      <c r="L86" s="26" t="str">
        <f>データ!DH6</f>
        <v>【84.75】</v>
      </c>
      <c r="M86" s="26" t="s">
        <v>43</v>
      </c>
      <c r="N86" s="26" t="s">
        <v>43</v>
      </c>
      <c r="O86" s="26" t="str">
        <f>データ!EO6</f>
        <v>【0.30】</v>
      </c>
    </row>
  </sheetData>
  <sheetProtection algorithmName="SHA-512" hashValue="ODURPD4zyn4xpOQpBg8gP7QZJJNU+j2g9pK+t89sOwfNgbTmtWlPYgKItgix/F6FI8xMSYnIc4wgcmjtRzQK4g==" saltValue="YrNjKJIeBD9ohQFGwNWr8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83" t="s">
        <v>53</v>
      </c>
      <c r="I3" s="84"/>
      <c r="J3" s="84"/>
      <c r="K3" s="84"/>
      <c r="L3" s="84"/>
      <c r="M3" s="84"/>
      <c r="N3" s="84"/>
      <c r="O3" s="84"/>
      <c r="P3" s="84"/>
      <c r="Q3" s="84"/>
      <c r="R3" s="84"/>
      <c r="S3" s="84"/>
      <c r="T3" s="84"/>
      <c r="U3" s="84"/>
      <c r="V3" s="84"/>
      <c r="W3" s="84"/>
      <c r="X3" s="85"/>
      <c r="Y3" s="89" t="s">
        <v>54</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55</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56</v>
      </c>
      <c r="B4" s="30"/>
      <c r="C4" s="30"/>
      <c r="D4" s="30"/>
      <c r="E4" s="30"/>
      <c r="F4" s="30"/>
      <c r="G4" s="30"/>
      <c r="H4" s="86"/>
      <c r="I4" s="87"/>
      <c r="J4" s="87"/>
      <c r="K4" s="87"/>
      <c r="L4" s="87"/>
      <c r="M4" s="87"/>
      <c r="N4" s="87"/>
      <c r="O4" s="87"/>
      <c r="P4" s="87"/>
      <c r="Q4" s="87"/>
      <c r="R4" s="87"/>
      <c r="S4" s="87"/>
      <c r="T4" s="87"/>
      <c r="U4" s="87"/>
      <c r="V4" s="87"/>
      <c r="W4" s="87"/>
      <c r="X4" s="88"/>
      <c r="Y4" s="82" t="s">
        <v>57</v>
      </c>
      <c r="Z4" s="82"/>
      <c r="AA4" s="82"/>
      <c r="AB4" s="82"/>
      <c r="AC4" s="82"/>
      <c r="AD4" s="82"/>
      <c r="AE4" s="82"/>
      <c r="AF4" s="82"/>
      <c r="AG4" s="82"/>
      <c r="AH4" s="82"/>
      <c r="AI4" s="82"/>
      <c r="AJ4" s="82" t="s">
        <v>58</v>
      </c>
      <c r="AK4" s="82"/>
      <c r="AL4" s="82"/>
      <c r="AM4" s="82"/>
      <c r="AN4" s="82"/>
      <c r="AO4" s="82"/>
      <c r="AP4" s="82"/>
      <c r="AQ4" s="82"/>
      <c r="AR4" s="82"/>
      <c r="AS4" s="82"/>
      <c r="AT4" s="82"/>
      <c r="AU4" s="82" t="s">
        <v>59</v>
      </c>
      <c r="AV4" s="82"/>
      <c r="AW4" s="82"/>
      <c r="AX4" s="82"/>
      <c r="AY4" s="82"/>
      <c r="AZ4" s="82"/>
      <c r="BA4" s="82"/>
      <c r="BB4" s="82"/>
      <c r="BC4" s="82"/>
      <c r="BD4" s="82"/>
      <c r="BE4" s="82"/>
      <c r="BF4" s="82" t="s">
        <v>60</v>
      </c>
      <c r="BG4" s="82"/>
      <c r="BH4" s="82"/>
      <c r="BI4" s="82"/>
      <c r="BJ4" s="82"/>
      <c r="BK4" s="82"/>
      <c r="BL4" s="82"/>
      <c r="BM4" s="82"/>
      <c r="BN4" s="82"/>
      <c r="BO4" s="82"/>
      <c r="BP4" s="82"/>
      <c r="BQ4" s="82" t="s">
        <v>61</v>
      </c>
      <c r="BR4" s="82"/>
      <c r="BS4" s="82"/>
      <c r="BT4" s="82"/>
      <c r="BU4" s="82"/>
      <c r="BV4" s="82"/>
      <c r="BW4" s="82"/>
      <c r="BX4" s="82"/>
      <c r="BY4" s="82"/>
      <c r="BZ4" s="82"/>
      <c r="CA4" s="82"/>
      <c r="CB4" s="82" t="s">
        <v>62</v>
      </c>
      <c r="CC4" s="82"/>
      <c r="CD4" s="82"/>
      <c r="CE4" s="82"/>
      <c r="CF4" s="82"/>
      <c r="CG4" s="82"/>
      <c r="CH4" s="82"/>
      <c r="CI4" s="82"/>
      <c r="CJ4" s="82"/>
      <c r="CK4" s="82"/>
      <c r="CL4" s="82"/>
      <c r="CM4" s="82" t="s">
        <v>63</v>
      </c>
      <c r="CN4" s="82"/>
      <c r="CO4" s="82"/>
      <c r="CP4" s="82"/>
      <c r="CQ4" s="82"/>
      <c r="CR4" s="82"/>
      <c r="CS4" s="82"/>
      <c r="CT4" s="82"/>
      <c r="CU4" s="82"/>
      <c r="CV4" s="82"/>
      <c r="CW4" s="82"/>
      <c r="CX4" s="82" t="s">
        <v>64</v>
      </c>
      <c r="CY4" s="82"/>
      <c r="CZ4" s="82"/>
      <c r="DA4" s="82"/>
      <c r="DB4" s="82"/>
      <c r="DC4" s="82"/>
      <c r="DD4" s="82"/>
      <c r="DE4" s="82"/>
      <c r="DF4" s="82"/>
      <c r="DG4" s="82"/>
      <c r="DH4" s="82"/>
      <c r="DI4" s="82" t="s">
        <v>65</v>
      </c>
      <c r="DJ4" s="82"/>
      <c r="DK4" s="82"/>
      <c r="DL4" s="82"/>
      <c r="DM4" s="82"/>
      <c r="DN4" s="82"/>
      <c r="DO4" s="82"/>
      <c r="DP4" s="82"/>
      <c r="DQ4" s="82"/>
      <c r="DR4" s="82"/>
      <c r="DS4" s="82"/>
      <c r="DT4" s="82" t="s">
        <v>66</v>
      </c>
      <c r="DU4" s="82"/>
      <c r="DV4" s="82"/>
      <c r="DW4" s="82"/>
      <c r="DX4" s="82"/>
      <c r="DY4" s="82"/>
      <c r="DZ4" s="82"/>
      <c r="EA4" s="82"/>
      <c r="EB4" s="82"/>
      <c r="EC4" s="82"/>
      <c r="ED4" s="82"/>
      <c r="EE4" s="82" t="s">
        <v>67</v>
      </c>
      <c r="EF4" s="82"/>
      <c r="EG4" s="82"/>
      <c r="EH4" s="82"/>
      <c r="EI4" s="82"/>
      <c r="EJ4" s="82"/>
      <c r="EK4" s="82"/>
      <c r="EL4" s="82"/>
      <c r="EM4" s="82"/>
      <c r="EN4" s="82"/>
      <c r="EO4" s="82"/>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103446</v>
      </c>
      <c r="D6" s="33">
        <f t="shared" si="3"/>
        <v>47</v>
      </c>
      <c r="E6" s="33">
        <f t="shared" si="3"/>
        <v>17</v>
      </c>
      <c r="F6" s="33">
        <f t="shared" si="3"/>
        <v>4</v>
      </c>
      <c r="G6" s="33">
        <f t="shared" si="3"/>
        <v>0</v>
      </c>
      <c r="H6" s="33" t="str">
        <f t="shared" si="3"/>
        <v>群馬県　榛東村</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19.93</v>
      </c>
      <c r="Q6" s="34">
        <f t="shared" si="3"/>
        <v>100</v>
      </c>
      <c r="R6" s="34">
        <f t="shared" si="3"/>
        <v>2200</v>
      </c>
      <c r="S6" s="34">
        <f t="shared" si="3"/>
        <v>14588</v>
      </c>
      <c r="T6" s="34">
        <f t="shared" si="3"/>
        <v>27.92</v>
      </c>
      <c r="U6" s="34">
        <f t="shared" si="3"/>
        <v>522.49</v>
      </c>
      <c r="V6" s="34">
        <f t="shared" si="3"/>
        <v>2889</v>
      </c>
      <c r="W6" s="34">
        <f t="shared" si="3"/>
        <v>0.68</v>
      </c>
      <c r="X6" s="34">
        <f t="shared" si="3"/>
        <v>4248.53</v>
      </c>
      <c r="Y6" s="35">
        <f>IF(Y7="",NA(),Y7)</f>
        <v>93.52</v>
      </c>
      <c r="Z6" s="35">
        <f t="shared" ref="Z6:AH6" si="4">IF(Z7="",NA(),Z7)</f>
        <v>92.04</v>
      </c>
      <c r="AA6" s="35">
        <f t="shared" si="4"/>
        <v>92.12</v>
      </c>
      <c r="AB6" s="35">
        <f t="shared" si="4"/>
        <v>93.85</v>
      </c>
      <c r="AC6" s="35">
        <f t="shared" si="4"/>
        <v>94.29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548.25</v>
      </c>
      <c r="BG6" s="34">
        <f t="shared" ref="BG6:BO6" si="7">IF(BG7="",NA(),BG7)</f>
        <v>0</v>
      </c>
      <c r="BH6" s="34">
        <f t="shared" si="7"/>
        <v>0</v>
      </c>
      <c r="BI6" s="34">
        <f t="shared" si="7"/>
        <v>0</v>
      </c>
      <c r="BJ6" s="34">
        <f t="shared" si="7"/>
        <v>0</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72.73</v>
      </c>
      <c r="BR6" s="35">
        <f t="shared" ref="BR6:BZ6" si="8">IF(BR7="",NA(),BR7)</f>
        <v>69.64</v>
      </c>
      <c r="BS6" s="35">
        <f t="shared" si="8"/>
        <v>69.290000000000006</v>
      </c>
      <c r="BT6" s="35">
        <f t="shared" si="8"/>
        <v>75.95</v>
      </c>
      <c r="BU6" s="35">
        <f t="shared" si="8"/>
        <v>78.19</v>
      </c>
      <c r="BV6" s="35">
        <f t="shared" si="8"/>
        <v>69.87</v>
      </c>
      <c r="BW6" s="35">
        <f t="shared" si="8"/>
        <v>74.3</v>
      </c>
      <c r="BX6" s="35">
        <f t="shared" si="8"/>
        <v>72.260000000000005</v>
      </c>
      <c r="BY6" s="35">
        <f t="shared" si="8"/>
        <v>71.84</v>
      </c>
      <c r="BZ6" s="35">
        <f t="shared" si="8"/>
        <v>73.36</v>
      </c>
      <c r="CA6" s="34" t="str">
        <f>IF(CA7="","",IF(CA7="-","【-】","【"&amp;SUBSTITUTE(TEXT(CA7,"#,##0.00"),"-","△")&amp;"】"))</f>
        <v>【75.29】</v>
      </c>
      <c r="CB6" s="35">
        <f>IF(CB7="",NA(),CB7)</f>
        <v>156.26</v>
      </c>
      <c r="CC6" s="35">
        <f t="shared" ref="CC6:CK6" si="9">IF(CC7="",NA(),CC7)</f>
        <v>164.2</v>
      </c>
      <c r="CD6" s="35">
        <f t="shared" si="9"/>
        <v>164.12</v>
      </c>
      <c r="CE6" s="35">
        <f t="shared" si="9"/>
        <v>151.22</v>
      </c>
      <c r="CF6" s="35">
        <f t="shared" si="9"/>
        <v>151.43</v>
      </c>
      <c r="CG6" s="35">
        <f t="shared" si="9"/>
        <v>234.96</v>
      </c>
      <c r="CH6" s="35">
        <f t="shared" si="9"/>
        <v>221.81</v>
      </c>
      <c r="CI6" s="35">
        <f t="shared" si="9"/>
        <v>230.02</v>
      </c>
      <c r="CJ6" s="35">
        <f t="shared" si="9"/>
        <v>228.47</v>
      </c>
      <c r="CK6" s="35">
        <f t="shared" si="9"/>
        <v>224.88</v>
      </c>
      <c r="CL6" s="34" t="str">
        <f>IF(CL7="","",IF(CL7="-","【-】","【"&amp;SUBSTITUTE(TEXT(CL7,"#,##0.00"),"-","△")&amp;"】"))</f>
        <v>【215.41】</v>
      </c>
      <c r="CM6" s="35" t="str">
        <f>IF(CM7="",NA(),CM7)</f>
        <v>-</v>
      </c>
      <c r="CN6" s="35" t="str">
        <f t="shared" ref="CN6:CV6" si="10">IF(CN7="",NA(),CN7)</f>
        <v>-</v>
      </c>
      <c r="CO6" s="35" t="str">
        <f t="shared" si="10"/>
        <v>-</v>
      </c>
      <c r="CP6" s="35" t="str">
        <f t="shared" si="10"/>
        <v>-</v>
      </c>
      <c r="CQ6" s="35" t="str">
        <f t="shared" si="10"/>
        <v>-</v>
      </c>
      <c r="CR6" s="35">
        <f t="shared" si="10"/>
        <v>42.9</v>
      </c>
      <c r="CS6" s="35">
        <f t="shared" si="10"/>
        <v>43.36</v>
      </c>
      <c r="CT6" s="35">
        <f t="shared" si="10"/>
        <v>42.56</v>
      </c>
      <c r="CU6" s="35">
        <f t="shared" si="10"/>
        <v>42.47</v>
      </c>
      <c r="CV6" s="35">
        <f t="shared" si="10"/>
        <v>42.4</v>
      </c>
      <c r="CW6" s="34" t="str">
        <f>IF(CW7="","",IF(CW7="-","【-】","【"&amp;SUBSTITUTE(TEXT(CW7,"#,##0.00"),"-","△")&amp;"】"))</f>
        <v>【42.90】</v>
      </c>
      <c r="CX6" s="35">
        <f>IF(CX7="",NA(),CX7)</f>
        <v>69.64</v>
      </c>
      <c r="CY6" s="35">
        <f t="shared" ref="CY6:DG6" si="11">IF(CY7="",NA(),CY7)</f>
        <v>71.39</v>
      </c>
      <c r="CZ6" s="35">
        <f t="shared" si="11"/>
        <v>72.53</v>
      </c>
      <c r="DA6" s="35">
        <f t="shared" si="11"/>
        <v>73.239999999999995</v>
      </c>
      <c r="DB6" s="35">
        <f t="shared" si="11"/>
        <v>73.87</v>
      </c>
      <c r="DC6" s="35">
        <f t="shared" si="11"/>
        <v>83.5</v>
      </c>
      <c r="DD6" s="35">
        <f t="shared" si="11"/>
        <v>83.06</v>
      </c>
      <c r="DE6" s="35">
        <f t="shared" si="11"/>
        <v>83.32</v>
      </c>
      <c r="DF6" s="35">
        <f t="shared" si="11"/>
        <v>83.75</v>
      </c>
      <c r="DG6" s="35">
        <f t="shared" si="11"/>
        <v>84.19</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5" s="36" customFormat="1" x14ac:dyDescent="0.15">
      <c r="A7" s="28"/>
      <c r="B7" s="37">
        <v>2020</v>
      </c>
      <c r="C7" s="37">
        <v>103446</v>
      </c>
      <c r="D7" s="37">
        <v>47</v>
      </c>
      <c r="E7" s="37">
        <v>17</v>
      </c>
      <c r="F7" s="37">
        <v>4</v>
      </c>
      <c r="G7" s="37">
        <v>0</v>
      </c>
      <c r="H7" s="37" t="s">
        <v>97</v>
      </c>
      <c r="I7" s="37" t="s">
        <v>98</v>
      </c>
      <c r="J7" s="37" t="s">
        <v>99</v>
      </c>
      <c r="K7" s="37" t="s">
        <v>100</v>
      </c>
      <c r="L7" s="37" t="s">
        <v>101</v>
      </c>
      <c r="M7" s="37" t="s">
        <v>102</v>
      </c>
      <c r="N7" s="38" t="s">
        <v>103</v>
      </c>
      <c r="O7" s="38" t="s">
        <v>104</v>
      </c>
      <c r="P7" s="38">
        <v>19.93</v>
      </c>
      <c r="Q7" s="38">
        <v>100</v>
      </c>
      <c r="R7" s="38">
        <v>2200</v>
      </c>
      <c r="S7" s="38">
        <v>14588</v>
      </c>
      <c r="T7" s="38">
        <v>27.92</v>
      </c>
      <c r="U7" s="38">
        <v>522.49</v>
      </c>
      <c r="V7" s="38">
        <v>2889</v>
      </c>
      <c r="W7" s="38">
        <v>0.68</v>
      </c>
      <c r="X7" s="38">
        <v>4248.53</v>
      </c>
      <c r="Y7" s="38">
        <v>93.52</v>
      </c>
      <c r="Z7" s="38">
        <v>92.04</v>
      </c>
      <c r="AA7" s="38">
        <v>92.12</v>
      </c>
      <c r="AB7" s="38">
        <v>93.85</v>
      </c>
      <c r="AC7" s="38">
        <v>94.29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548.25</v>
      </c>
      <c r="BG7" s="38">
        <v>0</v>
      </c>
      <c r="BH7" s="38">
        <v>0</v>
      </c>
      <c r="BI7" s="38">
        <v>0</v>
      </c>
      <c r="BJ7" s="38">
        <v>0</v>
      </c>
      <c r="BK7" s="38">
        <v>1298.9100000000001</v>
      </c>
      <c r="BL7" s="38">
        <v>1243.71</v>
      </c>
      <c r="BM7" s="38">
        <v>1194.1500000000001</v>
      </c>
      <c r="BN7" s="38">
        <v>1206.79</v>
      </c>
      <c r="BO7" s="38">
        <v>1258.43</v>
      </c>
      <c r="BP7" s="38">
        <v>1260.21</v>
      </c>
      <c r="BQ7" s="38">
        <v>72.73</v>
      </c>
      <c r="BR7" s="38">
        <v>69.64</v>
      </c>
      <c r="BS7" s="38">
        <v>69.290000000000006</v>
      </c>
      <c r="BT7" s="38">
        <v>75.95</v>
      </c>
      <c r="BU7" s="38">
        <v>78.19</v>
      </c>
      <c r="BV7" s="38">
        <v>69.87</v>
      </c>
      <c r="BW7" s="38">
        <v>74.3</v>
      </c>
      <c r="BX7" s="38">
        <v>72.260000000000005</v>
      </c>
      <c r="BY7" s="38">
        <v>71.84</v>
      </c>
      <c r="BZ7" s="38">
        <v>73.36</v>
      </c>
      <c r="CA7" s="38">
        <v>75.290000000000006</v>
      </c>
      <c r="CB7" s="38">
        <v>156.26</v>
      </c>
      <c r="CC7" s="38">
        <v>164.2</v>
      </c>
      <c r="CD7" s="38">
        <v>164.12</v>
      </c>
      <c r="CE7" s="38">
        <v>151.22</v>
      </c>
      <c r="CF7" s="38">
        <v>151.43</v>
      </c>
      <c r="CG7" s="38">
        <v>234.96</v>
      </c>
      <c r="CH7" s="38">
        <v>221.81</v>
      </c>
      <c r="CI7" s="38">
        <v>230.02</v>
      </c>
      <c r="CJ7" s="38">
        <v>228.47</v>
      </c>
      <c r="CK7" s="38">
        <v>224.88</v>
      </c>
      <c r="CL7" s="38">
        <v>215.41</v>
      </c>
      <c r="CM7" s="38" t="s">
        <v>103</v>
      </c>
      <c r="CN7" s="38" t="s">
        <v>103</v>
      </c>
      <c r="CO7" s="38" t="s">
        <v>103</v>
      </c>
      <c r="CP7" s="38" t="s">
        <v>103</v>
      </c>
      <c r="CQ7" s="38" t="s">
        <v>103</v>
      </c>
      <c r="CR7" s="38">
        <v>42.9</v>
      </c>
      <c r="CS7" s="38">
        <v>43.36</v>
      </c>
      <c r="CT7" s="38">
        <v>42.56</v>
      </c>
      <c r="CU7" s="38">
        <v>42.47</v>
      </c>
      <c r="CV7" s="38">
        <v>42.4</v>
      </c>
      <c r="CW7" s="38">
        <v>42.9</v>
      </c>
      <c r="CX7" s="38">
        <v>69.64</v>
      </c>
      <c r="CY7" s="38">
        <v>71.39</v>
      </c>
      <c r="CZ7" s="38">
        <v>72.53</v>
      </c>
      <c r="DA7" s="38">
        <v>73.239999999999995</v>
      </c>
      <c r="DB7" s="38">
        <v>73.87</v>
      </c>
      <c r="DC7" s="38">
        <v>83.5</v>
      </c>
      <c r="DD7" s="38">
        <v>83.06</v>
      </c>
      <c r="DE7" s="38">
        <v>83.32</v>
      </c>
      <c r="DF7" s="38">
        <v>83.75</v>
      </c>
      <c r="DG7" s="38">
        <v>84.19</v>
      </c>
      <c r="DH7" s="38">
        <v>84.75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0.09</v>
      </c>
      <c r="EK7" s="38">
        <v>0.09</v>
      </c>
      <c r="EL7" s="38">
        <v>0.13</v>
      </c>
      <c r="EM7" s="38">
        <v>0.36</v>
      </c>
      <c r="EN7" s="38">
        <v>0.39</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113</v>
      </c>
      <c r="D13" t="s">
        <v>112</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2021-12-03T07:50:19Z</dcterms:created>
  <dcterms:modified xsi:type="dcterms:W3CDTF">2022-01-31T04:14:14Z</dcterms:modified>
  <cp:category/>
</cp:coreProperties>
</file>