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21_長野原町●□■△▲\"/>
    </mc:Choice>
  </mc:AlternateContent>
  <xr:revisionPtr revIDLastSave="0" documentId="13_ncr:1_{A77A0279-2589-45FA-998F-2B644D0A92D9}" xr6:coauthVersionLast="36" xr6:coauthVersionMax="36" xr10:uidLastSave="{00000000-0000-0000-0000-000000000000}"/>
  <workbookProtection workbookAlgorithmName="SHA-512" workbookHashValue="FkJ+fabWD9TtffVH0IwzyQus8Z8zr96vwKUih/hm5RWG2ByeOjNtZWvK9ItvPEsloBPLFvuKgtmBbHHjkm6bwA==" workbookSaltValue="azNSG6tCiUVYy006JfluTQ=="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W10" i="4" s="1"/>
  <c r="P6" i="5"/>
  <c r="P10" i="4" s="1"/>
  <c r="O6" i="5"/>
  <c r="I10" i="4" s="1"/>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B10" i="4"/>
  <c r="BB8" i="4"/>
  <c r="AT8" i="4"/>
  <c r="AL8" i="4"/>
  <c r="AD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<sst xmlns="http://schemas.openxmlformats.org/spreadsheetml/2006/main" count="236" uniqueCount="119">
  <si>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</si>
  <si>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</si>
  <si>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</si>
  <si>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</si>
  <si>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</si>
  <si>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</si>
  <si>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</si>
  <si>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</si>
  <si>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</si>
  <si>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</si>
  <si>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</si>
  <si>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</si>
  <si>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</si>
  <si>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</si>
  <si>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</si>
  <si>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</si>
  <si>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</si>
  <si>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</si>
  <si>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</si>
  <si>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</si>
  <si>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</si>
  <si>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</si>
  <si>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</si>
  <si>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</si>
  <si>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</si>
  <si>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</si>
  <si>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</si>
  <si>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</si>
  <si>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</si>
  <si>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</si>
  <si>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</si>
  <si>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</si>
  <si>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</si>
  <si>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</si>
  <si>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</si>
  <si>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</si>
  <si>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</si>
  <si>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</si>
  <si>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</si>
  <si>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</si>
  <si>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</si>
  <si>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</si>
  <si>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</si>
  <si>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</si>
  <si>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</si>
  <si>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</si>
  <si>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</si>
  <si>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</si>
  <si>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</si>
  <si>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</si>
  <si>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</si>
  <si>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</si>
  <si>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</si>
  <si>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</si>
  <si>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</si>
  <si>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</si>
  <si>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</si>
  <si>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</si>
  <si>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</si>
  <si>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</si>
  <si>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</si>
  <si>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</si>
  <si>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</si>
  <si>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</si>
  <si>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</si>
  <si>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</si>
  <si>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</si>
  <si>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</si>
  <si>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</si>
  <si>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</si>
  <si>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</si>
  <si>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</si>
  <si>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</si>
  <si>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</si>
  <si>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</si>
  <si>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</si>
  <si>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</si>
  <si>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</si>
  <si>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</si>
  <si>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</si>
  <si>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</si>
  <si>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</si>
  <si>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</si>
  <si>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</si>
  <si>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</si>
  <si>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</si>
  <si>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</si>
  <si>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</si>
  <si>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</si>
  <si>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</si>
  <si>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</si>
  <si>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</si>
  <si>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</si>
  <si>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</si>
  <si>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</si>
  <si>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</si>
  <si>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</si>
  <si>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</si>
  <si>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</si>
  <si>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</si>
  <si>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</si>
  <si>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</si>
  <si>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</si>
  <si>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</si>
  <si>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</si>
  <si>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</si>
  <si>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</si>
  <si>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</si>
  <si>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</si>
  <si>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</si>
  <si>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</si>
  <si>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</si>
  <si>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</si>
  <si>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</si>
  <si>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</si>
  <si>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</si>
  <si>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利用率、水洗化率が低いため加入推進を行い加入率増加と料金収入増加を図ることで、一般会計からの繰入金を減らしていく事も必要と思います。今後は法適化に向けた課題等も含めて中長期的な経営計画策定が急務と考えます。</t>
    <phoneticPr fontId="4"/>
  </si>
  <si>
    <t>平成20年の供用開始後12年経過し、管渠は比較的新しい設備ですが、処理施設などは部品交換等軽微な修繕の発生が予想されます。</t>
    <phoneticPr fontId="4"/>
  </si>
  <si>
    <t>①収益的収支比率は平成29年度以降概ね100％で推移していますが、本年度は96.60％で100％を下回りました。前年度に比べて、施設補修工事や施設維持管理費が増加しており、収益的収支比率低下の原因になっています。
④企業債残高はありませんが、下水道使用料だけでは賄えない部分を一般会計からの繰入金で補填し事業を実施している状況です。
⑤経費回収率が類似団体の平均値を下回り、51.84%に低下しましたが、年度によって経費回収率に幅があるのは、施設・設備修繕費の増減があるためで、下水道使用料に大きな変動はありません。
⑥汚水処理原価は類似団体以下の水準であり、健全性、効率性ともによい汚水処理事業と言えます。
⑦施設利用率は平成28年度以降変動がありますが、類似団体平均値より高く推移しています。今年度の増加は、八ッ場ダム関連工事が完了し、共用開始に伴い、処理水量が増加したためです。
⑧水洗化率は類似団体に近づきつつあり、引き続き加入推進を行う必要があると考えられます。</t>
    <rPh sb="33" eb="36">
      <t>ホンネンド</t>
    </rPh>
    <rPh sb="49" eb="51">
      <t>シタマワ</t>
    </rPh>
    <rPh sb="56" eb="59">
      <t>ゼンネンド</t>
    </rPh>
    <rPh sb="60" eb="61">
      <t>クラ</t>
    </rPh>
    <rPh sb="64" eb="66">
      <t>シセツ</t>
    </rPh>
    <rPh sb="66" eb="68">
      <t>ホシュウ</t>
    </rPh>
    <rPh sb="68" eb="70">
      <t>コウジ</t>
    </rPh>
    <rPh sb="71" eb="73">
      <t>シセツ</t>
    </rPh>
    <rPh sb="73" eb="75">
      <t>イジ</t>
    </rPh>
    <rPh sb="75" eb="77">
      <t>カンリ</t>
    </rPh>
    <rPh sb="77" eb="78">
      <t>ヒ</t>
    </rPh>
    <rPh sb="79" eb="81">
      <t>ゾウカ</t>
    </rPh>
    <rPh sb="86" eb="89">
      <t>シュウエキテキ</t>
    </rPh>
    <rPh sb="89" eb="91">
      <t>シュウシ</t>
    </rPh>
    <rPh sb="91" eb="93">
      <t>ヒリツ</t>
    </rPh>
    <rPh sb="93" eb="95">
      <t>テイカ</t>
    </rPh>
    <rPh sb="96" eb="98">
      <t>ゲンイン</t>
    </rPh>
    <rPh sb="183" eb="185">
      <t>シタマワ</t>
    </rPh>
    <rPh sb="191" eb="193">
      <t>テイカ</t>
    </rPh>
    <rPh sb="317" eb="319">
      <t>ヘンドウ</t>
    </rPh>
    <rPh sb="349" eb="351">
      <t>ゾウカ</t>
    </rPh>
    <rPh sb="367" eb="369">
      <t>キョウヨウ</t>
    </rPh>
    <rPh sb="369" eb="371">
      <t>カイシ</t>
    </rPh>
    <rPh sb="372" eb="373">
      <t>トモナ</t>
    </rPh>
    <rPh sb="380" eb="382">
      <t>ゾウカ</t>
    </rPh>
    <rPh sb="401" eb="402">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</si>
</sst>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8-4ED6-AC43-7FF27444FE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F008-4ED6-AC43-7FF27444FE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42.11</c:v>
                </c:pt>
                <c:pt idx="1">
                  <c:v>43.94</c:v>
                </c:pt>
                <c:pt idx="2">
                  <c:v>42.52</c:v>
                </c:pt>
                <c:pt idx="3">
                  <c:v>38.26</c:v>
                </c:pt>
                <c:pt idx="4">
                  <c:v>40.28</c:v>
                </c:pt>
              </c:numCache>
            </c:numRef>
          </c:val>
          <c:extLst>
            <c:ext xmlns:c16="http://schemas.microsoft.com/office/drawing/2014/chart" uri="{C3380CC4-5D6E-409C-BE32-E72D297353CC}">
              <c16:uniqueId val="{00000000-FFA4-4A99-8CE6-50BCB0AD24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FFA4-4A99-8CE6-50BCB0AD24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52.66</c:v>
                </c:pt>
                <c:pt idx="1">
                  <c:v>52.96</c:v>
                </c:pt>
                <c:pt idx="2">
                  <c:v>53.19</c:v>
                </c:pt>
                <c:pt idx="3">
                  <c:v>55.05</c:v>
                </c:pt>
                <c:pt idx="4">
                  <c:v>68.569999999999993</c:v>
                </c:pt>
              </c:numCache>
            </c:numRef>
          </c:val>
          <c:extLst>
            <c:ext xmlns:c16="http://schemas.microsoft.com/office/drawing/2014/chart" uri="{C3380CC4-5D6E-409C-BE32-E72D297353CC}">
              <c16:uniqueId val="{00000000-4D8D-401A-A4E7-4F67025079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4D8D-401A-A4E7-4F67025079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86.85</c:v>
                </c:pt>
                <c:pt idx="1">
                  <c:v>102.35</c:v>
                </c:pt>
                <c:pt idx="2">
                  <c:v>101.66</c:v>
                </c:pt>
                <c:pt idx="3">
                  <c:v>105.08</c:v>
                </c:pt>
                <c:pt idx="4">
                  <c:v>96.6</c:v>
                </c:pt>
              </c:numCache>
            </c:numRef>
          </c:val>
          <c:extLst>
            <c:ext xmlns:c16="http://schemas.microsoft.com/office/drawing/2014/chart" uri="{C3380CC4-5D6E-409C-BE32-E72D297353CC}">
              <c16:uniqueId val="{00000000-1CB5-43AF-BFC8-ACC79DB713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5-43AF-BFC8-ACC79DB713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0-4119-8191-103CC506BF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0-4119-8191-103CC506BF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8-4858-875A-D6E38DC1D8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8-4858-875A-D6E38DC1D8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D-41CB-8910-D7267B67BB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D-41CB-8910-D7267B67BB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0-4AED-A1B0-996944E884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0-4AED-A1B0-996944E884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5-40A4-AF1D-BBB77233CF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FBF5-40A4-AF1D-BBB77233CF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86.85</c:v>
                </c:pt>
                <c:pt idx="1">
                  <c:v>102.35</c:v>
                </c:pt>
                <c:pt idx="2">
                  <c:v>101.66</c:v>
                </c:pt>
                <c:pt idx="3">
                  <c:v>81.8</c:v>
                </c:pt>
                <c:pt idx="4">
                  <c:v>51.84</c:v>
                </c:pt>
              </c:numCache>
            </c:numRef>
          </c:val>
          <c:extLst>
            <c:ext xmlns:c16="http://schemas.microsoft.com/office/drawing/2014/chart" uri="{C3380CC4-5D6E-409C-BE32-E72D297353CC}">
              <c16:uniqueId val="{00000000-52E3-4D3A-B978-6543236289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52E3-4D3A-B978-6543236289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129.72999999999999</c:v>
                </c:pt>
                <c:pt idx="1">
                  <c:v>125.84</c:v>
                </c:pt>
                <c:pt idx="2">
                  <c:v>109.18</c:v>
                </c:pt>
                <c:pt idx="3">
                  <c:v>136.24</c:v>
                </c:pt>
                <c:pt idx="4">
                  <c:v>218.8</c:v>
                </c:pt>
              </c:numCache>
            </c:numRef>
          </c:val>
          <c:extLst>
            <c:ext xmlns:c16="http://schemas.microsoft.com/office/drawing/2014/chart" uri="{C3380CC4-5D6E-409C-BE32-E72D297353CC}">
              <c16:uniqueId val="{00000000-5FD8-4C72-9ABF-1AE65DF6E5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5FD8-4C72-9ABF-1AE65DF6E5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長野原町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5425</v>
      </c>
      <c r="AM8" s="51"/>
      <c r="AN8" s="51"/>
      <c r="AO8" s="51"/>
      <c r="AP8" s="51"/>
      <c r="AQ8" s="51"/>
      <c r="AR8" s="51"/>
      <c r="AS8" s="51"/>
      <c r="AT8" s="46">
        <f>データ!T6</f>
        <v>133.85</v>
      </c>
      <c r="AU8" s="46"/>
      <c r="AV8" s="46"/>
      <c r="AW8" s="46"/>
      <c r="AX8" s="46"/>
      <c r="AY8" s="46"/>
      <c r="AZ8" s="46"/>
      <c r="BA8" s="46"/>
      <c r="BB8" s="46">
        <f>データ!U6</f>
        <v>40.53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50.18</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2685</v>
      </c>
      <c r="AM10" s="51"/>
      <c r="AN10" s="51"/>
      <c r="AO10" s="51"/>
      <c r="AP10" s="51"/>
      <c r="AQ10" s="51"/>
      <c r="AR10" s="51"/>
      <c r="AS10" s="51"/>
      <c r="AT10" s="46">
        <f>データ!W6</f>
        <v>2.37</v>
      </c>
      <c r="AU10" s="46"/>
      <c r="AV10" s="46"/>
      <c r="AW10" s="46"/>
      <c r="AX10" s="46"/>
      <c r="AY10" s="46"/>
      <c r="AZ10" s="46"/>
      <c r="BA10" s="46"/>
      <c r="BB10" s="46">
        <f>データ!X6</f>
        <v>1132.9100000000001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g40ePkFyEQEd53wgwSoYmfGMn+3/jRwjDzl0w4HmqrgDKNvEEJESgrwbnso1AnFg6F8gKAPRQdqQlrxN1AJCBA==" saltValue="+++ZaN90VklfgTo8vgPz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104248</v>
      </c>
      <c r="D6" s="33">
        <f t="shared" si="3"/>
        <v>47</v>
      </c>
      <c r="E6" s="33">
        <f t="shared" si="3"/>
        <v>17</v>
      </c>
      <c r="F6" s="33">
        <f t="shared" si="3"/>
        <v>4</v>
      </c>
      <c r="G6" s="33">
        <f t="shared" si="3"/>
        <v>0</v>
      </c>
      <c r="H6" s="33" t="str">
        <f t="shared" si="3"/>
        <v>群馬県　長野原町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50.18</v>
      </c>
      <c r="Q6" s="34">
        <f t="shared" si="3"/>
        <v>100</v>
      </c>
      <c r="R6" s="34">
        <f t="shared" si="3"/>
        <v>2200</v>
      </c>
      <c r="S6" s="34">
        <f t="shared" si="3"/>
        <v>5425</v>
      </c>
      <c r="T6" s="34">
        <f t="shared" si="3"/>
        <v>133.85</v>
      </c>
      <c r="U6" s="34">
        <f t="shared" si="3"/>
        <v>40.53</v>
      </c>
      <c r="V6" s="34">
        <f t="shared" si="3"/>
        <v>2685</v>
      </c>
      <c r="W6" s="34">
        <f t="shared" si="3"/>
        <v>2.37</v>
      </c>
      <c r="X6" s="34">
        <f t="shared" si="3"/>
        <v>1132.9100000000001</v>
      </c>
      <c r="Y6" s="35">
        <f>IF(Y7="",NA(),Y7)</f>
        <v>86.85</v>
      </c>
      <c r="Z6" s="35">
        <f t="shared" ref="Z6:AH6" si="4">IF(Z7="",NA(),Z7)</f>
        <v>102.35</v>
      </c>
      <c r="AA6" s="35">
        <f t="shared" si="4"/>
        <v>101.66</v>
      </c>
      <c r="AB6" s="35">
        <f t="shared" si="4"/>
        <v>105.08</v>
      </c>
      <c r="AC6" s="35">
        <f t="shared" si="4"/>
        <v>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86.85</v>
      </c>
      <c r="BR6" s="35">
        <f t="shared" ref="BR6:BZ6" si="8">IF(BR7="",NA(),BR7)</f>
        <v>102.35</v>
      </c>
      <c r="BS6" s="35">
        <f t="shared" si="8"/>
        <v>101.66</v>
      </c>
      <c r="BT6" s="35">
        <f t="shared" si="8"/>
        <v>81.8</v>
      </c>
      <c r="BU6" s="35">
        <f t="shared" si="8"/>
        <v>51.84</v>
      </c>
      <c r="BV6" s="35">
        <f t="shared" si="8"/>
        <v>53.7</v>
      </c>
      <c r="BW6" s="35">
        <f t="shared" si="8"/>
        <v>61.54</v>
      </c>
      <c r="BX6" s="35">
        <f t="shared" si="8"/>
        <v>63.97</v>
      </c>
      <c r="BY6" s="35">
        <f t="shared" si="8"/>
        <v>59.67</v>
      </c>
      <c r="BZ6" s="35">
        <f t="shared" si="8"/>
        <v>55.93</v>
      </c>
      <c r="CA6" s="34" t="str">
        <f>IF(CA7="","",IF(CA7="-","【-】","【"&amp;SUBSTITUTE(TEXT(CA7,"#,##0.00"),"-","△")&amp;"】"))</f>
        <v>【75.29】</v>
      </c>
      <c r="CB6" s="35">
        <f>IF(CB7="",NA(),CB7)</f>
        <v>129.72999999999999</v>
      </c>
      <c r="CC6" s="35">
        <f t="shared" ref="CC6:CK6" si="9">IF(CC7="",NA(),CC7)</f>
        <v>125.84</v>
      </c>
      <c r="CD6" s="35">
        <f t="shared" si="9"/>
        <v>109.18</v>
      </c>
      <c r="CE6" s="35">
        <f t="shared" si="9"/>
        <v>136.24</v>
      </c>
      <c r="CF6" s="35">
        <f t="shared" si="9"/>
        <v>218.8</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42.11</v>
      </c>
      <c r="CN6" s="35">
        <f t="shared" ref="CN6:CV6" si="10">IF(CN7="",NA(),CN7)</f>
        <v>43.94</v>
      </c>
      <c r="CO6" s="35">
        <f t="shared" si="10"/>
        <v>42.52</v>
      </c>
      <c r="CP6" s="35">
        <f t="shared" si="10"/>
        <v>38.26</v>
      </c>
      <c r="CQ6" s="35">
        <f t="shared" si="10"/>
        <v>40.28</v>
      </c>
      <c r="CR6" s="35">
        <f t="shared" si="10"/>
        <v>37.72</v>
      </c>
      <c r="CS6" s="35">
        <f t="shared" si="10"/>
        <v>37.08</v>
      </c>
      <c r="CT6" s="35">
        <f t="shared" si="10"/>
        <v>37.46</v>
      </c>
      <c r="CU6" s="35">
        <f t="shared" si="10"/>
        <v>37.65</v>
      </c>
      <c r="CV6" s="35">
        <f t="shared" si="10"/>
        <v>36.71</v>
      </c>
      <c r="CW6" s="34" t="str">
        <f>IF(CW7="","",IF(CW7="-","【-】","【"&amp;SUBSTITUTE(TEXT(CW7,"#,##0.00"),"-","△")&amp;"】"))</f>
        <v>【42.90】</v>
      </c>
      <c r="CX6" s="35">
        <f>IF(CX7="",NA(),CX7)</f>
        <v>52.66</v>
      </c>
      <c r="CY6" s="35">
        <f t="shared" ref="CY6:DG6" si="11">IF(CY7="",NA(),CY7)</f>
        <v>52.96</v>
      </c>
      <c r="CZ6" s="35">
        <f t="shared" si="11"/>
        <v>53.19</v>
      </c>
      <c r="DA6" s="35">
        <f t="shared" si="11"/>
        <v>55.05</v>
      </c>
      <c r="DB6" s="35">
        <f t="shared" si="11"/>
        <v>68.569999999999993</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2">
      <c r="A7" s="28"/>
      <c r="B7" s="37">
        <v>2020</v>
      </c>
      <c r="C7" s="37">
        <v>104248</v>
      </c>
      <c r="D7" s="37">
        <v>47</v>
      </c>
      <c r="E7" s="37">
        <v>17</v>
      </c>
      <c r="F7" s="37">
        <v>4</v>
      </c>
      <c r="G7" s="37">
        <v>0</v>
      </c>
      <c r="H7" s="37" t="s">
        <v>98</v>
      </c>
      <c r="I7" s="37" t="s">
        <v>99</v>
      </c>
      <c r="J7" s="37" t="s">
        <v>100</v>
      </c>
      <c r="K7" s="37" t="s">
        <v>101</v>
      </c>
      <c r="L7" s="37" t="s">
        <v>102</v>
      </c>
      <c r="M7" s="37" t="s">
        <v>103</v>
      </c>
      <c r="N7" s="38" t="s">
        <v>104</v>
      </c>
      <c r="O7" s="38" t="s">
        <v>105</v>
      </c>
      <c r="P7" s="38">
        <v>50.18</v>
      </c>
      <c r="Q7" s="38">
        <v>100</v>
      </c>
      <c r="R7" s="38">
        <v>2200</v>
      </c>
      <c r="S7" s="38">
        <v>5425</v>
      </c>
      <c r="T7" s="38">
        <v>133.85</v>
      </c>
      <c r="U7" s="38">
        <v>40.53</v>
      </c>
      <c r="V7" s="38">
        <v>2685</v>
      </c>
      <c r="W7" s="38">
        <v>2.37</v>
      </c>
      <c r="X7" s="38">
        <v>1132.9100000000001</v>
      </c>
      <c r="Y7" s="38">
        <v>86.85</v>
      </c>
      <c r="Z7" s="38">
        <v>102.35</v>
      </c>
      <c r="AA7" s="38">
        <v>101.66</v>
      </c>
      <c r="AB7" s="38">
        <v>105.08</v>
      </c>
      <c r="AC7" s="38">
        <v>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1269.1500000000001</v>
      </c>
      <c r="BN7" s="38">
        <v>1087.96</v>
      </c>
      <c r="BO7" s="38">
        <v>1209.45</v>
      </c>
      <c r="BP7" s="38">
        <v>1260.21</v>
      </c>
      <c r="BQ7" s="38">
        <v>86.85</v>
      </c>
      <c r="BR7" s="38">
        <v>102.35</v>
      </c>
      <c r="BS7" s="38">
        <v>101.66</v>
      </c>
      <c r="BT7" s="38">
        <v>81.8</v>
      </c>
      <c r="BU7" s="38">
        <v>51.84</v>
      </c>
      <c r="BV7" s="38">
        <v>53.7</v>
      </c>
      <c r="BW7" s="38">
        <v>61.54</v>
      </c>
      <c r="BX7" s="38">
        <v>63.97</v>
      </c>
      <c r="BY7" s="38">
        <v>59.67</v>
      </c>
      <c r="BZ7" s="38">
        <v>55.93</v>
      </c>
      <c r="CA7" s="38">
        <v>75.290000000000006</v>
      </c>
      <c r="CB7" s="38">
        <v>129.72999999999999</v>
      </c>
      <c r="CC7" s="38">
        <v>125.84</v>
      </c>
      <c r="CD7" s="38">
        <v>109.18</v>
      </c>
      <c r="CE7" s="38">
        <v>136.24</v>
      </c>
      <c r="CF7" s="38">
        <v>218.8</v>
      </c>
      <c r="CG7" s="38">
        <v>300.35000000000002</v>
      </c>
      <c r="CH7" s="38">
        <v>267.86</v>
      </c>
      <c r="CI7" s="38">
        <v>256.82</v>
      </c>
      <c r="CJ7" s="38">
        <v>270.60000000000002</v>
      </c>
      <c r="CK7" s="38">
        <v>289.60000000000002</v>
      </c>
      <c r="CL7" s="38">
        <v>215.41</v>
      </c>
      <c r="CM7" s="38">
        <v>42.11</v>
      </c>
      <c r="CN7" s="38">
        <v>43.94</v>
      </c>
      <c r="CO7" s="38">
        <v>42.52</v>
      </c>
      <c r="CP7" s="38">
        <v>38.26</v>
      </c>
      <c r="CQ7" s="38">
        <v>40.28</v>
      </c>
      <c r="CR7" s="38">
        <v>37.72</v>
      </c>
      <c r="CS7" s="38">
        <v>37.08</v>
      </c>
      <c r="CT7" s="38">
        <v>37.46</v>
      </c>
      <c r="CU7" s="38">
        <v>37.65</v>
      </c>
      <c r="CV7" s="38">
        <v>36.71</v>
      </c>
      <c r="CW7" s="38">
        <v>42.9</v>
      </c>
      <c r="CX7" s="38">
        <v>52.66</v>
      </c>
      <c r="CY7" s="38">
        <v>52.96</v>
      </c>
      <c r="CZ7" s="38">
        <v>53.19</v>
      </c>
      <c r="DA7" s="38">
        <v>55.05</v>
      </c>
      <c r="DB7" s="38">
        <v>68.569999999999993</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2022-02-16T04:30:37Z</cp:lastPrinted>
  <dcterms:created xsi:type="dcterms:W3CDTF">2021-12-03T07:50:23Z</dcterms:created>
  <dcterms:modified xsi:type="dcterms:W3CDTF">2022-02-24T07:07:02Z</dcterms:modified>
  <cp:category/>
</cp:coreProperties>
</file>