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CE5D8103-4FB7-482C-8614-BCCF30C81327}" xr6:coauthVersionLast="36" xr6:coauthVersionMax="36" xr10:uidLastSave="{00000000-0000-0000-0000-000000000000}"/>
  <workbookProtection workbookAlgorithmName="SHA-512" workbookHashValue="KGFveiEjwTzZrJ5YAPO114qhX3aiWH5yyCWsVaYm3hmCrQh11Wc6wV2XGGqeT9pBWXZnBmUeAhPvNcvXfQe36Q==" workbookSaltValue="mluMhSmTmWM8SWDNDY363g==" workbookSpinCount="100000" lockStructure="1"/>
  <bookViews>
    <workbookView xWindow="0" yWindow="0" windowWidth="20490" windowHeight="7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AL8" i="4"/>
  <c r="AD8" i="4"/>
  <c r="P8" i="4"/>
  <c r="B8" i="4"/>
</calcChain>
</file>

<file path=xl/sharedStrings.xml><?xml version="1.0" encoding="utf-8"?>
<sst xmlns="http://schemas.openxmlformats.org/spreadsheetml/2006/main" count="253" uniqueCount="120">
  <si>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</si>
  <si>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</si>
  <si>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</si>
  <si>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</si>
  <si>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</si>
  <si>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</si>
  <si>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</si>
  <si>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</si>
  <si>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</si>
  <si>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</si>
  <si>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</si>
  <si>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</si>
  <si>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</si>
  <si>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</si>
  <si>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</si>
  <si>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</si>
  <si>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</si>
  <si>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</si>
  <si>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</si>
  <si>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</si>
  <si>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</si>
  <si>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</si>
  <si>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</si>
  <si>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</si>
  <si>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</si>
  <si>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</si>
  <si>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</si>
  <si>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</si>
  <si>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</si>
  <si>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</si>
  <si>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</si>
  <si>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</si>
  <si>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</si>
  <si>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</si>
  <si>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</si>
  <si>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</si>
  <si>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</si>
  <si>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</si>
  <si>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</si>
  <si>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</si>
  <si>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</si>
  <si>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</si>
  <si>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</si>
  <si>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</si>
  <si>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</si>
  <si>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</si>
  <si>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</si>
  <si>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</si>
  <si>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</si>
  <si>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</si>
  <si>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</si>
  <si>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</si>
  <si>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</si>
  <si>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</si>
  <si>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</si>
  <si>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</si>
  <si>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</si>
  <si>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</si>
  <si>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</si>
  <si>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</si>
  <si>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</si>
  <si>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</si>
  <si>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</si>
  <si>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</si>
  <si>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</si>
  <si>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</si>
  <si>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</si>
  <si>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</si>
  <si>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</si>
  <si>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</si>
  <si>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</si>
  <si>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</si>
  <si>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</si>
  <si>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</si>
  <si>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</si>
  <si>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</si>
  <si>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</si>
  <si>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</si>
  <si>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</si>
  <si>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</si>
  <si>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</si>
  <si>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</si>
  <si>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</si>
  <si>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</si>
  <si>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</si>
  <si>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</si>
  <si>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</si>
  <si>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</si>
  <si>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</si>
  <si>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</si>
  <si>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</si>
  <si>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</si>
  <si>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</si>
  <si>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</si>
  <si>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</si>
  <si>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</si>
  <si>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</si>
  <si>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</si>
  <si>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</si>
  <si>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</si>
  <si>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</si>
  <si>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</si>
  <si>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</si>
  <si>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</si>
  <si>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</si>
  <si>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</si>
  <si>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</si>
  <si>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</si>
  <si>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</si>
  <si>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</si>
  <si>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</si>
  <si>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</si>
  <si>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</si>
  <si>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</si>
  <si>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</si>
  <si>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</si>
  <si>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</si>
  <si>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浄化センター管理棟の耐震工事を行った。
　今後は、管理棟の電気機械設備の更新を行う。
　管渠については、定期的な点検･調査を進めていくことで、異常箇所を早期に発見し、維持管理に努めていく。</t>
    <rPh sb="1" eb="3">
      <t>ジョウカ</t>
    </rPh>
    <rPh sb="7" eb="10">
      <t>カンリトウ</t>
    </rPh>
    <rPh sb="11" eb="13">
      <t>タイシン</t>
    </rPh>
    <rPh sb="13" eb="15">
      <t>コウジ</t>
    </rPh>
    <rPh sb="16" eb="17">
      <t>オコナ</t>
    </rPh>
    <rPh sb="22" eb="24">
      <t>コンゴ</t>
    </rPh>
    <rPh sb="26" eb="29">
      <t>カンリトウ</t>
    </rPh>
    <rPh sb="30" eb="32">
      <t>デンキ</t>
    </rPh>
    <rPh sb="32" eb="34">
      <t>キカイ</t>
    </rPh>
    <rPh sb="34" eb="36">
      <t>セツビ</t>
    </rPh>
    <rPh sb="37" eb="39">
      <t>コウシン</t>
    </rPh>
    <rPh sb="40" eb="41">
      <t>オコナ</t>
    </rPh>
    <rPh sb="45" eb="47">
      <t>カンキョ</t>
    </rPh>
    <rPh sb="53" eb="56">
      <t>テイキテキ</t>
    </rPh>
    <rPh sb="57" eb="59">
      <t>テンケン</t>
    </rPh>
    <rPh sb="60" eb="62">
      <t>チョウサ</t>
    </rPh>
    <rPh sb="63" eb="64">
      <t>スス</t>
    </rPh>
    <rPh sb="72" eb="74">
      <t>イジョウ</t>
    </rPh>
    <rPh sb="74" eb="76">
      <t>カショ</t>
    </rPh>
    <rPh sb="77" eb="79">
      <t>ソウキ</t>
    </rPh>
    <rPh sb="80" eb="82">
      <t>ハッケン</t>
    </rPh>
    <rPh sb="84" eb="86">
      <t>イジ</t>
    </rPh>
    <rPh sb="86" eb="88">
      <t>カンリ</t>
    </rPh>
    <rPh sb="89" eb="90">
      <t>ツト</t>
    </rPh>
    <phoneticPr fontId="4"/>
  </si>
  <si>
    <t xml:space="preserve">　「収益的収支比率」、「経費回収率」ともに前年度とほぼ同水準である。また、「汚水処理原価」も横ばいであり、下水道事業運営に要する経費を一般会計からの繰入金に頼っていることが大きな要因である。
　「企業債残高対事業規模比率」は、地方債現在高をすべて一般会計負担額として計算しているため、数値が出てこない。
　一般会計負担額を減らせるように料金改定をおこなっていく必要がある。
 　健全性・効率性ともに良くない状態が続いている。
「施設利用率」も前年度とほぼ同水準だが、今後の人口減少などにより減少することが考えられる。
　「水洗化率」については、広報誌やホームページでの啓発活動を行ったことで増加したと考えられるため、今後も、継続していく。
</t>
    <rPh sb="2" eb="5">
      <t>シュウエキテキ</t>
    </rPh>
    <rPh sb="5" eb="7">
      <t>シュウシ</t>
    </rPh>
    <rPh sb="7" eb="9">
      <t>ヒリツ</t>
    </rPh>
    <rPh sb="12" eb="14">
      <t>ケイヒ</t>
    </rPh>
    <rPh sb="14" eb="17">
      <t>カイシュウリツ</t>
    </rPh>
    <rPh sb="21" eb="24">
      <t>ゼンネンド</t>
    </rPh>
    <rPh sb="27" eb="30">
      <t>ドウスイジュン</t>
    </rPh>
    <rPh sb="38" eb="40">
      <t>オスイ</t>
    </rPh>
    <rPh sb="40" eb="42">
      <t>ショリ</t>
    </rPh>
    <rPh sb="42" eb="44">
      <t>ゲンカ</t>
    </rPh>
    <rPh sb="46" eb="47">
      <t>ヨコ</t>
    </rPh>
    <rPh sb="53" eb="56">
      <t>ゲスイドウ</t>
    </rPh>
    <rPh sb="56" eb="58">
      <t>ジギョウ</t>
    </rPh>
    <rPh sb="58" eb="60">
      <t>ウンエイ</t>
    </rPh>
    <rPh sb="61" eb="62">
      <t>ヨウ</t>
    </rPh>
    <rPh sb="64" eb="66">
      <t>ケイヒ</t>
    </rPh>
    <rPh sb="69" eb="71">
      <t>カイケイ</t>
    </rPh>
    <rPh sb="74" eb="77">
      <t>クリイレキン</t>
    </rPh>
    <rPh sb="78" eb="79">
      <t>タヨ</t>
    </rPh>
    <rPh sb="86" eb="87">
      <t>オオ</t>
    </rPh>
    <rPh sb="89" eb="91">
      <t>ヨウイン</t>
    </rPh>
    <rPh sb="98" eb="101">
      <t>キギョウサイ</t>
    </rPh>
    <rPh sb="101" eb="103">
      <t>ザンダカ</t>
    </rPh>
    <rPh sb="103" eb="104">
      <t>タイ</t>
    </rPh>
    <rPh sb="104" eb="106">
      <t>ジギョウ</t>
    </rPh>
    <rPh sb="106" eb="108">
      <t>キボ</t>
    </rPh>
    <rPh sb="113" eb="116">
      <t>チホウサイ</t>
    </rPh>
    <rPh sb="116" eb="119">
      <t>ゲンザイダカ</t>
    </rPh>
    <rPh sb="123" eb="125">
      <t>イッパン</t>
    </rPh>
    <rPh sb="125" eb="127">
      <t>カイケイ</t>
    </rPh>
    <rPh sb="127" eb="130">
      <t>フタンガク</t>
    </rPh>
    <rPh sb="133" eb="135">
      <t>ケイサン</t>
    </rPh>
    <rPh sb="142" eb="144">
      <t>スウチ</t>
    </rPh>
    <rPh sb="145" eb="146">
      <t>デ</t>
    </rPh>
    <rPh sb="153" eb="155">
      <t>イッパン</t>
    </rPh>
    <rPh sb="155" eb="157">
      <t>カイケイ</t>
    </rPh>
    <rPh sb="157" eb="160">
      <t>フタンガク</t>
    </rPh>
    <rPh sb="161" eb="162">
      <t>ヘ</t>
    </rPh>
    <rPh sb="168" eb="170">
      <t>リョウキン</t>
    </rPh>
    <rPh sb="170" eb="172">
      <t>カイテイ</t>
    </rPh>
    <rPh sb="180" eb="182">
      <t>ヒツヨウ</t>
    </rPh>
    <rPh sb="189" eb="192">
      <t>ケンゼンセイ</t>
    </rPh>
    <rPh sb="193" eb="196">
      <t>コウリツセイ</t>
    </rPh>
    <rPh sb="199" eb="200">
      <t>ヨ</t>
    </rPh>
    <rPh sb="203" eb="205">
      <t>ジョウタイ</t>
    </rPh>
    <rPh sb="206" eb="207">
      <t>ツヅ</t>
    </rPh>
    <rPh sb="261" eb="264">
      <t>スイセンカ</t>
    </rPh>
    <rPh sb="264" eb="265">
      <t>リツ</t>
    </rPh>
    <rPh sb="272" eb="275">
      <t>コウホウシ</t>
    </rPh>
    <rPh sb="284" eb="286">
      <t>ケイハツ</t>
    </rPh>
    <rPh sb="286" eb="288">
      <t>カツドウ</t>
    </rPh>
    <rPh sb="289" eb="290">
      <t>オコナ</t>
    </rPh>
    <rPh sb="295" eb="297">
      <t>ゾウカ</t>
    </rPh>
    <rPh sb="300" eb="301">
      <t>カンガ</t>
    </rPh>
    <rPh sb="308" eb="310">
      <t>コンゴ</t>
    </rPh>
    <rPh sb="312" eb="314">
      <t>ケイゾク</t>
    </rPh>
    <phoneticPr fontId="4"/>
  </si>
  <si>
    <t>　2系列運転を開始したことから、維持管理費の支出が増加し、現在の経営のままでは、一般会計の負担が増加することが明らかである。
　料金の改定を進めることで、経費回収率をあげられるよう努めていく。
　ストックマネジメント計画による計画的な維持管理をし、経費の平準化にも努める。</t>
    <rPh sb="2" eb="4">
      <t>ケイレツ</t>
    </rPh>
    <rPh sb="4" eb="6">
      <t>ウンテン</t>
    </rPh>
    <rPh sb="7" eb="9">
      <t>カイシ</t>
    </rPh>
    <rPh sb="16" eb="18">
      <t>イジ</t>
    </rPh>
    <rPh sb="18" eb="21">
      <t>カンリヒ</t>
    </rPh>
    <rPh sb="29" eb="31">
      <t>ゲンザイ</t>
    </rPh>
    <rPh sb="32" eb="34">
      <t>ケイエイ</t>
    </rPh>
    <rPh sb="40" eb="42">
      <t>イッパン</t>
    </rPh>
    <rPh sb="42" eb="44">
      <t>カイケイ</t>
    </rPh>
    <rPh sb="45" eb="47">
      <t>フタン</t>
    </rPh>
    <rPh sb="48" eb="50">
      <t>ゾウカ</t>
    </rPh>
    <rPh sb="55" eb="56">
      <t>アキ</t>
    </rPh>
    <rPh sb="64" eb="66">
      <t>リョウキン</t>
    </rPh>
    <rPh sb="67" eb="69">
      <t>カイテイ</t>
    </rPh>
    <rPh sb="70" eb="71">
      <t>スス</t>
    </rPh>
    <rPh sb="77" eb="79">
      <t>ケイヒ</t>
    </rPh>
    <rPh sb="79" eb="82">
      <t>カイシュウリツ</t>
    </rPh>
    <rPh sb="90" eb="91">
      <t>ツト</t>
    </rPh>
    <rPh sb="108" eb="110">
      <t>ケイカク</t>
    </rPh>
    <rPh sb="113" eb="116">
      <t>ケイカクテキ</t>
    </rPh>
    <rPh sb="117" eb="119">
      <t>イジ</t>
    </rPh>
    <rPh sb="119" eb="121">
      <t>カンリ</t>
    </rPh>
    <rPh sb="124" eb="126">
      <t>ケイヒ</t>
    </rPh>
    <rPh sb="127" eb="130">
      <t>ヘイジュンカ</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</si>
</sst>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1-42E9-AFF9-6C398E4391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4C1-42E9-AFF9-6C398E4391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52.6</c:v>
                </c:pt>
                <c:pt idx="1">
                  <c:v>51.6</c:v>
                </c:pt>
                <c:pt idx="2">
                  <c:v>49.25</c:v>
                </c:pt>
                <c:pt idx="3">
                  <c:v>48.6</c:v>
                </c:pt>
                <c:pt idx="4">
                  <c:v>50.35</c:v>
                </c:pt>
              </c:numCache>
            </c:numRef>
          </c:val>
          <c:extLst>
            <c:ext xmlns:c16="http://schemas.microsoft.com/office/drawing/2014/chart" uri="{C3380CC4-5D6E-409C-BE32-E72D297353CC}">
              <c16:uniqueId val="{00000000-83A1-4D68-A8F3-577F97ED7F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83A1-4D68-A8F3-577F97ED7F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80.83</c:v>
                </c:pt>
                <c:pt idx="1">
                  <c:v>82.09</c:v>
                </c:pt>
                <c:pt idx="2">
                  <c:v>82.38</c:v>
                </c:pt>
                <c:pt idx="3">
                  <c:v>81.97</c:v>
                </c:pt>
                <c:pt idx="4">
                  <c:v>83.42</c:v>
                </c:pt>
              </c:numCache>
            </c:numRef>
          </c:val>
          <c:extLst>
            <c:ext xmlns:c16="http://schemas.microsoft.com/office/drawing/2014/chart" uri="{C3380CC4-5D6E-409C-BE32-E72D297353CC}">
              <c16:uniqueId val="{00000000-9B10-4158-8012-A6D38C7E1F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9B10-4158-8012-A6D38C7E1F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88.08</c:v>
                </c:pt>
                <c:pt idx="1">
                  <c:v>89.73</c:v>
                </c:pt>
                <c:pt idx="2">
                  <c:v>39.729999999999997</c:v>
                </c:pt>
                <c:pt idx="3">
                  <c:v>38.659999999999997</c:v>
                </c:pt>
                <c:pt idx="4">
                  <c:v>40.159999999999997</c:v>
                </c:pt>
              </c:numCache>
            </c:numRef>
          </c:val>
          <c:extLst>
            <c:ext xmlns:c16="http://schemas.microsoft.com/office/drawing/2014/chart" uri="{C3380CC4-5D6E-409C-BE32-E72D297353CC}">
              <c16:uniqueId val="{00000000-60BE-47A6-A359-A92C0DA840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E-47A6-A359-A92C0DA840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9-4663-A666-B1870169E0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9-4663-A666-B1870169E0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C-4FE3-B2A6-B5008DB647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C-4FE3-B2A6-B5008DB647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9-47F5-BF99-7BE249405D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9-47F5-BF99-7BE249405D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5-4F86-9522-636FC21DB5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5-4F86-9522-636FC21DB5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F4-4127-8179-CB6DB126F4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87F4-4127-8179-CB6DB126F4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86.51</c:v>
                </c:pt>
                <c:pt idx="1">
                  <c:v>50.5</c:v>
                </c:pt>
                <c:pt idx="2">
                  <c:v>20.12</c:v>
                </c:pt>
                <c:pt idx="3">
                  <c:v>19.84</c:v>
                </c:pt>
                <c:pt idx="4">
                  <c:v>19.63</c:v>
                </c:pt>
              </c:numCache>
            </c:numRef>
          </c:val>
          <c:extLst>
            <c:ext xmlns:c16="http://schemas.microsoft.com/office/drawing/2014/chart" uri="{C3380CC4-5D6E-409C-BE32-E72D297353CC}">
              <c16:uniqueId val="{00000000-DDB7-409C-9C21-721B8E1FFD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DB7-409C-9C21-721B8E1FFD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100.15</c:v>
                </c:pt>
                <c:pt idx="1">
                  <c:v>174.68</c:v>
                </c:pt>
                <c:pt idx="2">
                  <c:v>442.6</c:v>
                </c:pt>
                <c:pt idx="3">
                  <c:v>449.33</c:v>
                </c:pt>
                <c:pt idx="4">
                  <c:v>467.48</c:v>
                </c:pt>
              </c:numCache>
            </c:numRef>
          </c:val>
          <c:extLst>
            <c:ext xmlns:c16="http://schemas.microsoft.com/office/drawing/2014/chart" uri="{C3380CC4-5D6E-409C-BE32-E72D297353CC}">
              <c16:uniqueId val="{00000000-76B6-4BCA-A714-ABE97C7062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6B6-4BCA-A714-ABE97C7062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川場村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3219</v>
      </c>
      <c r="AM8" s="51"/>
      <c r="AN8" s="51"/>
      <c r="AO8" s="51"/>
      <c r="AP8" s="51"/>
      <c r="AQ8" s="51"/>
      <c r="AR8" s="51"/>
      <c r="AS8" s="51"/>
      <c r="AT8" s="46">
        <f>データ!T6</f>
        <v>85.25</v>
      </c>
      <c r="AU8" s="46"/>
      <c r="AV8" s="46"/>
      <c r="AW8" s="46"/>
      <c r="AX8" s="46"/>
      <c r="AY8" s="46"/>
      <c r="AZ8" s="46"/>
      <c r="BA8" s="46"/>
      <c r="BB8" s="46">
        <f>データ!U6</f>
        <v>37.76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88.77</v>
      </c>
      <c r="Q10" s="46"/>
      <c r="R10" s="46"/>
      <c r="S10" s="46"/>
      <c r="T10" s="46"/>
      <c r="U10" s="46"/>
      <c r="V10" s="46"/>
      <c r="W10" s="46">
        <f>データ!Q6</f>
        <v>87.85</v>
      </c>
      <c r="X10" s="46"/>
      <c r="Y10" s="46"/>
      <c r="Z10" s="46"/>
      <c r="AA10" s="46"/>
      <c r="AB10" s="46"/>
      <c r="AC10" s="46"/>
      <c r="AD10" s="51">
        <f>データ!R6</f>
        <v>1760</v>
      </c>
      <c r="AE10" s="51"/>
      <c r="AF10" s="51"/>
      <c r="AG10" s="51"/>
      <c r="AH10" s="51"/>
      <c r="AI10" s="51"/>
      <c r="AJ10" s="51"/>
      <c r="AK10" s="2"/>
      <c r="AL10" s="51">
        <f>データ!V6</f>
        <v>2829</v>
      </c>
      <c r="AM10" s="51"/>
      <c r="AN10" s="51"/>
      <c r="AO10" s="51"/>
      <c r="AP10" s="51"/>
      <c r="AQ10" s="51"/>
      <c r="AR10" s="51"/>
      <c r="AS10" s="51"/>
      <c r="AT10" s="46">
        <f>データ!W6</f>
        <v>1.58</v>
      </c>
      <c r="AU10" s="46"/>
      <c r="AV10" s="46"/>
      <c r="AW10" s="46"/>
      <c r="AX10" s="46"/>
      <c r="AY10" s="46"/>
      <c r="AZ10" s="46"/>
      <c r="BA10" s="46"/>
      <c r="BB10" s="46">
        <f>データ!X6</f>
        <v>1790.51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6LTLvMsJIFbnKq9M4S6cjckYKNiN+LeWkWcblwid+sFi3zhdu0oDbR36VvSI5cxBtobmEB7ZQeiLSdJETUjtFA==" saltValue="BXdlSGebtBNTlJLg/6Ge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104442</v>
      </c>
      <c r="D6" s="33">
        <f t="shared" si="3"/>
        <v>47</v>
      </c>
      <c r="E6" s="33">
        <f t="shared" si="3"/>
        <v>17</v>
      </c>
      <c r="F6" s="33">
        <f t="shared" si="3"/>
        <v>4</v>
      </c>
      <c r="G6" s="33">
        <f t="shared" si="3"/>
        <v>0</v>
      </c>
      <c r="H6" s="33" t="str">
        <f t="shared" si="3"/>
        <v>群馬県　川場村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88.77</v>
      </c>
      <c r="Q6" s="34">
        <f t="shared" si="3"/>
        <v>87.85</v>
      </c>
      <c r="R6" s="34">
        <f t="shared" si="3"/>
        <v>1760</v>
      </c>
      <c r="S6" s="34">
        <f t="shared" si="3"/>
        <v>3219</v>
      </c>
      <c r="T6" s="34">
        <f t="shared" si="3"/>
        <v>85.25</v>
      </c>
      <c r="U6" s="34">
        <f t="shared" si="3"/>
        <v>37.76</v>
      </c>
      <c r="V6" s="34">
        <f t="shared" si="3"/>
        <v>2829</v>
      </c>
      <c r="W6" s="34">
        <f t="shared" si="3"/>
        <v>1.58</v>
      </c>
      <c r="X6" s="34">
        <f t="shared" si="3"/>
        <v>1790.51</v>
      </c>
      <c r="Y6" s="35">
        <f>IF(Y7="",NA(),Y7)</f>
        <v>88.08</v>
      </c>
      <c r="Z6" s="35">
        <f t="shared" ref="Z6:AH6" si="4">IF(Z7="",NA(),Z7)</f>
        <v>89.73</v>
      </c>
      <c r="AA6" s="35">
        <f t="shared" si="4"/>
        <v>39.729999999999997</v>
      </c>
      <c r="AB6" s="35">
        <f t="shared" si="4"/>
        <v>38.659999999999997</v>
      </c>
      <c r="AC6" s="35">
        <f t="shared" si="4"/>
        <v>40.159999999999997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86.51</v>
      </c>
      <c r="BR6" s="35">
        <f t="shared" ref="BR6:BZ6" si="8">IF(BR7="",NA(),BR7)</f>
        <v>50.5</v>
      </c>
      <c r="BS6" s="35">
        <f t="shared" si="8"/>
        <v>20.12</v>
      </c>
      <c r="BT6" s="35">
        <f t="shared" si="8"/>
        <v>19.84</v>
      </c>
      <c r="BU6" s="35">
        <f t="shared" si="8"/>
        <v>19.63</v>
      </c>
      <c r="BV6" s="35">
        <f t="shared" si="8"/>
        <v>69.87</v>
      </c>
      <c r="BW6" s="35">
        <f t="shared" si="8"/>
        <v>74.3</v>
      </c>
      <c r="BX6" s="35">
        <f t="shared" si="8"/>
        <v>72.260000000000005</v>
      </c>
      <c r="BY6" s="35">
        <f t="shared" si="8"/>
        <v>71.84</v>
      </c>
      <c r="BZ6" s="35">
        <f t="shared" si="8"/>
        <v>73.36</v>
      </c>
      <c r="CA6" s="34" t="str">
        <f>IF(CA7="","",IF(CA7="-","【-】","【"&amp;SUBSTITUTE(TEXT(CA7,"#,##0.00"),"-","△")&amp;"】"))</f>
        <v>【75.29】</v>
      </c>
      <c r="CB6" s="35">
        <f>IF(CB7="",NA(),CB7)</f>
        <v>100.15</v>
      </c>
      <c r="CC6" s="35">
        <f t="shared" ref="CC6:CK6" si="9">IF(CC7="",NA(),CC7)</f>
        <v>174.68</v>
      </c>
      <c r="CD6" s="35">
        <f t="shared" si="9"/>
        <v>442.6</v>
      </c>
      <c r="CE6" s="35">
        <f t="shared" si="9"/>
        <v>449.33</v>
      </c>
      <c r="CF6" s="35">
        <f t="shared" si="9"/>
        <v>467.48</v>
      </c>
      <c r="CG6" s="35">
        <f t="shared" si="9"/>
        <v>234.96</v>
      </c>
      <c r="CH6" s="35">
        <f t="shared" si="9"/>
        <v>221.81</v>
      </c>
      <c r="CI6" s="35">
        <f t="shared" si="9"/>
        <v>230.02</v>
      </c>
      <c r="CJ6" s="35">
        <f t="shared" si="9"/>
        <v>228.47</v>
      </c>
      <c r="CK6" s="35">
        <f t="shared" si="9"/>
        <v>224.88</v>
      </c>
      <c r="CL6" s="34" t="str">
        <f>IF(CL7="","",IF(CL7="-","【-】","【"&amp;SUBSTITUTE(TEXT(CL7,"#,##0.00"),"-","△")&amp;"】"))</f>
        <v>【215.41】</v>
      </c>
      <c r="CM6" s="35">
        <f>IF(CM7="",NA(),CM7)</f>
        <v>52.6</v>
      </c>
      <c r="CN6" s="35">
        <f t="shared" ref="CN6:CV6" si="10">IF(CN7="",NA(),CN7)</f>
        <v>51.6</v>
      </c>
      <c r="CO6" s="35">
        <f t="shared" si="10"/>
        <v>49.25</v>
      </c>
      <c r="CP6" s="35">
        <f t="shared" si="10"/>
        <v>48.6</v>
      </c>
      <c r="CQ6" s="35">
        <f t="shared" si="10"/>
        <v>50.35</v>
      </c>
      <c r="CR6" s="35">
        <f t="shared" si="10"/>
        <v>42.9</v>
      </c>
      <c r="CS6" s="35">
        <f t="shared" si="10"/>
        <v>43.36</v>
      </c>
      <c r="CT6" s="35">
        <f t="shared" si="10"/>
        <v>42.56</v>
      </c>
      <c r="CU6" s="35">
        <f t="shared" si="10"/>
        <v>42.47</v>
      </c>
      <c r="CV6" s="35">
        <f t="shared" si="10"/>
        <v>42.4</v>
      </c>
      <c r="CW6" s="34" t="str">
        <f>IF(CW7="","",IF(CW7="-","【-】","【"&amp;SUBSTITUTE(TEXT(CW7,"#,##0.00"),"-","△")&amp;"】"))</f>
        <v>【42.90】</v>
      </c>
      <c r="CX6" s="35">
        <f>IF(CX7="",NA(),CX7)</f>
        <v>80.83</v>
      </c>
      <c r="CY6" s="35">
        <f t="shared" ref="CY6:DG6" si="11">IF(CY7="",NA(),CY7)</f>
        <v>82.09</v>
      </c>
      <c r="CZ6" s="35">
        <f t="shared" si="11"/>
        <v>82.38</v>
      </c>
      <c r="DA6" s="35">
        <f t="shared" si="11"/>
        <v>81.97</v>
      </c>
      <c r="DB6" s="35">
        <f t="shared" si="11"/>
        <v>83.42</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104442</v>
      </c>
      <c r="D7" s="37">
        <v>47</v>
      </c>
      <c r="E7" s="37">
        <v>17</v>
      </c>
      <c r="F7" s="37">
        <v>4</v>
      </c>
      <c r="G7" s="37">
        <v>0</v>
      </c>
      <c r="H7" s="37" t="s">
        <v>98</v>
      </c>
      <c r="I7" s="37" t="s">
        <v>99</v>
      </c>
      <c r="J7" s="37" t="s">
        <v>100</v>
      </c>
      <c r="K7" s="37" t="s">
        <v>101</v>
      </c>
      <c r="L7" s="37" t="s">
        <v>102</v>
      </c>
      <c r="M7" s="37" t="s">
        <v>103</v>
      </c>
      <c r="N7" s="38" t="s">
        <v>104</v>
      </c>
      <c r="O7" s="38" t="s">
        <v>105</v>
      </c>
      <c r="P7" s="38">
        <v>88.77</v>
      </c>
      <c r="Q7" s="38">
        <v>87.85</v>
      </c>
      <c r="R7" s="38">
        <v>1760</v>
      </c>
      <c r="S7" s="38">
        <v>3219</v>
      </c>
      <c r="T7" s="38">
        <v>85.25</v>
      </c>
      <c r="U7" s="38">
        <v>37.76</v>
      </c>
      <c r="V7" s="38">
        <v>2829</v>
      </c>
      <c r="W7" s="38">
        <v>1.58</v>
      </c>
      <c r="X7" s="38">
        <v>1790.51</v>
      </c>
      <c r="Y7" s="38">
        <v>88.08</v>
      </c>
      <c r="Z7" s="38">
        <v>89.73</v>
      </c>
      <c r="AA7" s="38">
        <v>39.729999999999997</v>
      </c>
      <c r="AB7" s="38">
        <v>38.659999999999997</v>
      </c>
      <c r="AC7" s="38">
        <v>40.159999999999997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86.51</v>
      </c>
      <c r="BR7" s="38">
        <v>50.5</v>
      </c>
      <c r="BS7" s="38">
        <v>20.12</v>
      </c>
      <c r="BT7" s="38">
        <v>19.84</v>
      </c>
      <c r="BU7" s="38">
        <v>19.63</v>
      </c>
      <c r="BV7" s="38">
        <v>69.87</v>
      </c>
      <c r="BW7" s="38">
        <v>74.3</v>
      </c>
      <c r="BX7" s="38">
        <v>72.260000000000005</v>
      </c>
      <c r="BY7" s="38">
        <v>71.84</v>
      </c>
      <c r="BZ7" s="38">
        <v>73.36</v>
      </c>
      <c r="CA7" s="38">
        <v>75.290000000000006</v>
      </c>
      <c r="CB7" s="38">
        <v>100.15</v>
      </c>
      <c r="CC7" s="38">
        <v>174.68</v>
      </c>
      <c r="CD7" s="38">
        <v>442.6</v>
      </c>
      <c r="CE7" s="38">
        <v>449.33</v>
      </c>
      <c r="CF7" s="38">
        <v>467.48</v>
      </c>
      <c r="CG7" s="38">
        <v>234.96</v>
      </c>
      <c r="CH7" s="38">
        <v>221.81</v>
      </c>
      <c r="CI7" s="38">
        <v>230.02</v>
      </c>
      <c r="CJ7" s="38">
        <v>228.47</v>
      </c>
      <c r="CK7" s="38">
        <v>224.88</v>
      </c>
      <c r="CL7" s="38">
        <v>215.41</v>
      </c>
      <c r="CM7" s="38">
        <v>52.6</v>
      </c>
      <c r="CN7" s="38">
        <v>51.6</v>
      </c>
      <c r="CO7" s="38">
        <v>49.25</v>
      </c>
      <c r="CP7" s="38">
        <v>48.6</v>
      </c>
      <c r="CQ7" s="38">
        <v>50.35</v>
      </c>
      <c r="CR7" s="38">
        <v>42.9</v>
      </c>
      <c r="CS7" s="38">
        <v>43.36</v>
      </c>
      <c r="CT7" s="38">
        <v>42.56</v>
      </c>
      <c r="CU7" s="38">
        <v>42.47</v>
      </c>
      <c r="CV7" s="38">
        <v>42.4</v>
      </c>
      <c r="CW7" s="38">
        <v>42.9</v>
      </c>
      <c r="CX7" s="38">
        <v>80.83</v>
      </c>
      <c r="CY7" s="38">
        <v>82.09</v>
      </c>
      <c r="CZ7" s="38">
        <v>82.38</v>
      </c>
      <c r="DA7" s="38">
        <v>81.97</v>
      </c>
      <c r="DB7" s="38">
        <v>83.42</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2021-12-03T07:50:26Z</dcterms:created>
  <dcterms:modified xsi:type="dcterms:W3CDTF">2022-02-10T01:20:57Z</dcterms:modified>
  <cp:category/>
</cp:coreProperties>
</file>