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OK\"/>
    </mc:Choice>
  </mc:AlternateContent>
  <xr:revisionPtr revIDLastSave="0" documentId="13_ncr:1_{0A5D081D-6372-47F2-84EC-7BCC5B19A2AA}" xr6:coauthVersionLast="36" xr6:coauthVersionMax="36" xr10:uidLastSave="{00000000-0000-0000-0000-000000000000}"/>
  <workbookProtection workbookAlgorithmName="SHA-512" workbookHashValue="mqzOrWsQ12H62doorBla4o+sxCxFS2RORkK24V2YswNx3p/Z7uWwApoDLn/NjchZL4qf03MKvMpJBKLmAaHJEw==" workbookSaltValue="DiM4rgU/kPnllhHXY2cLJw==" workbookSpinCount="100000" lockStructure="1"/>
  <bookViews>
    <workbookView xWindow="0" yWindow="0" windowWidth="20490" windowHeight="7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W10" i="4"/>
  <c r="P10" i="4"/>
  <c r="B10" i="4"/>
  <c r="BB8" i="4"/>
  <c r="AT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<sst xmlns="http://schemas.openxmlformats.org/spreadsheetml/2006/main" count="236" uniqueCount="121">
  <si>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</si>
  <si>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</si>
  <si>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</si>
  <si>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</si>
  <si>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</si>
  <si>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</si>
  <si>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</si>
  <si>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</si>
  <si>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</si>
  <si>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</si>
  <si>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</si>
  <si>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</si>
  <si>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</si>
  <si>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</si>
  <si>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</si>
  <si>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</si>
  <si>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</si>
  <si>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</si>
  <si>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</si>
  <si>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</si>
  <si>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</si>
  <si>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</si>
  <si>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</si>
  <si>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</si>
  <si>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</si>
  <si>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</si>
  <si>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</si>
  <si>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</si>
  <si>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</si>
  <si>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</si>
  <si>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</si>
  <si>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</si>
  <si>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</si>
  <si>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</si>
  <si>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</si>
  <si>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</si>
  <si>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</si>
  <si>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</si>
  <si>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</si>
  <si>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</si>
  <si>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</si>
  <si>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</si>
  <si>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</si>
  <si>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</si>
  <si>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</si>
  <si>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</si>
  <si>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</si>
  <si>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</si>
  <si>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</si>
  <si>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</si>
  <si>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</si>
  <si>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</si>
  <si>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</si>
  <si>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</si>
  <si>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</si>
  <si>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</si>
  <si>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</si>
  <si>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</si>
  <si>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</si>
  <si>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</si>
  <si>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</si>
  <si>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</si>
  <si>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</si>
  <si>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</si>
  <si>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</si>
  <si>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</si>
  <si>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</si>
  <si>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</si>
  <si>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</si>
  <si>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</si>
  <si>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</si>
  <si>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</si>
  <si>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</si>
  <si>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</si>
  <si>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</si>
  <si>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</si>
  <si>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</si>
  <si>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</si>
  <si>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</si>
  <si>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</si>
  <si>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</si>
  <si>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</si>
  <si>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</si>
  <si>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</si>
  <si>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</si>
  <si>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</si>
  <si>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</si>
  <si>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</si>
  <si>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</si>
  <si>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</si>
  <si>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</si>
  <si>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</si>
  <si>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</si>
  <si>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</si>
  <si>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</si>
  <si>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</si>
  <si>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</si>
  <si>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</si>
  <si>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</si>
  <si>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</si>
  <si>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</si>
  <si>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</si>
  <si>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</si>
  <si>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</si>
  <si>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</si>
  <si>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</si>
  <si>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</si>
  <si>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</si>
  <si>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</si>
  <si>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</si>
  <si>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</si>
  <si>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</si>
  <si>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</si>
  <si>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</si>
  <si>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</si>
  <si>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</si>
  <si>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</si>
  <si>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</si>
  <si>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事業は、平成６年度より供用開始した城南上野地区、平成１０年度より供用開始した天引地区、平成１６年度より供用開始した善慶寺国峰地区の３地区で構成している。老朽化により処理施設やマンホールポンプ等の修繕により維持管理費は増加していくと考えられる。平成２９年度より徐々に特環下水に接続になってきているため、料金収入も見込めないことから、接続率の向上に努め、経営の健全化を図りたい。</t>
    <rPh sb="0" eb="1">
      <t>ホン</t>
    </rPh>
    <rPh sb="1" eb="3">
      <t>ジギョウ</t>
    </rPh>
    <rPh sb="5" eb="7">
      <t>ヘイセイ</t>
    </rPh>
    <rPh sb="8" eb="10">
      <t>ネンド</t>
    </rPh>
    <rPh sb="12" eb="14">
      <t>キョウヨウ</t>
    </rPh>
    <rPh sb="14" eb="16">
      <t>カイシ</t>
    </rPh>
    <rPh sb="18" eb="20">
      <t>ジョウナン</t>
    </rPh>
    <rPh sb="20" eb="22">
      <t>ウエノ</t>
    </rPh>
    <rPh sb="22" eb="24">
      <t>チク</t>
    </rPh>
    <rPh sb="25" eb="27">
      <t>ヘイセイ</t>
    </rPh>
    <rPh sb="29" eb="31">
      <t>ネンド</t>
    </rPh>
    <rPh sb="33" eb="35">
      <t>キョウヨウ</t>
    </rPh>
    <rPh sb="35" eb="37">
      <t>カイシ</t>
    </rPh>
    <rPh sb="39" eb="41">
      <t>アマビキ</t>
    </rPh>
    <rPh sb="41" eb="43">
      <t>チク</t>
    </rPh>
    <rPh sb="44" eb="46">
      <t>ヘイセイ</t>
    </rPh>
    <rPh sb="48" eb="50">
      <t>ネンド</t>
    </rPh>
    <rPh sb="52" eb="54">
      <t>キョウヨウ</t>
    </rPh>
    <rPh sb="54" eb="56">
      <t>カイシ</t>
    </rPh>
    <rPh sb="58" eb="61">
      <t>ゼンケイジ</t>
    </rPh>
    <rPh sb="61" eb="63">
      <t>クニミネ</t>
    </rPh>
    <rPh sb="63" eb="65">
      <t>チク</t>
    </rPh>
    <rPh sb="67" eb="69">
      <t>チク</t>
    </rPh>
    <rPh sb="70" eb="72">
      <t>コウセイ</t>
    </rPh>
    <rPh sb="77" eb="80">
      <t>ロウキュウカ</t>
    </rPh>
    <rPh sb="83" eb="85">
      <t>ショリ</t>
    </rPh>
    <rPh sb="85" eb="87">
      <t>シセツ</t>
    </rPh>
    <rPh sb="96" eb="97">
      <t>トウ</t>
    </rPh>
    <rPh sb="98" eb="100">
      <t>シュウゼン</t>
    </rPh>
    <rPh sb="103" eb="105">
      <t>イジ</t>
    </rPh>
    <rPh sb="105" eb="108">
      <t>カンリヒ</t>
    </rPh>
    <rPh sb="109" eb="111">
      <t>ゾウカ</t>
    </rPh>
    <rPh sb="116" eb="117">
      <t>カンガ</t>
    </rPh>
    <rPh sb="122" eb="124">
      <t>ヘイセイ</t>
    </rPh>
    <rPh sb="126" eb="128">
      <t>ネンド</t>
    </rPh>
    <rPh sb="130" eb="132">
      <t>ジョジョ</t>
    </rPh>
    <rPh sb="133" eb="135">
      <t>トッカン</t>
    </rPh>
    <rPh sb="135" eb="137">
      <t>ゲスイ</t>
    </rPh>
    <rPh sb="138" eb="139">
      <t>セツ</t>
    </rPh>
    <rPh sb="139" eb="140">
      <t>ツヅ</t>
    </rPh>
    <rPh sb="151" eb="153">
      <t>リョウキン</t>
    </rPh>
    <rPh sb="153" eb="155">
      <t>シュウニュウ</t>
    </rPh>
    <rPh sb="156" eb="158">
      <t>ミコ</t>
    </rPh>
    <rPh sb="166" eb="167">
      <t>セツ</t>
    </rPh>
    <rPh sb="167" eb="168">
      <t>ツヅ</t>
    </rPh>
    <rPh sb="168" eb="169">
      <t>リツ</t>
    </rPh>
    <rPh sb="170" eb="172">
      <t>コウジョウ</t>
    </rPh>
    <rPh sb="173" eb="174">
      <t>ツト</t>
    </rPh>
    <rPh sb="176" eb="178">
      <t>ケイエイ</t>
    </rPh>
    <rPh sb="179" eb="182">
      <t>ケンゼンカ</t>
    </rPh>
    <rPh sb="183" eb="184">
      <t>ハカ</t>
    </rPh>
    <phoneticPr fontId="4"/>
  </si>
  <si>
    <t>①平成２９年度より農業集落排水区域の一部が順次、特環下水に接続しているが、令和２年度においては料金収入がわずかに増加しているため収益的収支比率は増加している。また、企業債の償還においては、令和元年度をピークに減少してきており、今後も経営の健全化に努めていきたい。
②－
③－
④地方債残高をすべて一般会計からの繰入金で賄っているため計上されない。
⑤修繕費が減少し、料金収入が増加したがことから経費回収率は昨年に比べ大幅に増加したが、修繕費が増加すれば回収率は下降すると考えられるが、計画的な修繕が必要である。
⑥令和２年度においては、年間有収水量が増加し、汚水処理費が減少したため、汚水処理原価は減少した。
⑦農業集落排水区域の特環下水への接続により、施設の計画処理能力に対して稼働範囲を抑えているため減少している。
⑧農業集落排水区域の特環下水への接続により、水洗化率は減少傾向にあるが、昨年度同様、処理区域内人口が死亡や転出等により減少したため、昨年に引続き増加となった。</t>
    <rPh sb="1" eb="3">
      <t>ヘイセイ</t>
    </rPh>
    <rPh sb="5" eb="7">
      <t>ネンド</t>
    </rPh>
    <rPh sb="9" eb="11">
      <t>ノウギョウ</t>
    </rPh>
    <rPh sb="11" eb="13">
      <t>シュウラク</t>
    </rPh>
    <rPh sb="13" eb="15">
      <t>ハイスイ</t>
    </rPh>
    <rPh sb="15" eb="17">
      <t>クイキ</t>
    </rPh>
    <rPh sb="18" eb="20">
      <t>イチブ</t>
    </rPh>
    <rPh sb="21" eb="23">
      <t>ジュンジ</t>
    </rPh>
    <rPh sb="24" eb="26">
      <t>トッカン</t>
    </rPh>
    <rPh sb="26" eb="28">
      <t>ゲスイ</t>
    </rPh>
    <rPh sb="29" eb="30">
      <t>セツ</t>
    </rPh>
    <rPh sb="30" eb="31">
      <t>ツヅ</t>
    </rPh>
    <rPh sb="37" eb="39">
      <t>レイワ</t>
    </rPh>
    <rPh sb="40" eb="41">
      <t>ネン</t>
    </rPh>
    <rPh sb="41" eb="42">
      <t>ド</t>
    </rPh>
    <rPh sb="47" eb="49">
      <t>リョウキン</t>
    </rPh>
    <rPh sb="49" eb="51">
      <t>シュウニュウ</t>
    </rPh>
    <rPh sb="56" eb="58">
      <t>ゾウカ</t>
    </rPh>
    <rPh sb="64" eb="67">
      <t>シュウエキテキ</t>
    </rPh>
    <rPh sb="67" eb="69">
      <t>シュウシ</t>
    </rPh>
    <rPh sb="69" eb="71">
      <t>ヒリツ</t>
    </rPh>
    <rPh sb="72" eb="74">
      <t>ゾウカ</t>
    </rPh>
    <rPh sb="82" eb="84">
      <t>キギョウ</t>
    </rPh>
    <rPh sb="84" eb="85">
      <t>サイ</t>
    </rPh>
    <rPh sb="86" eb="88">
      <t>ショウカン</t>
    </rPh>
    <rPh sb="94" eb="96">
      <t>レイワ</t>
    </rPh>
    <rPh sb="96" eb="98">
      <t>ガンネン</t>
    </rPh>
    <rPh sb="98" eb="99">
      <t>ド</t>
    </rPh>
    <rPh sb="104" eb="106">
      <t>ゲンショウ</t>
    </rPh>
    <rPh sb="113" eb="115">
      <t>コンゴ</t>
    </rPh>
    <rPh sb="116" eb="118">
      <t>ケイエイ</t>
    </rPh>
    <rPh sb="119" eb="122">
      <t>ケンゼンカ</t>
    </rPh>
    <rPh sb="123" eb="124">
      <t>ツト</t>
    </rPh>
    <rPh sb="139" eb="142">
      <t>チホウサイ</t>
    </rPh>
    <rPh sb="142" eb="144">
      <t>ザンダカ</t>
    </rPh>
    <rPh sb="148" eb="150">
      <t>イッパン</t>
    </rPh>
    <rPh sb="150" eb="152">
      <t>カイケイ</t>
    </rPh>
    <rPh sb="155" eb="157">
      <t>クリイレ</t>
    </rPh>
    <rPh sb="157" eb="158">
      <t>キン</t>
    </rPh>
    <rPh sb="159" eb="160">
      <t>マカナ</t>
    </rPh>
    <rPh sb="166" eb="168">
      <t>ケイジョウ</t>
    </rPh>
    <rPh sb="175" eb="178">
      <t>シュウゼンヒ</t>
    </rPh>
    <rPh sb="179" eb="181">
      <t>ゲンショウ</t>
    </rPh>
    <rPh sb="183" eb="185">
      <t>リョウキン</t>
    </rPh>
    <rPh sb="185" eb="187">
      <t>シュウニュウ</t>
    </rPh>
    <rPh sb="188" eb="190">
      <t>ゾウカ</t>
    </rPh>
    <rPh sb="196" eb="198">
      <t>ケイヒ</t>
    </rPh>
    <rPh sb="198" eb="200">
      <t>カイシュウ</t>
    </rPh>
    <rPh sb="200" eb="201">
      <t>リツ</t>
    </rPh>
    <rPh sb="202" eb="204">
      <t>サクネン</t>
    </rPh>
    <rPh sb="205" eb="206">
      <t>クラ</t>
    </rPh>
    <rPh sb="207" eb="209">
      <t>オオハバ</t>
    </rPh>
    <rPh sb="210" eb="212">
      <t>ゾウカ</t>
    </rPh>
    <rPh sb="216" eb="218">
      <t>シュウゼン</t>
    </rPh>
    <rPh sb="218" eb="219">
      <t>ヒ</t>
    </rPh>
    <rPh sb="220" eb="222">
      <t>ゾウカ</t>
    </rPh>
    <rPh sb="225" eb="227">
      <t>カイシュウ</t>
    </rPh>
    <rPh sb="227" eb="228">
      <t>リツ</t>
    </rPh>
    <rPh sb="229" eb="231">
      <t>カコウ</t>
    </rPh>
    <rPh sb="234" eb="235">
      <t>カンガ</t>
    </rPh>
    <rPh sb="245" eb="247">
      <t>シュウゼン</t>
    </rPh>
    <rPh sb="248" eb="250">
      <t>ヒツヨウ</t>
    </rPh>
    <rPh sb="256" eb="258">
      <t>レイワ</t>
    </rPh>
    <rPh sb="259" eb="261">
      <t>ネンド</t>
    </rPh>
    <rPh sb="269" eb="271">
      <t>ユウシュウ</t>
    </rPh>
    <rPh sb="271" eb="273">
      <t>スイリョウ</t>
    </rPh>
    <rPh sb="278" eb="280">
      <t>オスイ</t>
    </rPh>
    <rPh sb="280" eb="282">
      <t>ショリ</t>
    </rPh>
    <rPh sb="282" eb="283">
      <t>ヒ</t>
    </rPh>
    <rPh sb="284" eb="286">
      <t>ゲンショウ</t>
    </rPh>
    <rPh sb="293" eb="295">
      <t>ショリ</t>
    </rPh>
    <rPh sb="295" eb="297">
      <t>ゲンカ</t>
    </rPh>
    <rPh sb="298" eb="300">
      <t>ゲンショウ</t>
    </rPh>
    <rPh sb="305" eb="307">
      <t>ノウギョウ</t>
    </rPh>
    <rPh sb="307" eb="309">
      <t>シュウラク</t>
    </rPh>
    <rPh sb="309" eb="311">
      <t>ハイスイ</t>
    </rPh>
    <rPh sb="314" eb="316">
      <t>トッカン</t>
    </rPh>
    <rPh sb="316" eb="318">
      <t>ゲスイ</t>
    </rPh>
    <rPh sb="320" eb="321">
      <t>セツ</t>
    </rPh>
    <rPh sb="321" eb="322">
      <t>ツヅ</t>
    </rPh>
    <rPh sb="326" eb="328">
      <t>シセツ</t>
    </rPh>
    <rPh sb="329" eb="331">
      <t>ケイカク</t>
    </rPh>
    <rPh sb="331" eb="333">
      <t>ショリ</t>
    </rPh>
    <rPh sb="333" eb="335">
      <t>ノウリョク</t>
    </rPh>
    <rPh sb="336" eb="337">
      <t>タイ</t>
    </rPh>
    <rPh sb="339" eb="341">
      <t>カドウ</t>
    </rPh>
    <rPh sb="341" eb="343">
      <t>ハンイ</t>
    </rPh>
    <rPh sb="344" eb="345">
      <t>オサ</t>
    </rPh>
    <rPh sb="351" eb="353">
      <t>ゲンショウ</t>
    </rPh>
    <rPh sb="360" eb="362">
      <t>ノウギョウ</t>
    </rPh>
    <rPh sb="362" eb="364">
      <t>シュウラク</t>
    </rPh>
    <rPh sb="364" eb="366">
      <t>ハイスイ</t>
    </rPh>
    <rPh sb="369" eb="371">
      <t>トッカン</t>
    </rPh>
    <rPh sb="371" eb="373">
      <t>ゲスイ</t>
    </rPh>
    <rPh sb="375" eb="376">
      <t>セツ</t>
    </rPh>
    <rPh sb="376" eb="377">
      <t>ツヅ</t>
    </rPh>
    <rPh sb="381" eb="384">
      <t>スイセンカ</t>
    </rPh>
    <rPh sb="384" eb="385">
      <t>リツ</t>
    </rPh>
    <rPh sb="386" eb="388">
      <t>ゲンショウ</t>
    </rPh>
    <rPh sb="388" eb="390">
      <t>ケイコウ</t>
    </rPh>
    <rPh sb="395" eb="398">
      <t>サクネンド</t>
    </rPh>
    <rPh sb="398" eb="400">
      <t>ドウヨウ</t>
    </rPh>
    <rPh sb="401" eb="403">
      <t>ショリ</t>
    </rPh>
    <rPh sb="403" eb="405">
      <t>クイキ</t>
    </rPh>
    <rPh sb="405" eb="406">
      <t>ナイ</t>
    </rPh>
    <rPh sb="406" eb="408">
      <t>ジンコウ</t>
    </rPh>
    <rPh sb="409" eb="411">
      <t>シボウ</t>
    </rPh>
    <rPh sb="412" eb="414">
      <t>テンシュツ</t>
    </rPh>
    <rPh sb="414" eb="415">
      <t>トウ</t>
    </rPh>
    <rPh sb="418" eb="420">
      <t>ゲンショウ</t>
    </rPh>
    <rPh sb="428" eb="430">
      <t>ヒキツヅ</t>
    </rPh>
    <rPh sb="431" eb="433">
      <t>ゾウカ</t>
    </rPh>
    <phoneticPr fontId="4"/>
  </si>
  <si>
    <t>①－
②－
③下水管布設延長のうち、管渠の修繕・改良は行われなかった。</t>
    <rPh sb="7" eb="10">
      <t>ゲスイカン</t>
    </rPh>
    <rPh sb="10" eb="12">
      <t>フセツ</t>
    </rPh>
    <rPh sb="12" eb="14">
      <t>エンチョウ</t>
    </rPh>
    <rPh sb="18" eb="20">
      <t>カンキョ</t>
    </rPh>
    <rPh sb="21" eb="23">
      <t>シュウゼン</t>
    </rPh>
    <rPh sb="24" eb="26">
      <t>カイリョウ</t>
    </rPh>
    <rPh sb="27" eb="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</si>
</sst>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C-483A-86AD-75317C2071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93C-483A-86AD-75317C2071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57.28</c:v>
                </c:pt>
                <c:pt idx="1">
                  <c:v>46.38</c:v>
                </c:pt>
                <c:pt idx="2">
                  <c:v>45.65</c:v>
                </c:pt>
                <c:pt idx="3">
                  <c:v>46.05</c:v>
                </c:pt>
                <c:pt idx="4">
                  <c:v>45.65</c:v>
                </c:pt>
              </c:numCache>
            </c:numRef>
          </c:val>
          <c:extLst>
            <c:ext xmlns:c16="http://schemas.microsoft.com/office/drawing/2014/chart" uri="{C3380CC4-5D6E-409C-BE32-E72D297353CC}">
              <c16:uniqueId val="{00000000-5286-446D-8BBB-0EBB42954E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286-446D-8BBB-0EBB42954E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86.52</c:v>
                </c:pt>
                <c:pt idx="1">
                  <c:v>86.4</c:v>
                </c:pt>
                <c:pt idx="2">
                  <c:v>86.02</c:v>
                </c:pt>
                <c:pt idx="3">
                  <c:v>86.61</c:v>
                </c:pt>
                <c:pt idx="4">
                  <c:v>86.91</c:v>
                </c:pt>
              </c:numCache>
            </c:numRef>
          </c:val>
          <c:extLst>
            <c:ext xmlns:c16="http://schemas.microsoft.com/office/drawing/2014/chart" uri="{C3380CC4-5D6E-409C-BE32-E72D297353CC}">
              <c16:uniqueId val="{00000000-5D6C-4F35-8401-2707F2486F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D6C-4F35-8401-2707F2486F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93.05</c:v>
                </c:pt>
                <c:pt idx="1">
                  <c:v>85.6</c:v>
                </c:pt>
                <c:pt idx="2">
                  <c:v>77.63</c:v>
                </c:pt>
                <c:pt idx="3">
                  <c:v>93.35</c:v>
                </c:pt>
                <c:pt idx="4">
                  <c:v>98.09</c:v>
                </c:pt>
              </c:numCache>
            </c:numRef>
          </c:val>
          <c:extLst>
            <c:ext xmlns:c16="http://schemas.microsoft.com/office/drawing/2014/chart" uri="{C3380CC4-5D6E-409C-BE32-E72D297353CC}">
              <c16:uniqueId val="{00000000-3F27-45EA-8A17-8F4A7761DA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27-45EA-8A17-8F4A7761DA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0-4028-9EE7-798AAB082B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0-4028-9EE7-798AAB082B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7-47AB-B2DC-A0E3EF9FE9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7-47AB-B2DC-A0E3EF9FE9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5C-48A3-960C-EC988B079E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5C-48A3-960C-EC988B079E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C-40E1-9ED4-8BB30B5029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C-40E1-9ED4-8BB30B5029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41-42A8-AB71-F25C8D02CE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D41-42A8-AB71-F25C8D02CE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73.56</c:v>
                </c:pt>
                <c:pt idx="1">
                  <c:v>51.45</c:v>
                </c:pt>
                <c:pt idx="2">
                  <c:v>37.64</c:v>
                </c:pt>
                <c:pt idx="3">
                  <c:v>59.32</c:v>
                </c:pt>
                <c:pt idx="4">
                  <c:v>72.03</c:v>
                </c:pt>
              </c:numCache>
            </c:numRef>
          </c:val>
          <c:extLst>
            <c:ext xmlns:c16="http://schemas.microsoft.com/office/drawing/2014/chart" uri="{C3380CC4-5D6E-409C-BE32-E72D297353CC}">
              <c16:uniqueId val="{00000000-7D0F-45E4-9760-44810E4A64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D0F-45E4-9760-44810E4A64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175.31</c:v>
                </c:pt>
                <c:pt idx="1">
                  <c:v>249.85</c:v>
                </c:pt>
                <c:pt idx="2">
                  <c:v>344.51</c:v>
                </c:pt>
                <c:pt idx="3">
                  <c:v>218.89</c:v>
                </c:pt>
                <c:pt idx="4">
                  <c:v>182.38</c:v>
                </c:pt>
              </c:numCache>
            </c:numRef>
          </c:val>
          <c:extLst>
            <c:ext xmlns:c16="http://schemas.microsoft.com/office/drawing/2014/chart" uri="{C3380CC4-5D6E-409C-BE32-E72D297353CC}">
              <c16:uniqueId val="{00000000-476A-4C3D-AE55-37DE712ACF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76A-4C3D-AE55-37DE712ACF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12943</v>
      </c>
      <c r="AM8" s="51"/>
      <c r="AN8" s="51"/>
      <c r="AO8" s="51"/>
      <c r="AP8" s="51"/>
      <c r="AQ8" s="51"/>
      <c r="AR8" s="51"/>
      <c r="AS8" s="51"/>
      <c r="AT8" s="46">
        <f>データ!T6</f>
        <v>58.61</v>
      </c>
      <c r="AU8" s="46"/>
      <c r="AV8" s="46"/>
      <c r="AW8" s="46"/>
      <c r="AX8" s="46"/>
      <c r="AY8" s="46"/>
      <c r="AZ8" s="46"/>
      <c r="BA8" s="46"/>
      <c r="BB8" s="46">
        <f>データ!U6</f>
        <v>220.83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22.3</v>
      </c>
      <c r="Q10" s="46"/>
      <c r="R10" s="46"/>
      <c r="S10" s="46"/>
      <c r="T10" s="46"/>
      <c r="U10" s="46"/>
      <c r="V10" s="46"/>
      <c r="W10" s="46">
        <f>データ!Q6</f>
        <v>104.93</v>
      </c>
      <c r="X10" s="46"/>
      <c r="Y10" s="46"/>
      <c r="Z10" s="46"/>
      <c r="AA10" s="46"/>
      <c r="AB10" s="46"/>
      <c r="AC10" s="46"/>
      <c r="AD10" s="51">
        <f>データ!R6</f>
        <v>2475</v>
      </c>
      <c r="AE10" s="51"/>
      <c r="AF10" s="51"/>
      <c r="AG10" s="51"/>
      <c r="AH10" s="51"/>
      <c r="AI10" s="51"/>
      <c r="AJ10" s="51"/>
      <c r="AK10" s="2"/>
      <c r="AL10" s="51">
        <f>データ!V6</f>
        <v>2873</v>
      </c>
      <c r="AM10" s="51"/>
      <c r="AN10" s="51"/>
      <c r="AO10" s="51"/>
      <c r="AP10" s="51"/>
      <c r="AQ10" s="51"/>
      <c r="AR10" s="51"/>
      <c r="AS10" s="51"/>
      <c r="AT10" s="46">
        <f>データ!W6</f>
        <v>1.25</v>
      </c>
      <c r="AU10" s="46"/>
      <c r="AV10" s="46"/>
      <c r="AW10" s="46"/>
      <c r="AX10" s="46"/>
      <c r="AY10" s="46"/>
      <c r="AZ10" s="46"/>
      <c r="BA10" s="46"/>
      <c r="BB10" s="46">
        <f>データ!X6</f>
        <v>2298.4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120</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K9lJeZVsa+RNI08bjERMEK4vFeim59Sp0+U47c3s6n0FDun4WVlMHTCrmKDeugc6aeNw85QmWyefb8Oq+9fITw==" saltValue="i6CchlTDXSJ35QzrAHG9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103845</v>
      </c>
      <c r="D6" s="33">
        <f t="shared" si="3"/>
        <v>47</v>
      </c>
      <c r="E6" s="33">
        <f t="shared" si="3"/>
        <v>17</v>
      </c>
      <c r="F6" s="33">
        <f t="shared" si="3"/>
        <v>5</v>
      </c>
      <c r="G6" s="33">
        <f t="shared" si="3"/>
        <v>0</v>
      </c>
      <c r="H6" s="33" t="str">
        <f t="shared" si="3"/>
        <v>群馬県　甘楽町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22.3</v>
      </c>
      <c r="Q6" s="34">
        <f t="shared" si="3"/>
        <v>104.93</v>
      </c>
      <c r="R6" s="34">
        <f t="shared" si="3"/>
        <v>2475</v>
      </c>
      <c r="S6" s="34">
        <f t="shared" si="3"/>
        <v>12943</v>
      </c>
      <c r="T6" s="34">
        <f t="shared" si="3"/>
        <v>58.61</v>
      </c>
      <c r="U6" s="34">
        <f t="shared" si="3"/>
        <v>220.83</v>
      </c>
      <c r="V6" s="34">
        <f t="shared" si="3"/>
        <v>2873</v>
      </c>
      <c r="W6" s="34">
        <f t="shared" si="3"/>
        <v>1.25</v>
      </c>
      <c r="X6" s="34">
        <f t="shared" si="3"/>
        <v>2298.4</v>
      </c>
      <c r="Y6" s="35">
        <f>IF(Y7="",NA(),Y7)</f>
        <v>93.05</v>
      </c>
      <c r="Z6" s="35">
        <f t="shared" ref="Z6:AH6" si="4">IF(Z7="",NA(),Z7)</f>
        <v>85.6</v>
      </c>
      <c r="AA6" s="35">
        <f t="shared" si="4"/>
        <v>77.63</v>
      </c>
      <c r="AB6" s="35">
        <f t="shared" si="4"/>
        <v>93.35</v>
      </c>
      <c r="AC6" s="35">
        <f t="shared" si="4"/>
        <v>98.09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73.56</v>
      </c>
      <c r="BR6" s="35">
        <f t="shared" ref="BR6:BZ6" si="8">IF(BR7="",NA(),BR7)</f>
        <v>51.45</v>
      </c>
      <c r="BS6" s="35">
        <f t="shared" si="8"/>
        <v>37.64</v>
      </c>
      <c r="BT6" s="35">
        <f t="shared" si="8"/>
        <v>59.32</v>
      </c>
      <c r="BU6" s="35">
        <f t="shared" si="8"/>
        <v>72.03</v>
      </c>
      <c r="BV6" s="35">
        <f t="shared" si="8"/>
        <v>55.32</v>
      </c>
      <c r="BW6" s="35">
        <f t="shared" si="8"/>
        <v>59.8</v>
      </c>
      <c r="BX6" s="35">
        <f t="shared" si="8"/>
        <v>57.77</v>
      </c>
      <c r="BY6" s="35">
        <f t="shared" si="8"/>
        <v>57.31</v>
      </c>
      <c r="BZ6" s="35">
        <f t="shared" si="8"/>
        <v>57.08</v>
      </c>
      <c r="CA6" s="34" t="str">
        <f>IF(CA7="","",IF(CA7="-","【-】","【"&amp;SUBSTITUTE(TEXT(CA7,"#,##0.00"),"-","△")&amp;"】"))</f>
        <v>【60.94】</v>
      </c>
      <c r="CB6" s="35">
        <f>IF(CB7="",NA(),CB7)</f>
        <v>175.31</v>
      </c>
      <c r="CC6" s="35">
        <f t="shared" ref="CC6:CK6" si="9">IF(CC7="",NA(),CC7)</f>
        <v>249.85</v>
      </c>
      <c r="CD6" s="35">
        <f t="shared" si="9"/>
        <v>344.51</v>
      </c>
      <c r="CE6" s="35">
        <f t="shared" si="9"/>
        <v>218.89</v>
      </c>
      <c r="CF6" s="35">
        <f t="shared" si="9"/>
        <v>182.38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57.28</v>
      </c>
      <c r="CN6" s="35">
        <f t="shared" ref="CN6:CV6" si="10">IF(CN7="",NA(),CN7)</f>
        <v>46.38</v>
      </c>
      <c r="CO6" s="35">
        <f t="shared" si="10"/>
        <v>45.65</v>
      </c>
      <c r="CP6" s="35">
        <f t="shared" si="10"/>
        <v>46.05</v>
      </c>
      <c r="CQ6" s="35">
        <f t="shared" si="10"/>
        <v>45.65</v>
      </c>
      <c r="CR6" s="35">
        <f t="shared" si="10"/>
        <v>60.65</v>
      </c>
      <c r="CS6" s="35">
        <f t="shared" si="10"/>
        <v>51.75</v>
      </c>
      <c r="CT6" s="35">
        <f t="shared" si="10"/>
        <v>50.68</v>
      </c>
      <c r="CU6" s="35">
        <f t="shared" si="10"/>
        <v>50.14</v>
      </c>
      <c r="CV6" s="35">
        <f t="shared" si="10"/>
        <v>54.83</v>
      </c>
      <c r="CW6" s="34" t="str">
        <f>IF(CW7="","",IF(CW7="-","【-】","【"&amp;SUBSTITUTE(TEXT(CW7,"#,##0.00"),"-","△")&amp;"】"))</f>
        <v>【54.84】</v>
      </c>
      <c r="CX6" s="35">
        <f>IF(CX7="",NA(),CX7)</f>
        <v>86.52</v>
      </c>
      <c r="CY6" s="35">
        <f t="shared" ref="CY6:DG6" si="11">IF(CY7="",NA(),CY7)</f>
        <v>86.4</v>
      </c>
      <c r="CZ6" s="35">
        <f t="shared" si="11"/>
        <v>86.02</v>
      </c>
      <c r="DA6" s="35">
        <f t="shared" si="11"/>
        <v>86.61</v>
      </c>
      <c r="DB6" s="35">
        <f t="shared" si="11"/>
        <v>86.91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103845</v>
      </c>
      <c r="D7" s="37">
        <v>47</v>
      </c>
      <c r="E7" s="37">
        <v>17</v>
      </c>
      <c r="F7" s="37">
        <v>5</v>
      </c>
      <c r="G7" s="37">
        <v>0</v>
      </c>
      <c r="H7" s="37" t="s">
        <v>98</v>
      </c>
      <c r="I7" s="37" t="s">
        <v>99</v>
      </c>
      <c r="J7" s="37" t="s">
        <v>100</v>
      </c>
      <c r="K7" s="37" t="s">
        <v>101</v>
      </c>
      <c r="L7" s="37" t="s">
        <v>102</v>
      </c>
      <c r="M7" s="37" t="s">
        <v>103</v>
      </c>
      <c r="N7" s="38" t="s">
        <v>104</v>
      </c>
      <c r="O7" s="38" t="s">
        <v>105</v>
      </c>
      <c r="P7" s="38">
        <v>22.3</v>
      </c>
      <c r="Q7" s="38">
        <v>104.93</v>
      </c>
      <c r="R7" s="38">
        <v>2475</v>
      </c>
      <c r="S7" s="38">
        <v>12943</v>
      </c>
      <c r="T7" s="38">
        <v>58.61</v>
      </c>
      <c r="U7" s="38">
        <v>220.83</v>
      </c>
      <c r="V7" s="38">
        <v>2873</v>
      </c>
      <c r="W7" s="38">
        <v>1.25</v>
      </c>
      <c r="X7" s="38">
        <v>2298.4</v>
      </c>
      <c r="Y7" s="38">
        <v>93.05</v>
      </c>
      <c r="Z7" s="38">
        <v>85.6</v>
      </c>
      <c r="AA7" s="38">
        <v>77.63</v>
      </c>
      <c r="AB7" s="38">
        <v>93.35</v>
      </c>
      <c r="AC7" s="38">
        <v>98.09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73.56</v>
      </c>
      <c r="BR7" s="38">
        <v>51.45</v>
      </c>
      <c r="BS7" s="38">
        <v>37.64</v>
      </c>
      <c r="BT7" s="38">
        <v>59.32</v>
      </c>
      <c r="BU7" s="38">
        <v>72.03</v>
      </c>
      <c r="BV7" s="38">
        <v>55.32</v>
      </c>
      <c r="BW7" s="38">
        <v>59.8</v>
      </c>
      <c r="BX7" s="38">
        <v>57.77</v>
      </c>
      <c r="BY7" s="38">
        <v>57.31</v>
      </c>
      <c r="BZ7" s="38">
        <v>57.08</v>
      </c>
      <c r="CA7" s="38">
        <v>60.94</v>
      </c>
      <c r="CB7" s="38">
        <v>175.31</v>
      </c>
      <c r="CC7" s="38">
        <v>249.85</v>
      </c>
      <c r="CD7" s="38">
        <v>344.51</v>
      </c>
      <c r="CE7" s="38">
        <v>218.89</v>
      </c>
      <c r="CF7" s="38">
        <v>182.38</v>
      </c>
      <c r="CG7" s="38">
        <v>283.17</v>
      </c>
      <c r="CH7" s="38">
        <v>263.76</v>
      </c>
      <c r="CI7" s="38">
        <v>274.35000000000002</v>
      </c>
      <c r="CJ7" s="38">
        <v>273.52</v>
      </c>
      <c r="CK7" s="38">
        <v>274.99</v>
      </c>
      <c r="CL7" s="38">
        <v>253.04</v>
      </c>
      <c r="CM7" s="38">
        <v>57.28</v>
      </c>
      <c r="CN7" s="38">
        <v>46.38</v>
      </c>
      <c r="CO7" s="38">
        <v>45.65</v>
      </c>
      <c r="CP7" s="38">
        <v>46.05</v>
      </c>
      <c r="CQ7" s="38">
        <v>45.65</v>
      </c>
      <c r="CR7" s="38">
        <v>60.65</v>
      </c>
      <c r="CS7" s="38">
        <v>51.75</v>
      </c>
      <c r="CT7" s="38">
        <v>50.68</v>
      </c>
      <c r="CU7" s="38">
        <v>50.14</v>
      </c>
      <c r="CV7" s="38">
        <v>54.83</v>
      </c>
      <c r="CW7" s="38">
        <v>54.84</v>
      </c>
      <c r="CX7" s="38">
        <v>86.52</v>
      </c>
      <c r="CY7" s="38">
        <v>86.4</v>
      </c>
      <c r="CZ7" s="38">
        <v>86.02</v>
      </c>
      <c r="DA7" s="38">
        <v>86.61</v>
      </c>
      <c r="DB7" s="38">
        <v>86.91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2022-01-20T01:29:30Z</cp:lastPrinted>
  <dcterms:created xsi:type="dcterms:W3CDTF">2021-12-03T07:56:44Z</dcterms:created>
  <dcterms:modified xsi:type="dcterms:W3CDTF">2022-02-08T09:05:50Z</dcterms:modified>
  <cp:category/>
</cp:coreProperties>
</file>