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2_嬬恋村\"/>
    </mc:Choice>
  </mc:AlternateContent>
  <xr:revisionPtr revIDLastSave="0" documentId="13_ncr:1_{C5E1EDB0-0237-474D-81C2-90A82155EC72}" xr6:coauthVersionLast="36" xr6:coauthVersionMax="36" xr10:uidLastSave="{00000000-0000-0000-0000-000000000000}"/>
  <workbookProtection workbookAlgorithmName="SHA-512" workbookHashValue="N1IuLwcN4nEqWNCPTwOSk7l9WGG09urfy64uORs5ho6UlVL5NQ143giqNCDTn/sPCp2uYu098lzvzVN7RvvXcw==" workbookSaltValue="ZvAZxZk+tt0EmIDM/Aku5Q==" workbookSpinCount="100000" lockStructure="1"/>
  <bookViews>
    <workbookView showHorizontalScroll="0" showVerticalScroll="0" showSheetTabs="0" xWindow="0" yWindow="0" windowWidth="23040" windowHeight="860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I10" i="4"/>
  <c r="B10" i="4"/>
  <c r="AL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<sst xmlns="http://schemas.openxmlformats.org/spreadsheetml/2006/main" count="236" uniqueCount="118">
  <si>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</si>
  <si>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</si>
  <si>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</si>
  <si>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</si>
  <si>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</si>
  <si>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</si>
  <si>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</si>
  <si>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</si>
  <si>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</si>
  <si>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</si>
  <si>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</si>
  <si>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</si>
  <si>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</si>
  <si>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</si>
  <si>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</si>
  <si>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</si>
  <si>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</si>
  <si>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</si>
  <si>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</si>
  <si>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</si>
  <si>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</si>
  <si>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</si>
  <si>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</si>
  <si>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</si>
  <si>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</si>
  <si>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</si>
  <si>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</si>
  <si>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</si>
  <si>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</si>
  <si>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</si>
  <si>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</si>
  <si>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</si>
  <si>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</si>
  <si>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</si>
  <si>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</si>
  <si>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</si>
  <si>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</si>
  <si>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</si>
  <si>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</si>
  <si>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</si>
  <si>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</si>
  <si>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</si>
  <si>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</si>
  <si>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</si>
  <si>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</si>
  <si>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</si>
  <si>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</si>
  <si>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</si>
  <si>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</si>
  <si>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</si>
  <si>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</si>
  <si>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</si>
  <si>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</si>
  <si>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</si>
  <si>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</si>
  <si>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</si>
  <si>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</si>
  <si>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</si>
  <si>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</si>
  <si>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</si>
  <si>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</si>
  <si>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</si>
  <si>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</si>
  <si>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</si>
  <si>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</si>
  <si>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</si>
  <si>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</si>
  <si>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</si>
  <si>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</si>
  <si>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</si>
  <si>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</si>
  <si>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</si>
  <si>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</si>
  <si>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</si>
  <si>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</si>
  <si>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</si>
  <si>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</si>
  <si>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</si>
  <si>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</si>
  <si>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</si>
  <si>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</si>
  <si>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</si>
  <si>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</si>
  <si>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</si>
  <si>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</si>
  <si>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</si>
  <si>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</si>
  <si>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</si>
  <si>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</si>
  <si>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</si>
  <si>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</si>
  <si>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</si>
  <si>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</si>
  <si>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</si>
  <si>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</si>
  <si>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</si>
  <si>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</si>
  <si>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</si>
  <si>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</si>
  <si>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</si>
  <si>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</si>
  <si>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</si>
  <si>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</si>
  <si>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</si>
  <si>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</si>
  <si>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</si>
  <si>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</si>
  <si>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</si>
  <si>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</si>
  <si>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</si>
  <si>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</si>
  <si>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</si>
  <si>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</si>
  <si>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</si>
  <si>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</si>
  <si>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（１）各指標の分析　　　　　　　　　　　　　　③管渠改善率について、年間500ｍ程度の管渠点検を実施し、破損箇所の部分的な修繕を実施している、大規模な破損箇所は確認されていないため、管渠全体の更新には至っていない。
（２）現状と課題
　農業集落排水施設4施設のうち供用開始が平成7年の田代と平成12年の干俣の2施設が平成29年度最適整備構想策定における機能診断調査において5年以内に対策が必要である緊急度Ｂ判定の診断結果となった。
　このため機能強化事業の活用も含め早期に老朽化対策を検討し施設の改修計画の策定を進めていく必要がある。</t>
    <rPh sb="24" eb="26">
      <t>カンキョ</t>
    </rPh>
    <rPh sb="26" eb="29">
      <t>カイゼンリツ</t>
    </rPh>
    <rPh sb="48" eb="50">
      <t>ジッシ</t>
    </rPh>
    <rPh sb="52" eb="54">
      <t>ハソン</t>
    </rPh>
    <rPh sb="54" eb="56">
      <t>カショ</t>
    </rPh>
    <phoneticPr fontId="4"/>
  </si>
  <si>
    <t>　現在の人口減少傾向に伴い、今後の料金収入は横這いか右肩下がりになると予測されるため、より一層の経費削減が必要となってくる。
　また早期に供用開始した処理施設の老朽化による修繕や改修工事の必要性も高まっている、このため機能強化事業の活用も含め計画的に改修事業を進める必要がある。</t>
    <phoneticPr fontId="4"/>
  </si>
  <si>
    <t>（１）各指標の分析　　　　　　　　　　　　　　①令和2年度については、料金収入が徴収方法変更により、一時的に15月分の料金となり料金収入の増加、比率も上昇した。今後も効率的な運営に努め100％以上の比率を継続する。
④建設工事が完了しているため低い水準で推移している、しかし施設は経年劣化が進み、今後更新事業の必要性が高まり比率上昇の可能性が有る。
⑤平均値よりも高い水準で推移しているが、ほぼ横這い状態であるため更なる経費削減に努める。
⑥平均値よりも低い水準で推移し、前年度の原価よりも低下しているが、更に接続率を向上し有収水量の増加を図る必要がある。
⑦平均値よりも高い水準となっている。
⑧平均値よりも高い水準であるが、100％達成を視野に未接続世帯に対し積極的な接続推進に努める。</t>
    <rPh sb="35" eb="37">
      <t>リョウキン</t>
    </rPh>
    <rPh sb="37" eb="39">
      <t>シュウニュウ</t>
    </rPh>
    <rPh sb="40" eb="42">
      <t>チョウシュウ</t>
    </rPh>
    <rPh sb="42" eb="44">
      <t>ホウホウ</t>
    </rPh>
    <rPh sb="44" eb="46">
      <t>ヘンコウ</t>
    </rPh>
    <rPh sb="50" eb="53">
      <t>イチジテキ</t>
    </rPh>
    <rPh sb="56" eb="58">
      <t>ツキブン</t>
    </rPh>
    <rPh sb="59" eb="61">
      <t>リョウキン</t>
    </rPh>
    <rPh sb="64" eb="66">
      <t>リョウキン</t>
    </rPh>
    <rPh sb="66" eb="68">
      <t>シュウニュウ</t>
    </rPh>
    <rPh sb="69" eb="71">
      <t>ゾウカ</t>
    </rPh>
    <rPh sb="72" eb="74">
      <t>ヒリツ</t>
    </rPh>
    <rPh sb="75" eb="77">
      <t>ジョウショウ</t>
    </rPh>
    <rPh sb="137" eb="139">
      <t>シセツ</t>
    </rPh>
    <rPh sb="140" eb="142">
      <t>ケイネン</t>
    </rPh>
    <rPh sb="142" eb="144">
      <t>レッカ</t>
    </rPh>
    <rPh sb="145" eb="146">
      <t>スス</t>
    </rPh>
    <rPh sb="148" eb="150">
      <t>コンゴ</t>
    </rPh>
    <rPh sb="150" eb="152">
      <t>コウシン</t>
    </rPh>
    <rPh sb="152" eb="154">
      <t>ジギョウ</t>
    </rPh>
    <rPh sb="155" eb="158">
      <t>ヒツヨウセイ</t>
    </rPh>
    <rPh sb="159" eb="160">
      <t>タカ</t>
    </rPh>
    <rPh sb="162" eb="164">
      <t>ヒリツ</t>
    </rPh>
    <rPh sb="164" eb="166">
      <t>ジョウショウ</t>
    </rPh>
    <rPh sb="167" eb="170">
      <t>カノウセイ</t>
    </rPh>
    <rPh sb="171" eb="172">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</si>
</sst>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42-49D6-9D68-7A219C34CA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042-49D6-9D68-7A219C34CA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62.53</c:v>
                </c:pt>
                <c:pt idx="1">
                  <c:v>64.97</c:v>
                </c:pt>
                <c:pt idx="2">
                  <c:v>59.94</c:v>
                </c:pt>
                <c:pt idx="3">
                  <c:v>61.48</c:v>
                </c:pt>
                <c:pt idx="4">
                  <c:v>60.47</c:v>
                </c:pt>
              </c:numCache>
            </c:numRef>
          </c:val>
          <c:extLst>
            <c:ext xmlns:c16="http://schemas.microsoft.com/office/drawing/2014/chart" uri="{C3380CC4-5D6E-409C-BE32-E72D297353CC}">
              <c16:uniqueId val="{00000000-DEA1-4EE2-8F4F-DB7BC5BA02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EA1-4EE2-8F4F-DB7BC5BA02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94.82</c:v>
                </c:pt>
                <c:pt idx="1">
                  <c:v>95.39</c:v>
                </c:pt>
                <c:pt idx="2">
                  <c:v>95.43</c:v>
                </c:pt>
                <c:pt idx="3">
                  <c:v>95.79</c:v>
                </c:pt>
                <c:pt idx="4">
                  <c:v>95.71</c:v>
                </c:pt>
              </c:numCache>
            </c:numRef>
          </c:val>
          <c:extLst>
            <c:ext xmlns:c16="http://schemas.microsoft.com/office/drawing/2014/chart" uri="{C3380CC4-5D6E-409C-BE32-E72D297353CC}">
              <c16:uniqueId val="{00000000-66FB-4766-BBA7-DEA19FBD60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6FB-4766-BBA7-DEA19FBD60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98.92</c:v>
                </c:pt>
                <c:pt idx="1">
                  <c:v>100.17</c:v>
                </c:pt>
                <c:pt idx="2">
                  <c:v>99.61</c:v>
                </c:pt>
                <c:pt idx="3">
                  <c:v>101.41</c:v>
                </c:pt>
                <c:pt idx="4">
                  <c:v>103.99</c:v>
                </c:pt>
              </c:numCache>
            </c:numRef>
          </c:val>
          <c:extLst>
            <c:ext xmlns:c16="http://schemas.microsoft.com/office/drawing/2014/chart" uri="{C3380CC4-5D6E-409C-BE32-E72D297353CC}">
              <c16:uniqueId val="{00000000-7E81-4823-A32D-15CEA2F793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1-4823-A32D-15CEA2F793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A0-4EC5-8F14-108D4714A8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A0-4EC5-8F14-108D4714A8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E2-45D6-BFA2-38A9261AF9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E2-45D6-BFA2-38A9261AF9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D-46E1-A542-511AC81E65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D-46E1-A542-511AC81E65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ED-4690-8866-142650A7F2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ED-4690-8866-142650A7F2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4.0599999999999996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D4-4AA6-894E-E900E71D08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3D4-4AA6-894E-E900E71D08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84.94</c:v>
                </c:pt>
                <c:pt idx="1">
                  <c:v>87.78</c:v>
                </c:pt>
                <c:pt idx="2">
                  <c:v>83.9</c:v>
                </c:pt>
                <c:pt idx="3">
                  <c:v>97.01</c:v>
                </c:pt>
                <c:pt idx="4">
                  <c:v>98.79</c:v>
                </c:pt>
              </c:numCache>
            </c:numRef>
          </c:val>
          <c:extLst>
            <c:ext xmlns:c16="http://schemas.microsoft.com/office/drawing/2014/chart" uri="{C3380CC4-5D6E-409C-BE32-E72D297353CC}">
              <c16:uniqueId val="{00000000-642F-436B-AEB7-4B4759EAE6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42F-436B-AEB7-4B4759EAE6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207.09</c:v>
                </c:pt>
                <c:pt idx="1">
                  <c:v>200.61</c:v>
                </c:pt>
                <c:pt idx="2">
                  <c:v>208.37</c:v>
                </c:pt>
                <c:pt idx="3">
                  <c:v>182.29</c:v>
                </c:pt>
                <c:pt idx="4">
                  <c:v>178.95</c:v>
                </c:pt>
              </c:numCache>
            </c:numRef>
          </c:val>
          <c:extLst>
            <c:ext xmlns:c16="http://schemas.microsoft.com/office/drawing/2014/chart" uri="{C3380CC4-5D6E-409C-BE32-E72D297353CC}">
              <c16:uniqueId val="{00000000-69CB-4934-BEC6-EB9634C058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9CB-4934-BEC6-EB9634C058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嬬恋村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9418</v>
      </c>
      <c r="AM8" s="51"/>
      <c r="AN8" s="51"/>
      <c r="AO8" s="51"/>
      <c r="AP8" s="51"/>
      <c r="AQ8" s="51"/>
      <c r="AR8" s="51"/>
      <c r="AS8" s="51"/>
      <c r="AT8" s="46">
        <f>データ!T6</f>
        <v>337.58</v>
      </c>
      <c r="AU8" s="46"/>
      <c r="AV8" s="46"/>
      <c r="AW8" s="46"/>
      <c r="AX8" s="46"/>
      <c r="AY8" s="46"/>
      <c r="AZ8" s="46"/>
      <c r="BA8" s="46"/>
      <c r="BB8" s="46">
        <f>データ!U6</f>
        <v>27.9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26.73</v>
      </c>
      <c r="Q10" s="46"/>
      <c r="R10" s="46"/>
      <c r="S10" s="46"/>
      <c r="T10" s="46"/>
      <c r="U10" s="46"/>
      <c r="V10" s="46"/>
      <c r="W10" s="46">
        <f>データ!Q6</f>
        <v>104.54</v>
      </c>
      <c r="X10" s="46"/>
      <c r="Y10" s="46"/>
      <c r="Z10" s="46"/>
      <c r="AA10" s="46"/>
      <c r="AB10" s="46"/>
      <c r="AC10" s="46"/>
      <c r="AD10" s="51">
        <f>データ!R6</f>
        <v>4403</v>
      </c>
      <c r="AE10" s="51"/>
      <c r="AF10" s="51"/>
      <c r="AG10" s="51"/>
      <c r="AH10" s="51"/>
      <c r="AI10" s="51"/>
      <c r="AJ10" s="51"/>
      <c r="AK10" s="2"/>
      <c r="AL10" s="51">
        <f>データ!V6</f>
        <v>2516</v>
      </c>
      <c r="AM10" s="51"/>
      <c r="AN10" s="51"/>
      <c r="AO10" s="51"/>
      <c r="AP10" s="51"/>
      <c r="AQ10" s="51"/>
      <c r="AR10" s="51"/>
      <c r="AS10" s="51"/>
      <c r="AT10" s="46">
        <f>データ!W6</f>
        <v>1.39</v>
      </c>
      <c r="AU10" s="46"/>
      <c r="AV10" s="46"/>
      <c r="AW10" s="46"/>
      <c r="AX10" s="46"/>
      <c r="AY10" s="46"/>
      <c r="AZ10" s="46"/>
      <c r="BA10" s="46"/>
      <c r="BB10" s="46">
        <f>データ!X6</f>
        <v>1810.07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mlU4sE9rOGxsUnzXdOf7R6Xy3oOmgSBnJZdm0Sds8hDo8/n/aE6pItRnNEfXDRFKeNMcYMvsb54SAyWyrRZDpA==" saltValue="XQGpTCPVxvbQJS5H1qVU4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104256</v>
      </c>
      <c r="D6" s="33">
        <f t="shared" si="3"/>
        <v>47</v>
      </c>
      <c r="E6" s="33">
        <f t="shared" si="3"/>
        <v>17</v>
      </c>
      <c r="F6" s="33">
        <f t="shared" si="3"/>
        <v>5</v>
      </c>
      <c r="G6" s="33">
        <f t="shared" si="3"/>
        <v>0</v>
      </c>
      <c r="H6" s="33" t="str">
        <f t="shared" si="3"/>
        <v>群馬県　嬬恋村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26.73</v>
      </c>
      <c r="Q6" s="34">
        <f t="shared" si="3"/>
        <v>104.54</v>
      </c>
      <c r="R6" s="34">
        <f t="shared" si="3"/>
        <v>4403</v>
      </c>
      <c r="S6" s="34">
        <f t="shared" si="3"/>
        <v>9418</v>
      </c>
      <c r="T6" s="34">
        <f t="shared" si="3"/>
        <v>337.58</v>
      </c>
      <c r="U6" s="34">
        <f t="shared" si="3"/>
        <v>27.9</v>
      </c>
      <c r="V6" s="34">
        <f t="shared" si="3"/>
        <v>2516</v>
      </c>
      <c r="W6" s="34">
        <f t="shared" si="3"/>
        <v>1.39</v>
      </c>
      <c r="X6" s="34">
        <f t="shared" si="3"/>
        <v>1810.07</v>
      </c>
      <c r="Y6" s="35">
        <f>IF(Y7="",NA(),Y7)</f>
        <v>98.92</v>
      </c>
      <c r="Z6" s="35">
        <f t="shared" ref="Z6:AH6" si="4">IF(Z7="",NA(),Z7)</f>
        <v>100.17</v>
      </c>
      <c r="AA6" s="35">
        <f t="shared" si="4"/>
        <v>99.61</v>
      </c>
      <c r="AB6" s="35">
        <f t="shared" si="4"/>
        <v>101.41</v>
      </c>
      <c r="AC6" s="35">
        <f t="shared" si="4"/>
        <v>103.99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4.0599999999999996</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84.94</v>
      </c>
      <c r="BR6" s="35">
        <f t="shared" ref="BR6:BZ6" si="8">IF(BR7="",NA(),BR7)</f>
        <v>87.78</v>
      </c>
      <c r="BS6" s="35">
        <f t="shared" si="8"/>
        <v>83.9</v>
      </c>
      <c r="BT6" s="35">
        <f t="shared" si="8"/>
        <v>97.01</v>
      </c>
      <c r="BU6" s="35">
        <f t="shared" si="8"/>
        <v>98.79</v>
      </c>
      <c r="BV6" s="35">
        <f t="shared" si="8"/>
        <v>55.32</v>
      </c>
      <c r="BW6" s="35">
        <f t="shared" si="8"/>
        <v>59.8</v>
      </c>
      <c r="BX6" s="35">
        <f t="shared" si="8"/>
        <v>57.77</v>
      </c>
      <c r="BY6" s="35">
        <f t="shared" si="8"/>
        <v>57.31</v>
      </c>
      <c r="BZ6" s="35">
        <f t="shared" si="8"/>
        <v>57.08</v>
      </c>
      <c r="CA6" s="34" t="str">
        <f>IF(CA7="","",IF(CA7="-","【-】","【"&amp;SUBSTITUTE(TEXT(CA7,"#,##0.00"),"-","△")&amp;"】"))</f>
        <v>【60.94】</v>
      </c>
      <c r="CB6" s="35">
        <f>IF(CB7="",NA(),CB7)</f>
        <v>207.09</v>
      </c>
      <c r="CC6" s="35">
        <f t="shared" ref="CC6:CK6" si="9">IF(CC7="",NA(),CC7)</f>
        <v>200.61</v>
      </c>
      <c r="CD6" s="35">
        <f t="shared" si="9"/>
        <v>208.37</v>
      </c>
      <c r="CE6" s="35">
        <f t="shared" si="9"/>
        <v>182.29</v>
      </c>
      <c r="CF6" s="35">
        <f t="shared" si="9"/>
        <v>178.95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62.53</v>
      </c>
      <c r="CN6" s="35">
        <f t="shared" ref="CN6:CV6" si="10">IF(CN7="",NA(),CN7)</f>
        <v>64.97</v>
      </c>
      <c r="CO6" s="35">
        <f t="shared" si="10"/>
        <v>59.94</v>
      </c>
      <c r="CP6" s="35">
        <f t="shared" si="10"/>
        <v>61.48</v>
      </c>
      <c r="CQ6" s="35">
        <f t="shared" si="10"/>
        <v>60.47</v>
      </c>
      <c r="CR6" s="35">
        <f t="shared" si="10"/>
        <v>60.65</v>
      </c>
      <c r="CS6" s="35">
        <f t="shared" si="10"/>
        <v>51.75</v>
      </c>
      <c r="CT6" s="35">
        <f t="shared" si="10"/>
        <v>50.68</v>
      </c>
      <c r="CU6" s="35">
        <f t="shared" si="10"/>
        <v>50.14</v>
      </c>
      <c r="CV6" s="35">
        <f t="shared" si="10"/>
        <v>54.83</v>
      </c>
      <c r="CW6" s="34" t="str">
        <f>IF(CW7="","",IF(CW7="-","【-】","【"&amp;SUBSTITUTE(TEXT(CW7,"#,##0.00"),"-","△")&amp;"】"))</f>
        <v>【54.84】</v>
      </c>
      <c r="CX6" s="35">
        <f>IF(CX7="",NA(),CX7)</f>
        <v>94.82</v>
      </c>
      <c r="CY6" s="35">
        <f t="shared" ref="CY6:DG6" si="11">IF(CY7="",NA(),CY7)</f>
        <v>95.39</v>
      </c>
      <c r="CZ6" s="35">
        <f t="shared" si="11"/>
        <v>95.43</v>
      </c>
      <c r="DA6" s="35">
        <f t="shared" si="11"/>
        <v>95.79</v>
      </c>
      <c r="DB6" s="35">
        <f t="shared" si="11"/>
        <v>95.71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104256</v>
      </c>
      <c r="D7" s="37">
        <v>47</v>
      </c>
      <c r="E7" s="37">
        <v>17</v>
      </c>
      <c r="F7" s="37">
        <v>5</v>
      </c>
      <c r="G7" s="37">
        <v>0</v>
      </c>
      <c r="H7" s="37" t="s">
        <v>97</v>
      </c>
      <c r="I7" s="37" t="s">
        <v>98</v>
      </c>
      <c r="J7" s="37" t="s">
        <v>99</v>
      </c>
      <c r="K7" s="37" t="s">
        <v>100</v>
      </c>
      <c r="L7" s="37" t="s">
        <v>101</v>
      </c>
      <c r="M7" s="37" t="s">
        <v>102</v>
      </c>
      <c r="N7" s="38" t="s">
        <v>103</v>
      </c>
      <c r="O7" s="38" t="s">
        <v>104</v>
      </c>
      <c r="P7" s="38">
        <v>26.73</v>
      </c>
      <c r="Q7" s="38">
        <v>104.54</v>
      </c>
      <c r="R7" s="38">
        <v>4403</v>
      </c>
      <c r="S7" s="38">
        <v>9418</v>
      </c>
      <c r="T7" s="38">
        <v>337.58</v>
      </c>
      <c r="U7" s="38">
        <v>27.9</v>
      </c>
      <c r="V7" s="38">
        <v>2516</v>
      </c>
      <c r="W7" s="38">
        <v>1.39</v>
      </c>
      <c r="X7" s="38">
        <v>1810.07</v>
      </c>
      <c r="Y7" s="38">
        <v>98.92</v>
      </c>
      <c r="Z7" s="38">
        <v>100.17</v>
      </c>
      <c r="AA7" s="38">
        <v>99.61</v>
      </c>
      <c r="AB7" s="38">
        <v>101.41</v>
      </c>
      <c r="AC7" s="38">
        <v>103.99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4.0599999999999996</v>
      </c>
      <c r="BH7" s="38">
        <v>0</v>
      </c>
      <c r="BI7" s="38">
        <v>0</v>
      </c>
      <c r="BJ7" s="38">
        <v>0</v>
      </c>
      <c r="BK7" s="38">
        <v>974.93</v>
      </c>
      <c r="BL7" s="38">
        <v>855.8</v>
      </c>
      <c r="BM7" s="38">
        <v>789.46</v>
      </c>
      <c r="BN7" s="38">
        <v>826.83</v>
      </c>
      <c r="BO7" s="38">
        <v>867.83</v>
      </c>
      <c r="BP7" s="38">
        <v>832.52</v>
      </c>
      <c r="BQ7" s="38">
        <v>84.94</v>
      </c>
      <c r="BR7" s="38">
        <v>87.78</v>
      </c>
      <c r="BS7" s="38">
        <v>83.9</v>
      </c>
      <c r="BT7" s="38">
        <v>97.01</v>
      </c>
      <c r="BU7" s="38">
        <v>98.79</v>
      </c>
      <c r="BV7" s="38">
        <v>55.32</v>
      </c>
      <c r="BW7" s="38">
        <v>59.8</v>
      </c>
      <c r="BX7" s="38">
        <v>57.77</v>
      </c>
      <c r="BY7" s="38">
        <v>57.31</v>
      </c>
      <c r="BZ7" s="38">
        <v>57.08</v>
      </c>
      <c r="CA7" s="38">
        <v>60.94</v>
      </c>
      <c r="CB7" s="38">
        <v>207.09</v>
      </c>
      <c r="CC7" s="38">
        <v>200.61</v>
      </c>
      <c r="CD7" s="38">
        <v>208.37</v>
      </c>
      <c r="CE7" s="38">
        <v>182.29</v>
      </c>
      <c r="CF7" s="38">
        <v>178.95</v>
      </c>
      <c r="CG7" s="38">
        <v>283.17</v>
      </c>
      <c r="CH7" s="38">
        <v>263.76</v>
      </c>
      <c r="CI7" s="38">
        <v>274.35000000000002</v>
      </c>
      <c r="CJ7" s="38">
        <v>273.52</v>
      </c>
      <c r="CK7" s="38">
        <v>274.99</v>
      </c>
      <c r="CL7" s="38">
        <v>253.04</v>
      </c>
      <c r="CM7" s="38">
        <v>62.53</v>
      </c>
      <c r="CN7" s="38">
        <v>64.97</v>
      </c>
      <c r="CO7" s="38">
        <v>59.94</v>
      </c>
      <c r="CP7" s="38">
        <v>61.48</v>
      </c>
      <c r="CQ7" s="38">
        <v>60.47</v>
      </c>
      <c r="CR7" s="38">
        <v>60.65</v>
      </c>
      <c r="CS7" s="38">
        <v>51.75</v>
      </c>
      <c r="CT7" s="38">
        <v>50.68</v>
      </c>
      <c r="CU7" s="38">
        <v>50.14</v>
      </c>
      <c r="CV7" s="38">
        <v>54.83</v>
      </c>
      <c r="CW7" s="38">
        <v>54.84</v>
      </c>
      <c r="CX7" s="38">
        <v>94.82</v>
      </c>
      <c r="CY7" s="38">
        <v>95.39</v>
      </c>
      <c r="CZ7" s="38">
        <v>95.43</v>
      </c>
      <c r="DA7" s="38">
        <v>95.79</v>
      </c>
      <c r="DB7" s="38">
        <v>95.71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2022-02-10T05:38:07Z</cp:lastPrinted>
  <dcterms:created xsi:type="dcterms:W3CDTF">2021-12-03T07:56:48Z</dcterms:created>
  <dcterms:modified xsi:type="dcterms:W3CDTF">2022-02-10T05:39:08Z</dcterms:modified>
  <cp:category/>
</cp:coreProperties>
</file>