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10.1.36.23\地方債係\210-公営企業決算調査\07経営比較分析表\R03（R2決算）\06 確認済みファイル（HP掲載用）\24_高山村●□■△\"/>
    </mc:Choice>
  </mc:AlternateContent>
  <xr:revisionPtr revIDLastSave="0" documentId="13_ncr:1_{57A628FE-8993-4340-9625-A8C0BC24215D}" xr6:coauthVersionLast="36" xr6:coauthVersionMax="47" xr10:uidLastSave="{00000000-0000-0000-0000-000000000000}"/>
  <workbookProtection workbookAlgorithmName="SHA-512" workbookHashValue="OHyKkVtP9l5/zEpc3H4oA5QkS+uypyZ03jMygPuoaQYo4JrKf5V0Z5bP8PE0dqW/5tIQFt5hqM5YYQ9eHeqXgQ==" workbookSaltValue="VstCG+97o1N+eusD2YdDIw==" workbookSpinCount="100000" lockStructure="1"/>
  <bookViews>
    <workbookView xWindow="0" yWindow="0" windowWidth="19200" windowHeight="69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I10" i="4" s="1"/>
  <c r="N6" i="5"/>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E86" i="4"/>
  <c r="AL10" i="4"/>
  <c r="B10" i="4"/>
  <c r="AL8" i="4"/>
  <c r="P8"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<sst xmlns="http://schemas.openxmlformats.org/spreadsheetml/2006/main" count="236" uniqueCount="119">
  <si>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</si>
  <si>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</si>
  <si>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</si>
  <si>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</si>
  <si>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</si>
  <si>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</si>
  <si>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</si>
  <si>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</si>
  <si>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</si>
  <si>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</si>
  <si>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</si>
  <si>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</si>
  <si>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</si>
  <si>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</si>
  <si>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</si>
  <si>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</si>
  <si>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</si>
  <si>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</si>
  <si>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</si>
  <si>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</si>
  <si>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</si>
  <si>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</si>
  <si>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</si>
  <si>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</si>
  <si>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</si>
  <si>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</si>
  <si>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</si>
  <si>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</si>
  <si>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</si>
  <si>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</si>
  <si>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</si>
  <si>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</si>
  <si>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</si>
  <si>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</si>
  <si>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</si>
  <si>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</si>
  <si>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</si>
  <si>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</si>
  <si>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</si>
  <si>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</si>
  <si>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</si>
  <si>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</si>
  <si>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</si>
  <si>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</si>
  <si>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</si>
  <si>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</si>
  <si>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</si>
  <si>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</si>
  <si>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</si>
  <si>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</si>
  <si>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</si>
  <si>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</si>
  <si>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</si>
  <si>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</si>
  <si>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</si>
  <si>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</si>
  <si>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</si>
  <si>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</si>
  <si>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</si>
  <si>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</si>
  <si>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</si>
  <si>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</si>
  <si>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</si>
  <si>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</si>
  <si>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</si>
  <si>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</si>
  <si>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</si>
  <si>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</si>
  <si>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</si>
  <si>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</si>
  <si>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</si>
  <si>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</si>
  <si>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</si>
  <si>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</si>
  <si>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</si>
  <si>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</si>
  <si>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</si>
  <si>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</si>
  <si>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</si>
  <si>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</si>
  <si>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</si>
  <si>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</si>
  <si>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</si>
  <si>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</si>
  <si>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</si>
  <si>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</si>
  <si>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</si>
  <si>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</si>
  <si>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</si>
  <si>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</si>
  <si>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</si>
  <si>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</si>
  <si>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</si>
  <si>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</si>
  <si>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</si>
  <si>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</si>
  <si>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</si>
  <si>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高山村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</si>
  <si>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</si>
  <si>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</si>
  <si>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</si>
  <si>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</si>
  <si>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</si>
  <si>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</si>
  <si>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</si>
  <si>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</si>
  <si>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</si>
  <si>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</si>
  <si>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</si>
  <si>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</si>
  <si>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</si>
  <si>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</si>
  <si>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</si>
  <si>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</si>
  <si>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</si>
  <si>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</si>
  <si>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①有形固定資産減価償却率・・・該当数値なし
②管渠老朽化率・・・該当数値なし
③管渠改善率・・・当該値は０であり、計画的な更新を検討する必要がある。</t>
    <rPh sb="2" eb="4">
      <t>ユウケイ</t>
    </rPh>
    <rPh sb="4" eb="8">
      <t>コテイシサン</t>
    </rPh>
    <rPh sb="8" eb="10">
      <t>ゲンカ</t>
    </rPh>
    <rPh sb="10" eb="12">
      <t>ショウキャク</t>
    </rPh>
    <rPh sb="12" eb="13">
      <t>リツ</t>
    </rPh>
    <rPh sb="16" eb="18">
      <t>ガイトウ</t>
    </rPh>
    <rPh sb="18" eb="20">
      <t>スウチ</t>
    </rPh>
    <rPh sb="24" eb="26">
      <t>カンキョ</t>
    </rPh>
    <rPh sb="26" eb="29">
      <t>ロウキュウカ</t>
    </rPh>
    <rPh sb="29" eb="30">
      <t>リツ</t>
    </rPh>
    <rPh sb="33" eb="35">
      <t>ガイトウ</t>
    </rPh>
    <rPh sb="35" eb="37">
      <t>スウチ</t>
    </rPh>
    <rPh sb="41" eb="43">
      <t>カンキョ</t>
    </rPh>
    <rPh sb="43" eb="46">
      <t>カイゼンリツ</t>
    </rPh>
    <rPh sb="49" eb="51">
      <t>トウガイ</t>
    </rPh>
    <rPh sb="51" eb="52">
      <t>チ</t>
    </rPh>
    <rPh sb="58" eb="61">
      <t>ケイカクテキ</t>
    </rPh>
    <rPh sb="62" eb="64">
      <t>コウシン</t>
    </rPh>
    <rPh sb="65" eb="67">
      <t>ケントウ</t>
    </rPh>
    <rPh sb="69" eb="71">
      <t>ヒツヨウ</t>
    </rPh>
    <phoneticPr fontId="4"/>
  </si>
  <si>
    <t xml:space="preserve">
「１．経営の健全性・効率性」は、料金改定により復調している部分が見受けられた。依然一般会計からの繰入金に頼った厳しい経営となっている。水洗化率は上昇傾向にあるが、人口減少により使用水量も低下しており、更なる料金収入増加を目指しつなぎ込み率の向上及び料金改定の検討が必要になってくる。
「２．老朽化の状況」は、施設の供用開始から10年以上経過し、施設や管路の修繕が今後増加していくことが考えられるので、将来を見据えた更新計画を検討し、経費の平準化を図れるようにする。</t>
    <rPh sb="4" eb="6">
      <t>ケイエイ</t>
    </rPh>
    <rPh sb="7" eb="10">
      <t>ケンゼンセイ</t>
    </rPh>
    <rPh sb="11" eb="13">
      <t>コウリツ</t>
    </rPh>
    <rPh sb="13" eb="14">
      <t>セイ</t>
    </rPh>
    <rPh sb="17" eb="19">
      <t>リョウキン</t>
    </rPh>
    <rPh sb="19" eb="21">
      <t>カイテイ</t>
    </rPh>
    <rPh sb="24" eb="26">
      <t>フクチョウ</t>
    </rPh>
    <rPh sb="30" eb="32">
      <t>ブブン</t>
    </rPh>
    <rPh sb="33" eb="35">
      <t>ミウ</t>
    </rPh>
    <rPh sb="40" eb="42">
      <t>イゼン</t>
    </rPh>
    <rPh sb="42" eb="44">
      <t>イッパン</t>
    </rPh>
    <rPh sb="44" eb="46">
      <t>カイケイ</t>
    </rPh>
    <rPh sb="49" eb="52">
      <t>クリイレキン</t>
    </rPh>
    <rPh sb="53" eb="54">
      <t>タヨ</t>
    </rPh>
    <rPh sb="56" eb="57">
      <t>キビ</t>
    </rPh>
    <rPh sb="59" eb="61">
      <t>ケイエイ</t>
    </rPh>
    <rPh sb="68" eb="71">
      <t>スイセンカ</t>
    </rPh>
    <rPh sb="71" eb="72">
      <t>リツ</t>
    </rPh>
    <rPh sb="73" eb="75">
      <t>ジョウショウ</t>
    </rPh>
    <rPh sb="75" eb="77">
      <t>ケイコウ</t>
    </rPh>
    <rPh sb="82" eb="84">
      <t>ジンコウ</t>
    </rPh>
    <rPh sb="84" eb="86">
      <t>ゲンショウ</t>
    </rPh>
    <rPh sb="89" eb="91">
      <t>シヨウ</t>
    </rPh>
    <rPh sb="91" eb="93">
      <t>スイリョウ</t>
    </rPh>
    <rPh sb="94" eb="96">
      <t>テイカ</t>
    </rPh>
    <rPh sb="101" eb="102">
      <t>サラ</t>
    </rPh>
    <rPh sb="104" eb="106">
      <t>リョウキン</t>
    </rPh>
    <rPh sb="106" eb="108">
      <t>シュウニュウ</t>
    </rPh>
    <rPh sb="108" eb="110">
      <t>ゾウカ</t>
    </rPh>
    <rPh sb="111" eb="113">
      <t>メザ</t>
    </rPh>
    <rPh sb="117" eb="118">
      <t>コ</t>
    </rPh>
    <rPh sb="119" eb="120">
      <t>リツ</t>
    </rPh>
    <rPh sb="121" eb="123">
      <t>コウジョウ</t>
    </rPh>
    <rPh sb="123" eb="124">
      <t>オヨ</t>
    </rPh>
    <rPh sb="125" eb="127">
      <t>リョウキン</t>
    </rPh>
    <rPh sb="127" eb="129">
      <t>カイテイ</t>
    </rPh>
    <rPh sb="130" eb="132">
      <t>ケントウ</t>
    </rPh>
    <rPh sb="133" eb="135">
      <t>ヒツヨウ</t>
    </rPh>
    <rPh sb="147" eb="150">
      <t>ロウキュウカ</t>
    </rPh>
    <rPh sb="151" eb="153">
      <t>ジョウキョウ</t>
    </rPh>
    <rPh sb="156" eb="158">
      <t>シセツ</t>
    </rPh>
    <rPh sb="159" eb="161">
      <t>キョウヨウ</t>
    </rPh>
    <rPh sb="161" eb="163">
      <t>カイシ</t>
    </rPh>
    <rPh sb="167" eb="168">
      <t>ネン</t>
    </rPh>
    <rPh sb="168" eb="170">
      <t>イジョウ</t>
    </rPh>
    <rPh sb="170" eb="172">
      <t>ケイカ</t>
    </rPh>
    <rPh sb="174" eb="176">
      <t>シセツ</t>
    </rPh>
    <rPh sb="177" eb="179">
      <t>カンロ</t>
    </rPh>
    <rPh sb="180" eb="182">
      <t>シュウゼン</t>
    </rPh>
    <rPh sb="183" eb="185">
      <t>コンゴ</t>
    </rPh>
    <rPh sb="185" eb="187">
      <t>ゾウカ</t>
    </rPh>
    <rPh sb="194" eb="195">
      <t>カンガ</t>
    </rPh>
    <rPh sb="202" eb="204">
      <t>ショウライ</t>
    </rPh>
    <rPh sb="205" eb="207">
      <t>ミス</t>
    </rPh>
    <rPh sb="209" eb="211">
      <t>コウシン</t>
    </rPh>
    <rPh sb="211" eb="213">
      <t>ケイカク</t>
    </rPh>
    <rPh sb="214" eb="216">
      <t>ケントウ</t>
    </rPh>
    <rPh sb="218" eb="220">
      <t>ケイヒ</t>
    </rPh>
    <rPh sb="221" eb="224">
      <t>ヘイジュンカ</t>
    </rPh>
    <rPh sb="225" eb="226">
      <t>ハカ</t>
    </rPh>
    <phoneticPr fontId="4"/>
  </si>
  <si>
    <t xml:space="preserve">
①収益的収支比率・・・料金改定により使用料収入が増加したが、一般会計繰入金に頼った経営となっているため、更なる料金改定を見据えながら費用の削減と収益の確保に努める必要がある。
②累積欠損金比率・・・該当数値なし
③流動比率・・・該当数値なし
④企業債残高対事業規模比率・・・前年度と同様０であるが、一般会計の繰出金に頼り過ぎず、営業収益を少しでも上げられるようにすることが必要である。
⑤経費回収率・・・前年と比較すると減少傾向にあり、汚水処理にかかる経費も増加傾向な為更なる使用料収入確保の為の検討が必要である。
⑥汚水処理原価・・・類似団体平均値を目標に費用効果の高い処理コストの抑制等に努める必要がある。
⑦施設利用率・・・過去４年とほぼ同様の数値であり、類似団体平均値より低い数値である。人口が減少していることから施設規模の見直しや統廃合を含めた改善の必要がある。
⑧水洗化率・・・上昇傾向ではあるが、人口減少に伴う数値の上昇も考えられるため、引き続き水洗化の推進に努める必要がある。</t>
    <rPh sb="2" eb="5">
      <t>シュウエキテキ</t>
    </rPh>
    <rPh sb="5" eb="7">
      <t>シュウシ</t>
    </rPh>
    <rPh sb="7" eb="9">
      <t>ヒリツ</t>
    </rPh>
    <rPh sb="12" eb="14">
      <t>リョウキン</t>
    </rPh>
    <rPh sb="14" eb="16">
      <t>カイテイ</t>
    </rPh>
    <rPh sb="19" eb="22">
      <t>シヨウリョウ</t>
    </rPh>
    <rPh sb="22" eb="24">
      <t>シュウニュウ</t>
    </rPh>
    <rPh sb="25" eb="27">
      <t>ゾウカ</t>
    </rPh>
    <rPh sb="31" eb="33">
      <t>イッパン</t>
    </rPh>
    <rPh sb="33" eb="35">
      <t>カイケイ</t>
    </rPh>
    <rPh sb="35" eb="38">
      <t>クリイレキン</t>
    </rPh>
    <rPh sb="39" eb="40">
      <t>タヨ</t>
    </rPh>
    <rPh sb="42" eb="44">
      <t>ケイエイ</t>
    </rPh>
    <rPh sb="53" eb="54">
      <t>サラ</t>
    </rPh>
    <rPh sb="56" eb="58">
      <t>リョウキン</t>
    </rPh>
    <rPh sb="58" eb="60">
      <t>カイテイ</t>
    </rPh>
    <rPh sb="61" eb="63">
      <t>ミス</t>
    </rPh>
    <rPh sb="90" eb="92">
      <t>ルイセキ</t>
    </rPh>
    <rPh sb="92" eb="95">
      <t>ケッソンキン</t>
    </rPh>
    <rPh sb="95" eb="97">
      <t>ヒリツ</t>
    </rPh>
    <rPh sb="100" eb="102">
      <t>ガイトウ</t>
    </rPh>
    <rPh sb="102" eb="104">
      <t>スウチ</t>
    </rPh>
    <rPh sb="108" eb="110">
      <t>リュウドウ</t>
    </rPh>
    <rPh sb="110" eb="112">
      <t>ヒリツ</t>
    </rPh>
    <rPh sb="115" eb="117">
      <t>ガイトウ</t>
    </rPh>
    <rPh sb="117" eb="119">
      <t>スウチ</t>
    </rPh>
    <rPh sb="123" eb="126">
      <t>キギョウサイ</t>
    </rPh>
    <rPh sb="126" eb="128">
      <t>ザンダカ</t>
    </rPh>
    <rPh sb="128" eb="129">
      <t>タイ</t>
    </rPh>
    <rPh sb="129" eb="131">
      <t>ジギョウ</t>
    </rPh>
    <rPh sb="131" eb="133">
      <t>キボ</t>
    </rPh>
    <rPh sb="133" eb="135">
      <t>ヒリツ</t>
    </rPh>
    <rPh sb="138" eb="141">
      <t>ゼンネンド</t>
    </rPh>
    <rPh sb="142" eb="144">
      <t>ドウヨウ</t>
    </rPh>
    <rPh sb="150" eb="152">
      <t>イッパン</t>
    </rPh>
    <rPh sb="152" eb="154">
      <t>カイケイ</t>
    </rPh>
    <rPh sb="155" eb="156">
      <t>ク</t>
    </rPh>
    <rPh sb="156" eb="157">
      <t>ダ</t>
    </rPh>
    <rPh sb="157" eb="158">
      <t>キン</t>
    </rPh>
    <rPh sb="159" eb="160">
      <t>タヨ</t>
    </rPh>
    <rPh sb="161" eb="162">
      <t>ス</t>
    </rPh>
    <rPh sb="165" eb="167">
      <t>エイギョウ</t>
    </rPh>
    <rPh sb="167" eb="169">
      <t>シュウエキ</t>
    </rPh>
    <rPh sb="170" eb="171">
      <t>スコ</t>
    </rPh>
    <rPh sb="174" eb="175">
      <t>ア</t>
    </rPh>
    <rPh sb="187" eb="189">
      <t>ヒツヨウ</t>
    </rPh>
    <rPh sb="195" eb="197">
      <t>ケイヒ</t>
    </rPh>
    <rPh sb="197" eb="200">
      <t>カイシュウリツ</t>
    </rPh>
    <rPh sb="260" eb="262">
      <t>オスイ</t>
    </rPh>
    <rPh sb="262" eb="264">
      <t>ショリ</t>
    </rPh>
    <rPh sb="264" eb="266">
      <t>ゲンカ</t>
    </rPh>
    <rPh sb="277" eb="279">
      <t>モクヒョウ</t>
    </rPh>
    <rPh sb="280" eb="282">
      <t>ヒヨウ</t>
    </rPh>
    <rPh sb="282" eb="284">
      <t>コウカ</t>
    </rPh>
    <rPh sb="285" eb="286">
      <t>タカ</t>
    </rPh>
    <rPh sb="287" eb="289">
      <t>ショリ</t>
    </rPh>
    <rPh sb="293" eb="295">
      <t>ヨクセイ</t>
    </rPh>
    <rPh sb="295" eb="296">
      <t>トウ</t>
    </rPh>
    <rPh sb="297" eb="298">
      <t>ツト</t>
    </rPh>
    <rPh sb="300" eb="302">
      <t>ヒツヨウ</t>
    </rPh>
    <rPh sb="308" eb="310">
      <t>シセツ</t>
    </rPh>
    <rPh sb="310" eb="313">
      <t>リヨウリツ</t>
    </rPh>
    <rPh sb="316" eb="318">
      <t>カコ</t>
    </rPh>
    <rPh sb="319" eb="320">
      <t>ネン</t>
    </rPh>
    <rPh sb="323" eb="325">
      <t>ドウヨウ</t>
    </rPh>
    <rPh sb="326" eb="328">
      <t>スウチ</t>
    </rPh>
    <rPh sb="332" eb="339">
      <t>ルイジダンタイヘイキンチ</t>
    </rPh>
    <rPh sb="341" eb="342">
      <t>ヒク</t>
    </rPh>
    <rPh sb="343" eb="345">
      <t>スウチ</t>
    </rPh>
    <rPh sb="349" eb="351">
      <t>ジンコウ</t>
    </rPh>
    <rPh sb="352" eb="354">
      <t>ゲンショウ</t>
    </rPh>
    <rPh sb="362" eb="364">
      <t>シセツ</t>
    </rPh>
    <rPh sb="364" eb="366">
      <t>キボ</t>
    </rPh>
    <rPh sb="367" eb="369">
      <t>ミナオ</t>
    </rPh>
    <rPh sb="371" eb="374">
      <t>トウハイゴウ</t>
    </rPh>
    <rPh sb="375" eb="376">
      <t>フク</t>
    </rPh>
    <rPh sb="378" eb="380">
      <t>カイゼン</t>
    </rPh>
    <rPh sb="381" eb="383">
      <t>ヒツヨウ</t>
    </rPh>
    <rPh sb="389" eb="392">
      <t>スイセンカ</t>
    </rPh>
    <rPh sb="392" eb="393">
      <t>リツ</t>
    </rPh>
    <rPh sb="396" eb="398">
      <t>ジョウショウ</t>
    </rPh>
    <rPh sb="398" eb="400">
      <t>ケイコウ</t>
    </rPh>
    <rPh sb="406" eb="408">
      <t>ジンコウ</t>
    </rPh>
    <rPh sb="408" eb="410">
      <t>ゲンショウ</t>
    </rPh>
    <rPh sb="411" eb="412">
      <t>トモナ</t>
    </rPh>
    <rPh sb="413" eb="415">
      <t>スウチ</t>
    </rPh>
    <rPh sb="416" eb="418">
      <t>ジョウショウ</t>
    </rPh>
    <rPh sb="419" eb="420">
      <t>カンガ</t>
    </rPh>
    <rPh sb="427" eb="428">
      <t>ヒ</t>
    </rPh>
    <rPh sb="429" eb="430">
      <t>ツヅ</t>
    </rPh>
    <rPh sb="431" eb="433">
      <t>スイセン</t>
    </rPh>
    <rPh sb="433" eb="434">
      <t>バ</t>
    </rPh>
    <rPh sb="435" eb="437">
      <t>スイシン</t>
    </rPh>
    <rPh sb="438" eb="439">
      <t>ツト</t>
    </rPh>
    <rPh sb="441" eb="44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</si>
</sst>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B0D-4B0F-95A5-2BE4B3107BC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0.03</c:v>
                </c:pt>
                <c:pt idx="1">
                  <c:v>0</c:v>
                </c:pt>
                <c:pt idx="2" formatCode="#,##0.00;&quot;△&quot;#,##0.00;&quot;-&quot;">
                  <c:v>0.04</c:v>
                </c:pt>
                <c:pt idx="3">
                  <c:v>0</c:v>
                </c:pt>
                <c:pt idx="4" formatCode="#,##0.00;&quot;△&quot;#,##0.00;&quot;-&quot;">
                  <c:v>0.25</c:v>
                </c:pt>
              </c:numCache>
            </c:numRef>
          </c:val>
          <c:smooth val="0"/>
          <c:extLst>
            <c:ext xmlns:c16="http://schemas.microsoft.com/office/drawing/2014/chart" uri="{C3380CC4-5D6E-409C-BE32-E72D297353CC}">
              <c16:uniqueId val="{00000001-8B0D-4B0F-95A5-2BE4B3107BC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39.96</c:v>
                </c:pt>
                <c:pt idx="1">
                  <c:v>40.270000000000003</c:v>
                </c:pt>
                <c:pt idx="2">
                  <c:v>39.549999999999997</c:v>
                </c:pt>
                <c:pt idx="3">
                  <c:v>40.98</c:v>
                </c:pt>
                <c:pt idx="4">
                  <c:v>40.57</c:v>
                </c:pt>
              </c:numCache>
            </c:numRef>
          </c:val>
          <c:extLst>
            <c:ext xmlns:c16="http://schemas.microsoft.com/office/drawing/2014/chart" uri="{C3380CC4-5D6E-409C-BE32-E72D297353CC}">
              <c16:uniqueId val="{00000000-9EC7-45A9-8417-D4A6514D269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42.84</c:v>
                </c:pt>
                <c:pt idx="1">
                  <c:v>40.93</c:v>
                </c:pt>
                <c:pt idx="2">
                  <c:v>43.38</c:v>
                </c:pt>
                <c:pt idx="3">
                  <c:v>42.33</c:v>
                </c:pt>
                <c:pt idx="4">
                  <c:v>54.83</c:v>
                </c:pt>
              </c:numCache>
            </c:numRef>
          </c:val>
          <c:smooth val="0"/>
          <c:extLst>
            <c:ext xmlns:c16="http://schemas.microsoft.com/office/drawing/2014/chart" uri="{C3380CC4-5D6E-409C-BE32-E72D297353CC}">
              <c16:uniqueId val="{00000001-9EC7-45A9-8417-D4A6514D269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73.459999999999994</c:v>
                </c:pt>
                <c:pt idx="1">
                  <c:v>74.44</c:v>
                </c:pt>
                <c:pt idx="2">
                  <c:v>75.099999999999994</c:v>
                </c:pt>
                <c:pt idx="3">
                  <c:v>76.260000000000005</c:v>
                </c:pt>
                <c:pt idx="4">
                  <c:v>78.760000000000005</c:v>
                </c:pt>
              </c:numCache>
            </c:numRef>
          </c:val>
          <c:extLst>
            <c:ext xmlns:c16="http://schemas.microsoft.com/office/drawing/2014/chart" uri="{C3380CC4-5D6E-409C-BE32-E72D297353CC}">
              <c16:uniqueId val="{00000000-C775-4B93-B6F1-4368153B62E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66.3</c:v>
                </c:pt>
                <c:pt idx="1">
                  <c:v>62.73</c:v>
                </c:pt>
                <c:pt idx="2">
                  <c:v>62.02</c:v>
                </c:pt>
                <c:pt idx="3">
                  <c:v>62.5</c:v>
                </c:pt>
                <c:pt idx="4">
                  <c:v>84.7</c:v>
                </c:pt>
              </c:numCache>
            </c:numRef>
          </c:val>
          <c:smooth val="0"/>
          <c:extLst>
            <c:ext xmlns:c16="http://schemas.microsoft.com/office/drawing/2014/chart" uri="{C3380CC4-5D6E-409C-BE32-E72D297353CC}">
              <c16:uniqueId val="{00000001-C775-4B93-B6F1-4368153B62E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100.19</c:v>
                </c:pt>
                <c:pt idx="1">
                  <c:v>100.94</c:v>
                </c:pt>
                <c:pt idx="2">
                  <c:v>101.42</c:v>
                </c:pt>
                <c:pt idx="3">
                  <c:v>98.96</c:v>
                </c:pt>
                <c:pt idx="4">
                  <c:v>103.39</c:v>
                </c:pt>
              </c:numCache>
            </c:numRef>
          </c:val>
          <c:extLst>
            <c:ext xmlns:c16="http://schemas.microsoft.com/office/drawing/2014/chart" uri="{C3380CC4-5D6E-409C-BE32-E72D297353CC}">
              <c16:uniqueId val="{00000000-EC9E-4E13-A885-C7A36B25EB7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9E-4E13-A885-C7A36B25EB7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69C-4F90-BD75-B8EDEC001A2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69C-4F90-BD75-B8EDEC001A2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E63-4F5E-A6E3-87CDE7B726B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63-4F5E-A6E3-87CDE7B726B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589-4F0C-9E90-A160D1CE733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589-4F0C-9E90-A160D1CE733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1CD-43FD-8D96-A10928694D4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CD-43FD-8D96-A10928694D4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FA6-4B57-9006-91D8B8938C6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1051.43</c:v>
                </c:pt>
                <c:pt idx="1">
                  <c:v>982.29</c:v>
                </c:pt>
                <c:pt idx="2">
                  <c:v>713.28</c:v>
                </c:pt>
                <c:pt idx="3">
                  <c:v>673.08</c:v>
                </c:pt>
                <c:pt idx="4">
                  <c:v>867.83</c:v>
                </c:pt>
              </c:numCache>
            </c:numRef>
          </c:val>
          <c:smooth val="0"/>
          <c:extLst>
            <c:ext xmlns:c16="http://schemas.microsoft.com/office/drawing/2014/chart" uri="{C3380CC4-5D6E-409C-BE32-E72D297353CC}">
              <c16:uniqueId val="{00000001-1FA6-4B57-9006-91D8B8938C6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46.3</c:v>
                </c:pt>
                <c:pt idx="1">
                  <c:v>37.380000000000003</c:v>
                </c:pt>
                <c:pt idx="2">
                  <c:v>30.05</c:v>
                </c:pt>
                <c:pt idx="3">
                  <c:v>47.63</c:v>
                </c:pt>
                <c:pt idx="4">
                  <c:v>41.22</c:v>
                </c:pt>
              </c:numCache>
            </c:numRef>
          </c:val>
          <c:extLst>
            <c:ext xmlns:c16="http://schemas.microsoft.com/office/drawing/2014/chart" uri="{C3380CC4-5D6E-409C-BE32-E72D297353CC}">
              <c16:uniqueId val="{00000000-678B-4682-AE7E-D22A1A4BECD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40.06</c:v>
                </c:pt>
                <c:pt idx="1">
                  <c:v>41.25</c:v>
                </c:pt>
                <c:pt idx="2">
                  <c:v>40.75</c:v>
                </c:pt>
                <c:pt idx="3">
                  <c:v>42.44</c:v>
                </c:pt>
                <c:pt idx="4">
                  <c:v>57.08</c:v>
                </c:pt>
              </c:numCache>
            </c:numRef>
          </c:val>
          <c:smooth val="0"/>
          <c:extLst>
            <c:ext xmlns:c16="http://schemas.microsoft.com/office/drawing/2014/chart" uri="{C3380CC4-5D6E-409C-BE32-E72D297353CC}">
              <c16:uniqueId val="{00000001-678B-4682-AE7E-D22A1A4BECD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268.27</c:v>
                </c:pt>
                <c:pt idx="1">
                  <c:v>335.17</c:v>
                </c:pt>
                <c:pt idx="2">
                  <c:v>413.69</c:v>
                </c:pt>
                <c:pt idx="3">
                  <c:v>265.10000000000002</c:v>
                </c:pt>
                <c:pt idx="4">
                  <c:v>331.06</c:v>
                </c:pt>
              </c:numCache>
            </c:numRef>
          </c:val>
          <c:extLst>
            <c:ext xmlns:c16="http://schemas.microsoft.com/office/drawing/2014/chart" uri="{C3380CC4-5D6E-409C-BE32-E72D297353CC}">
              <c16:uniqueId val="{00000000-5476-4D50-8D96-5FBB8B99F89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355.22</c:v>
                </c:pt>
                <c:pt idx="1">
                  <c:v>334.48</c:v>
                </c:pt>
                <c:pt idx="2">
                  <c:v>311.70999999999998</c:v>
                </c:pt>
                <c:pt idx="3">
                  <c:v>284.54000000000002</c:v>
                </c:pt>
                <c:pt idx="4">
                  <c:v>274.99</c:v>
                </c:pt>
              </c:numCache>
            </c:numRef>
          </c:val>
          <c:smooth val="0"/>
          <c:extLst>
            <c:ext xmlns:c16="http://schemas.microsoft.com/office/drawing/2014/chart" uri="{C3380CC4-5D6E-409C-BE32-E72D297353CC}">
              <c16:uniqueId val="{00000001-5476-4D50-8D96-5FBB8B99F89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群馬県　高山村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3619</v>
      </c>
      <c r="AM8" s="69"/>
      <c r="AN8" s="69"/>
      <c r="AO8" s="69"/>
      <c r="AP8" s="69"/>
      <c r="AQ8" s="69"/>
      <c r="AR8" s="69"/>
      <c r="AS8" s="69"/>
      <c r="AT8" s="68">
        <f>データ!T6</f>
        <v>64.180000000000007</v>
      </c>
      <c r="AU8" s="68"/>
      <c r="AV8" s="68"/>
      <c r="AW8" s="68"/>
      <c r="AX8" s="68"/>
      <c r="AY8" s="68"/>
      <c r="AZ8" s="68"/>
      <c r="BA8" s="68"/>
      <c r="BB8" s="68">
        <f>データ!U6</f>
        <v>56.39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t="str">
        <f>データ!O6</f>
        <v>該当数値なし</v>
      </c>
      <c r="J10" s="68"/>
      <c r="K10" s="68"/>
      <c r="L10" s="68"/>
      <c r="M10" s="68"/>
      <c r="N10" s="68"/>
      <c r="O10" s="68"/>
      <c r="P10" s="68">
        <f>データ!P6</f>
        <v>49.57</v>
      </c>
      <c r="Q10" s="68"/>
      <c r="R10" s="68"/>
      <c r="S10" s="68"/>
      <c r="T10" s="68"/>
      <c r="U10" s="68"/>
      <c r="V10" s="68"/>
      <c r="W10" s="68">
        <f>データ!Q6</f>
        <v>90.28</v>
      </c>
      <c r="X10" s="68"/>
      <c r="Y10" s="68"/>
      <c r="Z10" s="68"/>
      <c r="AA10" s="68"/>
      <c r="AB10" s="68"/>
      <c r="AC10" s="68"/>
      <c r="AD10" s="69">
        <f>データ!R6</f>
        <v>2200</v>
      </c>
      <c r="AE10" s="69"/>
      <c r="AF10" s="69"/>
      <c r="AG10" s="69"/>
      <c r="AH10" s="69"/>
      <c r="AI10" s="69"/>
      <c r="AJ10" s="69"/>
      <c r="AK10" s="2"/>
      <c r="AL10" s="69">
        <f>データ!V6</f>
        <v>1770</v>
      </c>
      <c r="AM10" s="69"/>
      <c r="AN10" s="69"/>
      <c r="AO10" s="69"/>
      <c r="AP10" s="69"/>
      <c r="AQ10" s="69"/>
      <c r="AR10" s="69"/>
      <c r="AS10" s="69"/>
      <c r="AT10" s="68">
        <f>データ!W6</f>
        <v>1.98</v>
      </c>
      <c r="AU10" s="68"/>
      <c r="AV10" s="68"/>
      <c r="AW10" s="68"/>
      <c r="AX10" s="68"/>
      <c r="AY10" s="68"/>
      <c r="AZ10" s="68"/>
      <c r="BA10" s="68"/>
      <c r="BB10" s="68">
        <f>データ!X6</f>
        <v>893.94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43</v>
      </c>
      <c r="N86" s="26" t="s">
        <v>43</v>
      </c>
      <c r="O86" s="26" t="str">
        <f>データ!EO6</f>
        <v>【0.16】</v>
      </c>
    </row>
  </sheetData>
  <sheetProtection algorithmName="SHA-512" hashValue="0kFbjjZ5unhCZpEDF4FLGkEd2Rq+O2sj14yKlH0tvny9ou5IAOdfNBbLa4qSNN0znuVIIevfgZSEjMP7enbVig==" saltValue="3XbwucEVcD5wMAgC+P+wN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2">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2">
      <c r="A6" s="28" t="s">
        <v>96</v>
      </c>
      <c r="B6" s="33">
        <f>B7</f>
        <v>2020</v>
      </c>
      <c r="C6" s="33">
        <f t="shared" ref="C6:X6" si="3">C7</f>
        <v>104281</v>
      </c>
      <c r="D6" s="33">
        <f t="shared" si="3"/>
        <v>47</v>
      </c>
      <c r="E6" s="33">
        <f t="shared" si="3"/>
        <v>17</v>
      </c>
      <c r="F6" s="33">
        <f t="shared" si="3"/>
        <v>5</v>
      </c>
      <c r="G6" s="33">
        <f t="shared" si="3"/>
        <v>0</v>
      </c>
      <c r="H6" s="33" t="str">
        <f t="shared" si="3"/>
        <v>群馬県　高山村</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49.57</v>
      </c>
      <c r="Q6" s="34">
        <f t="shared" si="3"/>
        <v>90.28</v>
      </c>
      <c r="R6" s="34">
        <f t="shared" si="3"/>
        <v>2200</v>
      </c>
      <c r="S6" s="34">
        <f t="shared" si="3"/>
        <v>3619</v>
      </c>
      <c r="T6" s="34">
        <f t="shared" si="3"/>
        <v>64.180000000000007</v>
      </c>
      <c r="U6" s="34">
        <f t="shared" si="3"/>
        <v>56.39</v>
      </c>
      <c r="V6" s="34">
        <f t="shared" si="3"/>
        <v>1770</v>
      </c>
      <c r="W6" s="34">
        <f t="shared" si="3"/>
        <v>1.98</v>
      </c>
      <c r="X6" s="34">
        <f t="shared" si="3"/>
        <v>893.94</v>
      </c>
      <c r="Y6" s="35">
        <f>IF(Y7="",NA(),Y7)</f>
        <v>100.19</v>
      </c>
      <c r="Z6" s="35">
        <f t="shared" ref="Z6:AH6" si="4">IF(Z7="",NA(),Z7)</f>
        <v>100.94</v>
      </c>
      <c r="AA6" s="35">
        <f t="shared" si="4"/>
        <v>101.42</v>
      </c>
      <c r="AB6" s="35">
        <f t="shared" si="4"/>
        <v>98.96</v>
      </c>
      <c r="AC6" s="35">
        <f t="shared" si="4"/>
        <v>103.39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1051.43</v>
      </c>
      <c r="BL6" s="35">
        <f t="shared" si="7"/>
        <v>982.29</v>
      </c>
      <c r="BM6" s="35">
        <f t="shared" si="7"/>
        <v>713.28</v>
      </c>
      <c r="BN6" s="35">
        <f t="shared" si="7"/>
        <v>673.08</v>
      </c>
      <c r="BO6" s="35">
        <f t="shared" si="7"/>
        <v>867.83</v>
      </c>
      <c r="BP6" s="34" t="str">
        <f>IF(BP7="","",IF(BP7="-","【-】","【"&amp;SUBSTITUTE(TEXT(BP7,"#,##0.00"),"-","△")&amp;"】"))</f>
        <v>【832.52】</v>
      </c>
      <c r="BQ6" s="35">
        <f>IF(BQ7="",NA(),BQ7)</f>
        <v>46.3</v>
      </c>
      <c r="BR6" s="35">
        <f t="shared" ref="BR6:BZ6" si="8">IF(BR7="",NA(),BR7)</f>
        <v>37.380000000000003</v>
      </c>
      <c r="BS6" s="35">
        <f t="shared" si="8"/>
        <v>30.05</v>
      </c>
      <c r="BT6" s="35">
        <f t="shared" si="8"/>
        <v>47.63</v>
      </c>
      <c r="BU6" s="35">
        <f t="shared" si="8"/>
        <v>41.22</v>
      </c>
      <c r="BV6" s="35">
        <f t="shared" si="8"/>
        <v>40.06</v>
      </c>
      <c r="BW6" s="35">
        <f t="shared" si="8"/>
        <v>41.25</v>
      </c>
      <c r="BX6" s="35">
        <f t="shared" si="8"/>
        <v>40.75</v>
      </c>
      <c r="BY6" s="35">
        <f t="shared" si="8"/>
        <v>42.44</v>
      </c>
      <c r="BZ6" s="35">
        <f t="shared" si="8"/>
        <v>57.08</v>
      </c>
      <c r="CA6" s="34" t="str">
        <f>IF(CA7="","",IF(CA7="-","【-】","【"&amp;SUBSTITUTE(TEXT(CA7,"#,##0.00"),"-","△")&amp;"】"))</f>
        <v>【60.94】</v>
      </c>
      <c r="CB6" s="35">
        <f>IF(CB7="",NA(),CB7)</f>
        <v>268.27</v>
      </c>
      <c r="CC6" s="35">
        <f t="shared" ref="CC6:CK6" si="9">IF(CC7="",NA(),CC7)</f>
        <v>335.17</v>
      </c>
      <c r="CD6" s="35">
        <f t="shared" si="9"/>
        <v>413.69</v>
      </c>
      <c r="CE6" s="35">
        <f t="shared" si="9"/>
        <v>265.10000000000002</v>
      </c>
      <c r="CF6" s="35">
        <f t="shared" si="9"/>
        <v>331.06</v>
      </c>
      <c r="CG6" s="35">
        <f t="shared" si="9"/>
        <v>355.22</v>
      </c>
      <c r="CH6" s="35">
        <f t="shared" si="9"/>
        <v>334.48</v>
      </c>
      <c r="CI6" s="35">
        <f t="shared" si="9"/>
        <v>311.70999999999998</v>
      </c>
      <c r="CJ6" s="35">
        <f t="shared" si="9"/>
        <v>284.54000000000002</v>
      </c>
      <c r="CK6" s="35">
        <f t="shared" si="9"/>
        <v>274.99</v>
      </c>
      <c r="CL6" s="34" t="str">
        <f>IF(CL7="","",IF(CL7="-","【-】","【"&amp;SUBSTITUTE(TEXT(CL7,"#,##0.00"),"-","△")&amp;"】"))</f>
        <v>【253.04】</v>
      </c>
      <c r="CM6" s="35">
        <f>IF(CM7="",NA(),CM7)</f>
        <v>39.96</v>
      </c>
      <c r="CN6" s="35">
        <f t="shared" ref="CN6:CV6" si="10">IF(CN7="",NA(),CN7)</f>
        <v>40.270000000000003</v>
      </c>
      <c r="CO6" s="35">
        <f t="shared" si="10"/>
        <v>39.549999999999997</v>
      </c>
      <c r="CP6" s="35">
        <f t="shared" si="10"/>
        <v>40.98</v>
      </c>
      <c r="CQ6" s="35">
        <f t="shared" si="10"/>
        <v>40.57</v>
      </c>
      <c r="CR6" s="35">
        <f t="shared" si="10"/>
        <v>42.84</v>
      </c>
      <c r="CS6" s="35">
        <f t="shared" si="10"/>
        <v>40.93</v>
      </c>
      <c r="CT6" s="35">
        <f t="shared" si="10"/>
        <v>43.38</v>
      </c>
      <c r="CU6" s="35">
        <f t="shared" si="10"/>
        <v>42.33</v>
      </c>
      <c r="CV6" s="35">
        <f t="shared" si="10"/>
        <v>54.83</v>
      </c>
      <c r="CW6" s="34" t="str">
        <f>IF(CW7="","",IF(CW7="-","【-】","【"&amp;SUBSTITUTE(TEXT(CW7,"#,##0.00"),"-","△")&amp;"】"))</f>
        <v>【54.84】</v>
      </c>
      <c r="CX6" s="35">
        <f>IF(CX7="",NA(),CX7)</f>
        <v>73.459999999999994</v>
      </c>
      <c r="CY6" s="35">
        <f t="shared" ref="CY6:DG6" si="11">IF(CY7="",NA(),CY7)</f>
        <v>74.44</v>
      </c>
      <c r="CZ6" s="35">
        <f t="shared" si="11"/>
        <v>75.099999999999994</v>
      </c>
      <c r="DA6" s="35">
        <f t="shared" si="11"/>
        <v>76.260000000000005</v>
      </c>
      <c r="DB6" s="35">
        <f t="shared" si="11"/>
        <v>78.760000000000005</v>
      </c>
      <c r="DC6" s="35">
        <f t="shared" si="11"/>
        <v>66.3</v>
      </c>
      <c r="DD6" s="35">
        <f t="shared" si="11"/>
        <v>62.73</v>
      </c>
      <c r="DE6" s="35">
        <f t="shared" si="11"/>
        <v>62.02</v>
      </c>
      <c r="DF6" s="35">
        <f t="shared" si="11"/>
        <v>62.5</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0.03</v>
      </c>
      <c r="EK6" s="34">
        <f t="shared" si="14"/>
        <v>0</v>
      </c>
      <c r="EL6" s="35">
        <f t="shared" si="14"/>
        <v>0.04</v>
      </c>
      <c r="EM6" s="34">
        <f t="shared" si="14"/>
        <v>0</v>
      </c>
      <c r="EN6" s="35">
        <f t="shared" si="14"/>
        <v>0.25</v>
      </c>
      <c r="EO6" s="34" t="str">
        <f>IF(EO7="","",IF(EO7="-","【-】","【"&amp;SUBSTITUTE(TEXT(EO7,"#,##0.00"),"-","△")&amp;"】"))</f>
        <v>【0.16】</v>
      </c>
    </row>
    <row r="7" spans="1:145" s="36" customFormat="1" x14ac:dyDescent="0.2">
      <c r="A7" s="28"/>
      <c r="B7" s="37">
        <v>2020</v>
      </c>
      <c r="C7" s="37">
        <v>104281</v>
      </c>
      <c r="D7" s="37">
        <v>47</v>
      </c>
      <c r="E7" s="37">
        <v>17</v>
      </c>
      <c r="F7" s="37">
        <v>5</v>
      </c>
      <c r="G7" s="37">
        <v>0</v>
      </c>
      <c r="H7" s="37" t="s">
        <v>97</v>
      </c>
      <c r="I7" s="37" t="s">
        <v>98</v>
      </c>
      <c r="J7" s="37" t="s">
        <v>99</v>
      </c>
      <c r="K7" s="37" t="s">
        <v>100</v>
      </c>
      <c r="L7" s="37" t="s">
        <v>101</v>
      </c>
      <c r="M7" s="37" t="s">
        <v>102</v>
      </c>
      <c r="N7" s="38" t="s">
        <v>103</v>
      </c>
      <c r="O7" s="38" t="s">
        <v>104</v>
      </c>
      <c r="P7" s="38">
        <v>49.57</v>
      </c>
      <c r="Q7" s="38">
        <v>90.28</v>
      </c>
      <c r="R7" s="38">
        <v>2200</v>
      </c>
      <c r="S7" s="38">
        <v>3619</v>
      </c>
      <c r="T7" s="38">
        <v>64.180000000000007</v>
      </c>
      <c r="U7" s="38">
        <v>56.39</v>
      </c>
      <c r="V7" s="38">
        <v>1770</v>
      </c>
      <c r="W7" s="38">
        <v>1.98</v>
      </c>
      <c r="X7" s="38">
        <v>893.94</v>
      </c>
      <c r="Y7" s="38">
        <v>100.19</v>
      </c>
      <c r="Z7" s="38">
        <v>100.94</v>
      </c>
      <c r="AA7" s="38">
        <v>101.42</v>
      </c>
      <c r="AB7" s="38">
        <v>98.96</v>
      </c>
      <c r="AC7" s="38">
        <v>103.39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1051.43</v>
      </c>
      <c r="BL7" s="38">
        <v>982.29</v>
      </c>
      <c r="BM7" s="38">
        <v>713.28</v>
      </c>
      <c r="BN7" s="38">
        <v>673.08</v>
      </c>
      <c r="BO7" s="38">
        <v>867.83</v>
      </c>
      <c r="BP7" s="38">
        <v>832.52</v>
      </c>
      <c r="BQ7" s="38">
        <v>46.3</v>
      </c>
      <c r="BR7" s="38">
        <v>37.380000000000003</v>
      </c>
      <c r="BS7" s="38">
        <v>30.05</v>
      </c>
      <c r="BT7" s="38">
        <v>47.63</v>
      </c>
      <c r="BU7" s="38">
        <v>41.22</v>
      </c>
      <c r="BV7" s="38">
        <v>40.06</v>
      </c>
      <c r="BW7" s="38">
        <v>41.25</v>
      </c>
      <c r="BX7" s="38">
        <v>40.75</v>
      </c>
      <c r="BY7" s="38">
        <v>42.44</v>
      </c>
      <c r="BZ7" s="38">
        <v>57.08</v>
      </c>
      <c r="CA7" s="38">
        <v>60.94</v>
      </c>
      <c r="CB7" s="38">
        <v>268.27</v>
      </c>
      <c r="CC7" s="38">
        <v>335.17</v>
      </c>
      <c r="CD7" s="38">
        <v>413.69</v>
      </c>
      <c r="CE7" s="38">
        <v>265.10000000000002</v>
      </c>
      <c r="CF7" s="38">
        <v>331.06</v>
      </c>
      <c r="CG7" s="38">
        <v>355.22</v>
      </c>
      <c r="CH7" s="38">
        <v>334.48</v>
      </c>
      <c r="CI7" s="38">
        <v>311.70999999999998</v>
      </c>
      <c r="CJ7" s="38">
        <v>284.54000000000002</v>
      </c>
      <c r="CK7" s="38">
        <v>274.99</v>
      </c>
      <c r="CL7" s="38">
        <v>253.04</v>
      </c>
      <c r="CM7" s="38">
        <v>39.96</v>
      </c>
      <c r="CN7" s="38">
        <v>40.270000000000003</v>
      </c>
      <c r="CO7" s="38">
        <v>39.549999999999997</v>
      </c>
      <c r="CP7" s="38">
        <v>40.98</v>
      </c>
      <c r="CQ7" s="38">
        <v>40.57</v>
      </c>
      <c r="CR7" s="38">
        <v>42.84</v>
      </c>
      <c r="CS7" s="38">
        <v>40.93</v>
      </c>
      <c r="CT7" s="38">
        <v>43.38</v>
      </c>
      <c r="CU7" s="38">
        <v>42.33</v>
      </c>
      <c r="CV7" s="38">
        <v>54.83</v>
      </c>
      <c r="CW7" s="38">
        <v>54.84</v>
      </c>
      <c r="CX7" s="38">
        <v>73.459999999999994</v>
      </c>
      <c r="CY7" s="38">
        <v>74.44</v>
      </c>
      <c r="CZ7" s="38">
        <v>75.099999999999994</v>
      </c>
      <c r="DA7" s="38">
        <v>76.260000000000005</v>
      </c>
      <c r="DB7" s="38">
        <v>78.760000000000005</v>
      </c>
      <c r="DC7" s="38">
        <v>66.3</v>
      </c>
      <c r="DD7" s="38">
        <v>62.73</v>
      </c>
      <c r="DE7" s="38">
        <v>62.02</v>
      </c>
      <c r="DF7" s="38">
        <v>62.5</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0.03</v>
      </c>
      <c r="EK7" s="38">
        <v>0</v>
      </c>
      <c r="EL7" s="38">
        <v>0.04</v>
      </c>
      <c r="EM7" s="38">
        <v>0</v>
      </c>
      <c r="EN7" s="38">
        <v>0.25</v>
      </c>
      <c r="EO7" s="38">
        <v>0.16</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2">
      <c r="B11">
        <v>4</v>
      </c>
      <c r="C11">
        <v>3</v>
      </c>
      <c r="D11">
        <v>2</v>
      </c>
      <c r="E11">
        <v>1</v>
      </c>
      <c r="F11">
        <v>0</v>
      </c>
      <c r="G11" t="s">
        <v>110</v>
      </c>
    </row>
    <row r="12" spans="1:145" x14ac:dyDescent="0.2">
      <c r="B12">
        <v>1</v>
      </c>
      <c r="C12">
        <v>1</v>
      </c>
      <c r="D12">
        <v>1</v>
      </c>
      <c r="E12">
        <v>1</v>
      </c>
      <c r="F12">
        <v>2</v>
      </c>
      <c r="G12" t="s">
        <v>111</v>
      </c>
    </row>
    <row r="13" spans="1:145" x14ac:dyDescent="0.2">
      <c r="B13" t="s">
        <v>112</v>
      </c>
      <c r="C13" t="s">
        <v>112</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dcterms:created xsi:type="dcterms:W3CDTF">2021-12-03T07:56:49Z</dcterms:created>
  <dcterms:modified xsi:type="dcterms:W3CDTF">2022-02-22T04:10:30Z</dcterms:modified>
  <cp:category/>
</cp:coreProperties>
</file>