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6BED5102-3B76-4C78-9C6F-1713784734CA}" xr6:coauthVersionLast="36" xr6:coauthVersionMax="36" xr10:uidLastSave="{00000000-0000-0000-0000-000000000000}"/>
  <workbookProtection workbookAlgorithmName="SHA-512" workbookHashValue="MvapYD8yBQ30KD+uNr74lGuLUnTf4hZ8t2eJmh1Nax+csbh2jvR+3N4Sf02WPwBVNzf5Ogj1vRFQO1CqfyNG2A==" workbookSaltValue="WxtJL4B+bfYeV/swW1WEV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B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<sst xmlns="http://schemas.openxmlformats.org/spreadsheetml/2006/main" count="236" uniqueCount="120">
  <si>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</si>
  <si>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</si>
  <si>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</si>
  <si>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</si>
  <si>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</si>
  <si>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</si>
  <si>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</si>
  <si>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</si>
  <si>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</si>
  <si>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</si>
  <si>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</si>
  <si>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</si>
  <si>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</si>
  <si>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</si>
  <si>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</si>
  <si>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</si>
  <si>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</si>
  <si>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</si>
  <si>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</si>
  <si>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</si>
  <si>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</si>
  <si>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</si>
  <si>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</si>
  <si>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</si>
  <si>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</si>
  <si>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</si>
  <si>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</si>
  <si>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</si>
  <si>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</si>
  <si>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</si>
  <si>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</si>
  <si>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</si>
  <si>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</si>
  <si>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</si>
  <si>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</si>
  <si>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</si>
  <si>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</si>
  <si>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</si>
  <si>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</si>
  <si>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</si>
  <si>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</si>
  <si>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</si>
  <si>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</si>
  <si>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</si>
  <si>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</si>
  <si>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</si>
  <si>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</si>
  <si>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</si>
  <si>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</si>
  <si>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</si>
  <si>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</si>
  <si>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</si>
  <si>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</si>
  <si>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</si>
  <si>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</si>
  <si>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</si>
  <si>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</si>
  <si>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</si>
  <si>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</si>
  <si>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</si>
  <si>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</si>
  <si>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</si>
  <si>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</si>
  <si>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</si>
  <si>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</si>
  <si>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</si>
  <si>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</si>
  <si>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</si>
  <si>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</si>
  <si>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</si>
  <si>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</si>
  <si>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</si>
  <si>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</si>
  <si>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</si>
  <si>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</si>
  <si>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</si>
  <si>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</si>
  <si>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</si>
  <si>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</si>
  <si>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</si>
  <si>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</si>
  <si>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</si>
  <si>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</si>
  <si>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</si>
  <si>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</si>
  <si>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</si>
  <si>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</si>
  <si>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</si>
  <si>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</si>
  <si>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</si>
  <si>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</si>
  <si>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</si>
  <si>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</si>
  <si>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</si>
  <si>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</si>
  <si>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</si>
  <si>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</si>
  <si>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</si>
  <si>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</si>
  <si>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</si>
  <si>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</si>
  <si>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</si>
  <si>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</si>
  <si>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</si>
  <si>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</si>
  <si>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</si>
  <si>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</si>
  <si>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</si>
  <si>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</si>
  <si>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</si>
  <si>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</si>
  <si>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</si>
  <si>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</si>
  <si>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</si>
  <si>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</si>
  <si>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</si>
  <si>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</si>
  <si>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地形により４地区となっている農業集落排水事業は、その人口カバー率が７２．１％で、村の下水事業の根幹をなすものである。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7" eb="29">
      <t>ジンコウ</t>
    </rPh>
    <rPh sb="32" eb="33">
      <t>リツ</t>
    </rPh>
    <rPh sb="41" eb="42">
      <t>ムラ</t>
    </rPh>
    <rPh sb="43" eb="45">
      <t>ゲスイ</t>
    </rPh>
    <rPh sb="45" eb="47">
      <t>ジギョウ</t>
    </rPh>
    <rPh sb="48" eb="50">
      <t>コンカン</t>
    </rPh>
    <rPh sb="61" eb="64">
      <t>ショウライテキ</t>
    </rPh>
    <phoneticPr fontId="4"/>
  </si>
  <si>
    <t>　設備の整備は平成８年から平成１６年に集中的に行ったため、老朽化時期も集中することが想定される。
　平成２２年度に策定した長寿命化計画を基に順次、施設整備のメンテナンスを進め、長寿命化を図るべく修繕を進めている。
　短期で集中して整備したため、整備や更新も当然集中することが予測される。適切なストックマネジメントを行い、長期に渡り安定した状態を保っていきたい。</t>
    <rPh sb="1" eb="3">
      <t>セツビ</t>
    </rPh>
    <rPh sb="4" eb="6">
      <t>セイビ</t>
    </rPh>
    <rPh sb="7" eb="9">
      <t>ヘイセイ</t>
    </rPh>
    <rPh sb="10" eb="11">
      <t>ネン</t>
    </rPh>
    <rPh sb="13" eb="15">
      <t>ヘイセイ</t>
    </rPh>
    <rPh sb="17" eb="18">
      <t>ネン</t>
    </rPh>
    <rPh sb="19" eb="21">
      <t>シュウチュウ</t>
    </rPh>
    <rPh sb="21" eb="22">
      <t>テキ</t>
    </rPh>
    <rPh sb="23" eb="24">
      <t>オコナ</t>
    </rPh>
    <rPh sb="29" eb="32">
      <t>ロウキュウカ</t>
    </rPh>
    <rPh sb="32" eb="34">
      <t>ジキ</t>
    </rPh>
    <rPh sb="35" eb="37">
      <t>シュウチュウ</t>
    </rPh>
    <rPh sb="42" eb="44">
      <t>ソウテイ</t>
    </rPh>
    <rPh sb="50" eb="52">
      <t>ヘイセイ</t>
    </rPh>
    <rPh sb="54" eb="56">
      <t>ネンド</t>
    </rPh>
    <rPh sb="57" eb="59">
      <t>サクテイ</t>
    </rPh>
    <rPh sb="61" eb="65">
      <t>チョウジュミョウカ</t>
    </rPh>
    <rPh sb="65" eb="67">
      <t>ケイカク</t>
    </rPh>
    <rPh sb="68" eb="69">
      <t>モト</t>
    </rPh>
    <rPh sb="70" eb="72">
      <t>ジュンジ</t>
    </rPh>
    <rPh sb="73" eb="75">
      <t>シセツ</t>
    </rPh>
    <rPh sb="75" eb="77">
      <t>セイビ</t>
    </rPh>
    <rPh sb="85" eb="86">
      <t>スス</t>
    </rPh>
    <rPh sb="88" eb="92">
      <t>チョウジュミョウカ</t>
    </rPh>
    <rPh sb="93" eb="94">
      <t>ハカ</t>
    </rPh>
    <rPh sb="97" eb="99">
      <t>シュウゼン</t>
    </rPh>
    <rPh sb="100" eb="101">
      <t>スス</t>
    </rPh>
    <rPh sb="108" eb="110">
      <t>タンキ</t>
    </rPh>
    <rPh sb="111" eb="113">
      <t>シュウチュウ</t>
    </rPh>
    <rPh sb="115" eb="117">
      <t>セイビ</t>
    </rPh>
    <rPh sb="122" eb="124">
      <t>セイビ</t>
    </rPh>
    <rPh sb="125" eb="127">
      <t>コウシン</t>
    </rPh>
    <rPh sb="128" eb="130">
      <t>トウゼン</t>
    </rPh>
    <rPh sb="130" eb="132">
      <t>シュウチュウ</t>
    </rPh>
    <rPh sb="137" eb="139">
      <t>ヨソク</t>
    </rPh>
    <rPh sb="143" eb="145">
      <t>テキセツ</t>
    </rPh>
    <rPh sb="157" eb="158">
      <t>オコナ</t>
    </rPh>
    <rPh sb="160" eb="162">
      <t>チョウキ</t>
    </rPh>
    <rPh sb="163" eb="164">
      <t>ワタ</t>
    </rPh>
    <rPh sb="165" eb="167">
      <t>アンテイ</t>
    </rPh>
    <rPh sb="169" eb="171">
      <t>ジョウタイ</t>
    </rPh>
    <rPh sb="172" eb="173">
      <t>タモ</t>
    </rPh>
    <phoneticPr fontId="4"/>
  </si>
  <si>
    <t xml:space="preserve">①収益的収支比率は、事業規模により単年度の変動が現れ、安定性を望むことが出来ない。そのため一般会計からの繰入金や基金取り崩しで財源を充てている現状にある。使用料が必要経費の約４分の１の状態を解消することは急務であり、使用料を改定し、必要な経費を賄うことが急務であると考えている。
④企業債残高対事業規模比率は、企業債残高は減少しているが、一般会計繰入金に依存している。
⑤経費回収率は、類似団体平均を見ても１５ポイント程度下回っており、使用料に反映すると３割～４割程度の値上げが必要になるものと考えている。
⑥汚水処理原価は、類似団体平均を下回った状態ではあるが、経費削減を今後も継続し、必要な設備投資は行い、施設の長寿命化を図っていきたい。
⑦施設利用率は、現在平均値を下回っている状態であるが、各施設ともに当初設定した処理規模が、右肩上がりの成長を想定した施設であることから、今では設備過剰という面も否定できない。少子高齢化は避けられないことからも施設の統廃合も視野に入れた検討が必要になると考えている。
⑧水洗化率は、ほぼ横ばいで推移しているが、人口の減少により、今後水洗化率は下降していくと考えている。　
</t>
    <rPh sb="1" eb="3">
      <t>シュウエキ</t>
    </rPh>
    <rPh sb="3" eb="4">
      <t>テキ</t>
    </rPh>
    <rPh sb="4" eb="6">
      <t>シュウシ</t>
    </rPh>
    <rPh sb="6" eb="8">
      <t>ヒリツ</t>
    </rPh>
    <rPh sb="10" eb="12">
      <t>ジギョウ</t>
    </rPh>
    <rPh sb="12" eb="14">
      <t>キボ</t>
    </rPh>
    <rPh sb="17" eb="20">
      <t>タンネンド</t>
    </rPh>
    <rPh sb="21" eb="23">
      <t>ヘンドウ</t>
    </rPh>
    <rPh sb="24" eb="25">
      <t>アラワ</t>
    </rPh>
    <rPh sb="27" eb="30">
      <t>アンテイセイ</t>
    </rPh>
    <rPh sb="31" eb="32">
      <t>ノゾ</t>
    </rPh>
    <rPh sb="36" eb="38">
      <t>デキ</t>
    </rPh>
    <rPh sb="45" eb="47">
      <t>イッパン</t>
    </rPh>
    <rPh sb="47" eb="49">
      <t>カイケイ</t>
    </rPh>
    <rPh sb="52" eb="55">
      <t>クリイレキン</t>
    </rPh>
    <rPh sb="56" eb="58">
      <t>キキン</t>
    </rPh>
    <rPh sb="58" eb="59">
      <t>ト</t>
    </rPh>
    <rPh sb="60" eb="61">
      <t>クズ</t>
    </rPh>
    <rPh sb="63" eb="65">
      <t>ザイゲン</t>
    </rPh>
    <rPh sb="66" eb="67">
      <t>ア</t>
    </rPh>
    <rPh sb="71" eb="73">
      <t>ゲンジョウ</t>
    </rPh>
    <rPh sb="77" eb="80">
      <t>シヨウリョウ</t>
    </rPh>
    <rPh sb="81" eb="83">
      <t>ヒツヨウ</t>
    </rPh>
    <rPh sb="83" eb="85">
      <t>ケイヒ</t>
    </rPh>
    <rPh sb="86" eb="87">
      <t>ヤク</t>
    </rPh>
    <rPh sb="88" eb="89">
      <t>ブン</t>
    </rPh>
    <rPh sb="92" eb="94">
      <t>ジョウタイ</t>
    </rPh>
    <rPh sb="95" eb="97">
      <t>カイショウ</t>
    </rPh>
    <rPh sb="102" eb="104">
      <t>キュウム</t>
    </rPh>
    <rPh sb="108" eb="111">
      <t>シヨウリョウ</t>
    </rPh>
    <rPh sb="112" eb="114">
      <t>カイテイ</t>
    </rPh>
    <rPh sb="116" eb="118">
      <t>ヒツヨウ</t>
    </rPh>
    <rPh sb="119" eb="121">
      <t>ケイヒ</t>
    </rPh>
    <rPh sb="122" eb="123">
      <t>マカナ</t>
    </rPh>
    <rPh sb="127" eb="129">
      <t>キュウム</t>
    </rPh>
    <rPh sb="133" eb="134">
      <t>カンガ</t>
    </rPh>
    <rPh sb="141" eb="144">
      <t>キギョウサイ</t>
    </rPh>
    <rPh sb="144" eb="146">
      <t>ザンダカ</t>
    </rPh>
    <rPh sb="146" eb="147">
      <t>タイ</t>
    </rPh>
    <rPh sb="147" eb="149">
      <t>ジギョウ</t>
    </rPh>
    <rPh sb="149" eb="151">
      <t>キボ</t>
    </rPh>
    <rPh sb="151" eb="153">
      <t>ヒリツ</t>
    </rPh>
    <rPh sb="155" eb="158">
      <t>キギョウサイ</t>
    </rPh>
    <rPh sb="158" eb="160">
      <t>ザンダカ</t>
    </rPh>
    <rPh sb="161" eb="163">
      <t>ゲンショウ</t>
    </rPh>
    <rPh sb="169" eb="171">
      <t>イッパン</t>
    </rPh>
    <rPh sb="171" eb="173">
      <t>カイケイ</t>
    </rPh>
    <rPh sb="173" eb="176">
      <t>クリイレキン</t>
    </rPh>
    <rPh sb="177" eb="179">
      <t>イゾン</t>
    </rPh>
    <rPh sb="186" eb="188">
      <t>ケイヒ</t>
    </rPh>
    <rPh sb="188" eb="191">
      <t>カイシュウリツ</t>
    </rPh>
    <rPh sb="193" eb="195">
      <t>ルイジ</t>
    </rPh>
    <rPh sb="195" eb="197">
      <t>ダンタイ</t>
    </rPh>
    <rPh sb="197" eb="199">
      <t>ヘイキン</t>
    </rPh>
    <rPh sb="200" eb="201">
      <t>ミ</t>
    </rPh>
    <rPh sb="209" eb="211">
      <t>テイド</t>
    </rPh>
    <rPh sb="211" eb="213">
      <t>シタマワ</t>
    </rPh>
    <rPh sb="218" eb="221">
      <t>シヨウリョウ</t>
    </rPh>
    <rPh sb="222" eb="224">
      <t>ハンエイ</t>
    </rPh>
    <rPh sb="228" eb="229">
      <t>ワリ</t>
    </rPh>
    <rPh sb="231" eb="232">
      <t>ワリ</t>
    </rPh>
    <rPh sb="232" eb="234">
      <t>テイド</t>
    </rPh>
    <rPh sb="235" eb="237">
      <t>ネア</t>
    </rPh>
    <rPh sb="239" eb="241">
      <t>ヒツヨウ</t>
    </rPh>
    <rPh sb="247" eb="248">
      <t>カンガ</t>
    </rPh>
    <rPh sb="255" eb="257">
      <t>オスイ</t>
    </rPh>
    <rPh sb="257" eb="259">
      <t>ショリ</t>
    </rPh>
    <rPh sb="259" eb="261">
      <t>ゲンカ</t>
    </rPh>
    <rPh sb="263" eb="269">
      <t>ルイジダンタイヘイキン</t>
    </rPh>
    <rPh sb="270" eb="272">
      <t>シタマワ</t>
    </rPh>
    <rPh sb="274" eb="276">
      <t>ジョウタイ</t>
    </rPh>
    <rPh sb="282" eb="284">
      <t>ケイヒ</t>
    </rPh>
    <rPh sb="284" eb="286">
      <t>サクゲン</t>
    </rPh>
    <rPh sb="287" eb="289">
      <t>コンゴ</t>
    </rPh>
    <rPh sb="290" eb="292">
      <t>ケイゾク</t>
    </rPh>
    <rPh sb="294" eb="296">
      <t>ヒツヨウ</t>
    </rPh>
    <rPh sb="297" eb="299">
      <t>セツビ</t>
    </rPh>
    <rPh sb="299" eb="301">
      <t>トウシ</t>
    </rPh>
    <rPh sb="302" eb="303">
      <t>オコナ</t>
    </rPh>
    <rPh sb="305" eb="307">
      <t>シセツ</t>
    </rPh>
    <rPh sb="308" eb="311">
      <t>チョウジュミョウ</t>
    </rPh>
    <rPh sb="311" eb="312">
      <t>カ</t>
    </rPh>
    <rPh sb="313" eb="314">
      <t>ハカ</t>
    </rPh>
    <rPh sb="323" eb="325">
      <t>シセツ</t>
    </rPh>
    <rPh sb="325" eb="327">
      <t>リヨウ</t>
    </rPh>
    <rPh sb="330" eb="332">
      <t>ゲンザイ</t>
    </rPh>
    <rPh sb="332" eb="335">
      <t>ヘイキンチ</t>
    </rPh>
    <rPh sb="336" eb="338">
      <t>シタマワ</t>
    </rPh>
    <rPh sb="342" eb="344">
      <t>ジョウタイ</t>
    </rPh>
    <rPh sb="349" eb="352">
      <t>カクシセツ</t>
    </rPh>
    <rPh sb="355" eb="357">
      <t>トウショ</t>
    </rPh>
    <rPh sb="357" eb="359">
      <t>セッテイ</t>
    </rPh>
    <rPh sb="361" eb="363">
      <t>ショリ</t>
    </rPh>
    <rPh sb="363" eb="365">
      <t>キボ</t>
    </rPh>
    <rPh sb="367" eb="369">
      <t>ミギカタ</t>
    </rPh>
    <rPh sb="369" eb="370">
      <t>ア</t>
    </rPh>
    <rPh sb="373" eb="375">
      <t>セイチョウ</t>
    </rPh>
    <rPh sb="376" eb="378">
      <t>ソウテイ</t>
    </rPh>
    <rPh sb="380" eb="382">
      <t>シセツ</t>
    </rPh>
    <rPh sb="390" eb="391">
      <t>イマ</t>
    </rPh>
    <rPh sb="393" eb="395">
      <t>セツビ</t>
    </rPh>
    <rPh sb="395" eb="397">
      <t>カジョウ</t>
    </rPh>
    <rPh sb="400" eb="401">
      <t>メン</t>
    </rPh>
    <rPh sb="402" eb="404">
      <t>ヒテイ</t>
    </rPh>
    <rPh sb="409" eb="411">
      <t>ショウシ</t>
    </rPh>
    <rPh sb="411" eb="414">
      <t>コウレイカ</t>
    </rPh>
    <rPh sb="415" eb="416">
      <t>サ</t>
    </rPh>
    <rPh sb="426" eb="428">
      <t>シセツ</t>
    </rPh>
    <rPh sb="429" eb="432">
      <t>トウハイゴウ</t>
    </rPh>
    <rPh sb="433" eb="435">
      <t>シヤ</t>
    </rPh>
    <rPh sb="436" eb="437">
      <t>イ</t>
    </rPh>
    <rPh sb="439" eb="441">
      <t>ケントウ</t>
    </rPh>
    <rPh sb="442" eb="444">
      <t>ヒツヨウ</t>
    </rPh>
    <rPh sb="448" eb="449">
      <t>カンガ</t>
    </rPh>
    <rPh sb="456" eb="458">
      <t>スイセン</t>
    </rPh>
    <rPh sb="458" eb="459">
      <t>カ</t>
    </rPh>
    <rPh sb="459" eb="460">
      <t>リツ</t>
    </rPh>
    <rPh sb="464" eb="465">
      <t>ヨコ</t>
    </rPh>
    <rPh sb="468" eb="470">
      <t>スイイ</t>
    </rPh>
    <rPh sb="476" eb="478">
      <t>ジンコウ</t>
    </rPh>
    <rPh sb="479" eb="481">
      <t>ゲンショウ</t>
    </rPh>
    <rPh sb="485" eb="487">
      <t>コンゴ</t>
    </rPh>
    <rPh sb="490" eb="491">
      <t>リツ</t>
    </rPh>
    <rPh sb="492" eb="494">
      <t>カコウ</t>
    </rPh>
    <rPh sb="499" eb="5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</si>
</sst>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C-4CE4-80EC-922FBFA4A8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C9C-4CE4-80EC-922FBFA4A8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46.39</c:v>
                </c:pt>
                <c:pt idx="1">
                  <c:v>46.39</c:v>
                </c:pt>
                <c:pt idx="2">
                  <c:v>46.39</c:v>
                </c:pt>
                <c:pt idx="3">
                  <c:v>46.39</c:v>
                </c:pt>
                <c:pt idx="4">
                  <c:v>48.51</c:v>
                </c:pt>
              </c:numCache>
            </c:numRef>
          </c:val>
          <c:extLst>
            <c:ext xmlns:c16="http://schemas.microsoft.com/office/drawing/2014/chart" uri="{C3380CC4-5D6E-409C-BE32-E72D297353CC}">
              <c16:uniqueId val="{00000000-0FC5-4BBE-97B5-0833C0802E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FC5-4BBE-97B5-0833C0802E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80.62</c:v>
                </c:pt>
                <c:pt idx="1">
                  <c:v>89.69</c:v>
                </c:pt>
                <c:pt idx="2">
                  <c:v>90.49</c:v>
                </c:pt>
                <c:pt idx="3">
                  <c:v>83</c:v>
                </c:pt>
                <c:pt idx="4">
                  <c:v>84.09</c:v>
                </c:pt>
              </c:numCache>
            </c:numRef>
          </c:val>
          <c:extLst>
            <c:ext xmlns:c16="http://schemas.microsoft.com/office/drawing/2014/chart" uri="{C3380CC4-5D6E-409C-BE32-E72D297353CC}">
              <c16:uniqueId val="{00000000-A5AA-4F7B-91E7-53A690D945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5AA-4F7B-91E7-53A690D945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81.680000000000007</c:v>
                </c:pt>
                <c:pt idx="1">
                  <c:v>80.05</c:v>
                </c:pt>
                <c:pt idx="2">
                  <c:v>78.78</c:v>
                </c:pt>
                <c:pt idx="3">
                  <c:v>76.41</c:v>
                </c:pt>
                <c:pt idx="4">
                  <c:v>82.36</c:v>
                </c:pt>
              </c:numCache>
            </c:numRef>
          </c:val>
          <c:extLst>
            <c:ext xmlns:c16="http://schemas.microsoft.com/office/drawing/2014/chart" uri="{C3380CC4-5D6E-409C-BE32-E72D297353CC}">
              <c16:uniqueId val="{00000000-169B-4F3E-A2A2-2778C02682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B-4F3E-A2A2-2778C02682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D-4C8B-A80C-60D707B252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D-4C8B-A80C-60D707B252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8-423A-AE92-9DF40ADA70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8-423A-AE92-9DF40ADA70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2-4F3B-B571-19930AA717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2-4F3B-B571-19930AA717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6-4041-BA84-13F833B48C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6-4041-BA84-13F833B48C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C7-45F7-8D4B-9BC599DFF4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FC7-45F7-8D4B-9BC599DFF4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39.18</c:v>
                </c:pt>
                <c:pt idx="1">
                  <c:v>39.090000000000003</c:v>
                </c:pt>
                <c:pt idx="2">
                  <c:v>40</c:v>
                </c:pt>
                <c:pt idx="3">
                  <c:v>39.39</c:v>
                </c:pt>
                <c:pt idx="4">
                  <c:v>42</c:v>
                </c:pt>
              </c:numCache>
            </c:numRef>
          </c:val>
          <c:extLst>
            <c:ext xmlns:c16="http://schemas.microsoft.com/office/drawing/2014/chart" uri="{C3380CC4-5D6E-409C-BE32-E72D297353CC}">
              <c16:uniqueId val="{00000000-D098-4293-A019-AA9097C927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098-4293-A019-AA9097C927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271.62</c:v>
                </c:pt>
                <c:pt idx="1">
                  <c:v>270.91000000000003</c:v>
                </c:pt>
                <c:pt idx="2">
                  <c:v>275.35000000000002</c:v>
                </c:pt>
                <c:pt idx="3">
                  <c:v>281.16000000000003</c:v>
                </c:pt>
                <c:pt idx="4">
                  <c:v>258.61</c:v>
                </c:pt>
              </c:numCache>
            </c:numRef>
          </c:val>
          <c:extLst>
            <c:ext xmlns:c16="http://schemas.microsoft.com/office/drawing/2014/chart" uri="{C3380CC4-5D6E-409C-BE32-E72D297353CC}">
              <c16:uniqueId val="{00000000-C5BC-4CB1-AA37-620EE1826B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5BC-4CB1-AA37-620EE1826B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5" zoomScaleNormal="9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昭和村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7186</v>
      </c>
      <c r="AM8" s="51"/>
      <c r="AN8" s="51"/>
      <c r="AO8" s="51"/>
      <c r="AP8" s="51"/>
      <c r="AQ8" s="51"/>
      <c r="AR8" s="51"/>
      <c r="AS8" s="51"/>
      <c r="AT8" s="46">
        <f>データ!T6</f>
        <v>64.14</v>
      </c>
      <c r="AU8" s="46"/>
      <c r="AV8" s="46"/>
      <c r="AW8" s="46"/>
      <c r="AX8" s="46"/>
      <c r="AY8" s="46"/>
      <c r="AZ8" s="46"/>
      <c r="BA8" s="46"/>
      <c r="BB8" s="46">
        <f>データ!U6</f>
        <v>112.04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72.14</v>
      </c>
      <c r="Q10" s="46"/>
      <c r="R10" s="46"/>
      <c r="S10" s="46"/>
      <c r="T10" s="46"/>
      <c r="U10" s="46"/>
      <c r="V10" s="46"/>
      <c r="W10" s="46">
        <f>データ!Q6</f>
        <v>100</v>
      </c>
      <c r="X10" s="46"/>
      <c r="Y10" s="46"/>
      <c r="Z10" s="46"/>
      <c r="AA10" s="46"/>
      <c r="AB10" s="46"/>
      <c r="AC10" s="46"/>
      <c r="AD10" s="51">
        <f>データ!R6</f>
        <v>2530</v>
      </c>
      <c r="AE10" s="51"/>
      <c r="AF10" s="51"/>
      <c r="AG10" s="51"/>
      <c r="AH10" s="51"/>
      <c r="AI10" s="51"/>
      <c r="AJ10" s="51"/>
      <c r="AK10" s="2"/>
      <c r="AL10" s="51">
        <f>データ!V6</f>
        <v>5166</v>
      </c>
      <c r="AM10" s="51"/>
      <c r="AN10" s="51"/>
      <c r="AO10" s="51"/>
      <c r="AP10" s="51"/>
      <c r="AQ10" s="51"/>
      <c r="AR10" s="51"/>
      <c r="AS10" s="51"/>
      <c r="AT10" s="46">
        <f>データ!W6</f>
        <v>1.84</v>
      </c>
      <c r="AU10" s="46"/>
      <c r="AV10" s="46"/>
      <c r="AW10" s="46"/>
      <c r="AX10" s="46"/>
      <c r="AY10" s="46"/>
      <c r="AZ10" s="46"/>
      <c r="BA10" s="46"/>
      <c r="BB10" s="46">
        <f>データ!X6</f>
        <v>2807.61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GBE88qSfiRiafZCr17aGPOflCtWcekO1KvJ7P1YIeVZeYmuVKI04X8jAioki6PXOUzu0Quxf7BPMY+i/XqS+mg==" saltValue="JbhUbLbO1uWNZLt7f+08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104485</v>
      </c>
      <c r="D6" s="33">
        <f t="shared" si="3"/>
        <v>47</v>
      </c>
      <c r="E6" s="33">
        <f t="shared" si="3"/>
        <v>17</v>
      </c>
      <c r="F6" s="33">
        <f t="shared" si="3"/>
        <v>5</v>
      </c>
      <c r="G6" s="33">
        <f t="shared" si="3"/>
        <v>0</v>
      </c>
      <c r="H6" s="33" t="str">
        <f t="shared" si="3"/>
        <v>群馬県　昭和村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72.14</v>
      </c>
      <c r="Q6" s="34">
        <f t="shared" si="3"/>
        <v>100</v>
      </c>
      <c r="R6" s="34">
        <f t="shared" si="3"/>
        <v>2530</v>
      </c>
      <c r="S6" s="34">
        <f t="shared" si="3"/>
        <v>7186</v>
      </c>
      <c r="T6" s="34">
        <f t="shared" si="3"/>
        <v>64.14</v>
      </c>
      <c r="U6" s="34">
        <f t="shared" si="3"/>
        <v>112.04</v>
      </c>
      <c r="V6" s="34">
        <f t="shared" si="3"/>
        <v>5166</v>
      </c>
      <c r="W6" s="34">
        <f t="shared" si="3"/>
        <v>1.84</v>
      </c>
      <c r="X6" s="34">
        <f t="shared" si="3"/>
        <v>2807.61</v>
      </c>
      <c r="Y6" s="35">
        <f>IF(Y7="",NA(),Y7)</f>
        <v>81.680000000000007</v>
      </c>
      <c r="Z6" s="35">
        <f t="shared" ref="Z6:AH6" si="4">IF(Z7="",NA(),Z7)</f>
        <v>80.05</v>
      </c>
      <c r="AA6" s="35">
        <f t="shared" si="4"/>
        <v>78.78</v>
      </c>
      <c r="AB6" s="35">
        <f t="shared" si="4"/>
        <v>76.41</v>
      </c>
      <c r="AC6" s="35">
        <f t="shared" si="4"/>
        <v>82.36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39.18</v>
      </c>
      <c r="BR6" s="35">
        <f t="shared" ref="BR6:BZ6" si="8">IF(BR7="",NA(),BR7)</f>
        <v>39.090000000000003</v>
      </c>
      <c r="BS6" s="35">
        <f t="shared" si="8"/>
        <v>40</v>
      </c>
      <c r="BT6" s="35">
        <f t="shared" si="8"/>
        <v>39.39</v>
      </c>
      <c r="BU6" s="35">
        <f t="shared" si="8"/>
        <v>42</v>
      </c>
      <c r="BV6" s="35">
        <f t="shared" si="8"/>
        <v>55.32</v>
      </c>
      <c r="BW6" s="35">
        <f t="shared" si="8"/>
        <v>59.8</v>
      </c>
      <c r="BX6" s="35">
        <f t="shared" si="8"/>
        <v>57.77</v>
      </c>
      <c r="BY6" s="35">
        <f t="shared" si="8"/>
        <v>57.31</v>
      </c>
      <c r="BZ6" s="35">
        <f t="shared" si="8"/>
        <v>57.08</v>
      </c>
      <c r="CA6" s="34" t="str">
        <f>IF(CA7="","",IF(CA7="-","【-】","【"&amp;SUBSTITUTE(TEXT(CA7,"#,##0.00"),"-","△")&amp;"】"))</f>
        <v>【60.94】</v>
      </c>
      <c r="CB6" s="35">
        <f>IF(CB7="",NA(),CB7)</f>
        <v>271.62</v>
      </c>
      <c r="CC6" s="35">
        <f t="shared" ref="CC6:CK6" si="9">IF(CC7="",NA(),CC7)</f>
        <v>270.91000000000003</v>
      </c>
      <c r="CD6" s="35">
        <f t="shared" si="9"/>
        <v>275.35000000000002</v>
      </c>
      <c r="CE6" s="35">
        <f t="shared" si="9"/>
        <v>281.16000000000003</v>
      </c>
      <c r="CF6" s="35">
        <f t="shared" si="9"/>
        <v>258.61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46.39</v>
      </c>
      <c r="CN6" s="35">
        <f t="shared" ref="CN6:CV6" si="10">IF(CN7="",NA(),CN7)</f>
        <v>46.39</v>
      </c>
      <c r="CO6" s="35">
        <f t="shared" si="10"/>
        <v>46.39</v>
      </c>
      <c r="CP6" s="35">
        <f t="shared" si="10"/>
        <v>46.39</v>
      </c>
      <c r="CQ6" s="35">
        <f t="shared" si="10"/>
        <v>48.51</v>
      </c>
      <c r="CR6" s="35">
        <f t="shared" si="10"/>
        <v>60.65</v>
      </c>
      <c r="CS6" s="35">
        <f t="shared" si="10"/>
        <v>51.75</v>
      </c>
      <c r="CT6" s="35">
        <f t="shared" si="10"/>
        <v>50.68</v>
      </c>
      <c r="CU6" s="35">
        <f t="shared" si="10"/>
        <v>50.14</v>
      </c>
      <c r="CV6" s="35">
        <f t="shared" si="10"/>
        <v>54.83</v>
      </c>
      <c r="CW6" s="34" t="str">
        <f>IF(CW7="","",IF(CW7="-","【-】","【"&amp;SUBSTITUTE(TEXT(CW7,"#,##0.00"),"-","△")&amp;"】"))</f>
        <v>【54.84】</v>
      </c>
      <c r="CX6" s="35">
        <f>IF(CX7="",NA(),CX7)</f>
        <v>80.62</v>
      </c>
      <c r="CY6" s="35">
        <f t="shared" ref="CY6:DG6" si="11">IF(CY7="",NA(),CY7)</f>
        <v>89.69</v>
      </c>
      <c r="CZ6" s="35">
        <f t="shared" si="11"/>
        <v>90.49</v>
      </c>
      <c r="DA6" s="35">
        <f t="shared" si="11"/>
        <v>83</v>
      </c>
      <c r="DB6" s="35">
        <f t="shared" si="11"/>
        <v>84.09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104485</v>
      </c>
      <c r="D7" s="37">
        <v>47</v>
      </c>
      <c r="E7" s="37">
        <v>17</v>
      </c>
      <c r="F7" s="37">
        <v>5</v>
      </c>
      <c r="G7" s="37">
        <v>0</v>
      </c>
      <c r="H7" s="37" t="s">
        <v>99</v>
      </c>
      <c r="I7" s="37" t="s">
        <v>100</v>
      </c>
      <c r="J7" s="37" t="s">
        <v>101</v>
      </c>
      <c r="K7" s="37" t="s">
        <v>102</v>
      </c>
      <c r="L7" s="37" t="s">
        <v>103</v>
      </c>
      <c r="M7" s="37" t="s">
        <v>104</v>
      </c>
      <c r="N7" s="38" t="s">
        <v>105</v>
      </c>
      <c r="O7" s="38" t="s">
        <v>106</v>
      </c>
      <c r="P7" s="38">
        <v>72.14</v>
      </c>
      <c r="Q7" s="38">
        <v>100</v>
      </c>
      <c r="R7" s="38">
        <v>2530</v>
      </c>
      <c r="S7" s="38">
        <v>7186</v>
      </c>
      <c r="T7" s="38">
        <v>64.14</v>
      </c>
      <c r="U7" s="38">
        <v>112.04</v>
      </c>
      <c r="V7" s="38">
        <v>5166</v>
      </c>
      <c r="W7" s="38">
        <v>1.84</v>
      </c>
      <c r="X7" s="38">
        <v>2807.61</v>
      </c>
      <c r="Y7" s="38">
        <v>81.680000000000007</v>
      </c>
      <c r="Z7" s="38">
        <v>80.05</v>
      </c>
      <c r="AA7" s="38">
        <v>78.78</v>
      </c>
      <c r="AB7" s="38">
        <v>76.41</v>
      </c>
      <c r="AC7" s="38">
        <v>82.36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39.18</v>
      </c>
      <c r="BR7" s="38">
        <v>39.090000000000003</v>
      </c>
      <c r="BS7" s="38">
        <v>40</v>
      </c>
      <c r="BT7" s="38">
        <v>39.39</v>
      </c>
      <c r="BU7" s="38">
        <v>42</v>
      </c>
      <c r="BV7" s="38">
        <v>55.32</v>
      </c>
      <c r="BW7" s="38">
        <v>59.8</v>
      </c>
      <c r="BX7" s="38">
        <v>57.77</v>
      </c>
      <c r="BY7" s="38">
        <v>57.31</v>
      </c>
      <c r="BZ7" s="38">
        <v>57.08</v>
      </c>
      <c r="CA7" s="38">
        <v>60.94</v>
      </c>
      <c r="CB7" s="38">
        <v>271.62</v>
      </c>
      <c r="CC7" s="38">
        <v>270.91000000000003</v>
      </c>
      <c r="CD7" s="38">
        <v>275.35000000000002</v>
      </c>
      <c r="CE7" s="38">
        <v>281.16000000000003</v>
      </c>
      <c r="CF7" s="38">
        <v>258.61</v>
      </c>
      <c r="CG7" s="38">
        <v>283.17</v>
      </c>
      <c r="CH7" s="38">
        <v>263.76</v>
      </c>
      <c r="CI7" s="38">
        <v>274.35000000000002</v>
      </c>
      <c r="CJ7" s="38">
        <v>273.52</v>
      </c>
      <c r="CK7" s="38">
        <v>274.99</v>
      </c>
      <c r="CL7" s="38">
        <v>253.04</v>
      </c>
      <c r="CM7" s="38">
        <v>46.39</v>
      </c>
      <c r="CN7" s="38">
        <v>46.39</v>
      </c>
      <c r="CO7" s="38">
        <v>46.39</v>
      </c>
      <c r="CP7" s="38">
        <v>46.39</v>
      </c>
      <c r="CQ7" s="38">
        <v>48.51</v>
      </c>
      <c r="CR7" s="38">
        <v>60.65</v>
      </c>
      <c r="CS7" s="38">
        <v>51.75</v>
      </c>
      <c r="CT7" s="38">
        <v>50.68</v>
      </c>
      <c r="CU7" s="38">
        <v>50.14</v>
      </c>
      <c r="CV7" s="38">
        <v>54.83</v>
      </c>
      <c r="CW7" s="38">
        <v>54.84</v>
      </c>
      <c r="CX7" s="38">
        <v>80.62</v>
      </c>
      <c r="CY7" s="38">
        <v>89.69</v>
      </c>
      <c r="CZ7" s="38">
        <v>90.49</v>
      </c>
      <c r="DA7" s="38">
        <v>83</v>
      </c>
      <c r="DB7" s="38">
        <v>84.09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2021-12-03T07:56:53Z</dcterms:created>
  <dcterms:modified xsi:type="dcterms:W3CDTF">2022-02-14T07:54:18Z</dcterms:modified>
  <cp:category/>
</cp:coreProperties>
</file>