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1EF35248-DFE6-462F-B543-8725EE1A3FAA}" xr6:coauthVersionLast="36" xr6:coauthVersionMax="36" xr10:uidLastSave="{00000000-0000-0000-0000-000000000000}"/>
  <workbookProtection workbookAlgorithmName="SHA-512" workbookHashValue="VDN1xODHXsK0rVZtKUI/lhE0HZKuJ8QmV7IJMZzLIEhcRxPNJL4sHCKCNQmjgf89qTkR0M67l2+dDn95DW8tBQ==" workbookSaltValue="EVwp+z60CwMZL5XHsW+3Nw=="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T10" i="4"/>
  <c r="AL10" i="4"/>
  <c r="W10" i="4"/>
  <c r="I10" i="4"/>
  <c r="B10" i="4"/>
  <c r="BB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<sst xmlns="http://schemas.openxmlformats.org/spreadsheetml/2006/main" count="247" uniqueCount="120">
  <si>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</si>
  <si>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</si>
  <si>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</si>
  <si>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</si>
  <si>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</si>
  <si>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</si>
  <si>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</si>
  <si>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</si>
  <si>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</si>
  <si>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</si>
  <si>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</si>
  <si>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</si>
  <si>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</si>
  <si>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</si>
  <si>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</si>
  <si>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</si>
  <si>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</si>
  <si>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</si>
  <si>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</si>
  <si>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</si>
  <si>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</si>
  <si>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</si>
  <si>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</si>
  <si>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</si>
  <si>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</si>
  <si>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</si>
  <si>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</si>
  <si>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</si>
  <si>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</si>
  <si>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</si>
  <si>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</si>
  <si>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</si>
  <si>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</si>
  <si>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</si>
  <si>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</si>
  <si>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</si>
  <si>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</si>
  <si>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</si>
  <si>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</si>
  <si>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</si>
  <si>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</si>
  <si>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</si>
  <si>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</si>
  <si>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</si>
  <si>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</si>
  <si>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</si>
  <si>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</si>
  <si>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</si>
  <si>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</si>
  <si>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</si>
  <si>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</si>
  <si>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</si>
  <si>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</si>
  <si>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</si>
  <si>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</si>
  <si>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</si>
  <si>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</si>
  <si>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</si>
  <si>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</si>
  <si>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</si>
  <si>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</si>
  <si>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</si>
  <si>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</si>
  <si>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</si>
  <si>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</si>
  <si>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</si>
  <si>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</si>
  <si>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</si>
  <si>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</si>
  <si>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</si>
  <si>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</si>
  <si>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</si>
  <si>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</si>
  <si>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</si>
  <si>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</si>
  <si>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</si>
  <si>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</si>
  <si>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</si>
  <si>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</si>
  <si>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</si>
  <si>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</si>
  <si>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</si>
  <si>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</si>
  <si>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</si>
  <si>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</si>
  <si>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</si>
  <si>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</si>
  <si>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</si>
  <si>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</si>
  <si>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</si>
  <si>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</si>
  <si>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</si>
  <si>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</si>
  <si>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</si>
  <si>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</si>
  <si>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</si>
  <si>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</si>
  <si>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</si>
  <si>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</si>
  <si>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</si>
  <si>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</si>
  <si>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</si>
  <si>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</si>
  <si>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</si>
  <si>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</si>
  <si>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</si>
  <si>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</si>
  <si>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</si>
  <si>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</si>
  <si>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</si>
  <si>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</si>
  <si>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</si>
  <si>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</si>
  <si>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</si>
  <si>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</si>
  <si>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</si>
  <si>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</si>
  <si>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事業開始後20年経過し、ブロワ本体の耐用年数による交換等増加が見込まれる。
　各戸に整備した浄化槽機種に合ったブロワが必要であることや、経年により交換部品の供給が終了となった機種もあるため、引き続き計画的な更新を行うことが必要となっている。</t>
    <phoneticPr fontId="4"/>
  </si>
  <si>
    <t>　事業実施地域は高齢者世帯が多く、既に空き家となり使用休止となったケースが生じている。
　アンケート結果や申請実績から、本事業での浄化槽整備に対する住民ニーズは極めて少ないと考えられるため、令和３年度より新規の浄化槽整備は廃止し、代替策として、他の地域で実施している補助金事業をこの地域でも適用させた。
　本事業においては、整備済み浄化槽の維持管理に重点を置き経営の健全化を図るとともに、浄化槽使用料の改定、使用者への浄化槽の譲渡や、使用休止状態が続き再開が見込めない浄化槽等については撤去するなど、経営の効率性や使用者の利便性からも事業の方向性の検討が必要と考えられる。</t>
    <rPh sb="50" eb="52">
      <t>ケッカ</t>
    </rPh>
    <rPh sb="53" eb="55">
      <t>シンセイ</t>
    </rPh>
    <rPh sb="55" eb="57">
      <t>ジッセキ</t>
    </rPh>
    <rPh sb="60" eb="61">
      <t>ホン</t>
    </rPh>
    <rPh sb="115" eb="117">
      <t>ダイタイ</t>
    </rPh>
    <rPh sb="117" eb="118">
      <t>サク</t>
    </rPh>
    <rPh sb="122" eb="123">
      <t>ホカ</t>
    </rPh>
    <rPh sb="124" eb="126">
      <t>チイキ</t>
    </rPh>
    <rPh sb="127" eb="129">
      <t>ジッシ</t>
    </rPh>
    <rPh sb="133" eb="136">
      <t>ホジョキン</t>
    </rPh>
    <rPh sb="136" eb="138">
      <t>ジギョウ</t>
    </rPh>
    <rPh sb="141" eb="143">
      <t>チイキ</t>
    </rPh>
    <rPh sb="145" eb="147">
      <t>テキヨウ</t>
    </rPh>
    <rPh sb="194" eb="197">
      <t>ジョウカソウ</t>
    </rPh>
    <rPh sb="197" eb="200">
      <t>シヨウリョウ</t>
    </rPh>
    <rPh sb="201" eb="203">
      <t>カイテイ</t>
    </rPh>
    <phoneticPr fontId="4"/>
  </si>
  <si>
    <t>　令和2年度は浄化槽を4基設置したが、将来の譲渡を見込み、起債を活用しないこととした。事業全体の財源不足を補うため、減債基金積立金繰入額を多めにした結果、①収益的収支比率が高くなっている。
　事業開始後20年経過したブロワ等の部品が供給終了となり本体交換が増え維持管理費が増加している。高齢者世帯が多い地区での事業のため使用料改定は行っておらず、類似団体に比べ⑤経費回収率が低くなっている。令和2年度は、浄化槽の経年による修繕料自体が増加したことと、これまでは汚水処理費に含めていなかった消耗品費を修繕に要したものとして汚水処理費に含めたことにより、経費回収率が低くなった。
　使用料は、浄化槽の点検費用や検査費用を基に積算された単価であるが、浄化槽設置時の工事費に係る起債償還金が考慮されていないため、④企業債残高対事業規模比率が高くなっている。令和2年度は、下水道事業が法適化されたことに伴い、当事業も含めて一般会計繰出金について見直しを行い、企業債償還に一般会計から負担することを定めなかったため、大幅に増加した。
　設置した浄化槽にメーター等を設置しておらず、浄化槽の処理水量を把握していないことから、浄化槽の規格から想定される処理量から汚水処理原価を算出している。類似団体との比較はともかく、ある意味処理量が固定されているにもかかわらず、⑥汚水処理原価が年々増加傾向にあるのは、既設浄化槽の経年による修繕費が増加していることを示している。また、浄化槽の現状能力を把握していないことから、⑦施設利用率は、設置時の想定された処理水量のまま見直していないため、１００％となっている。
　当事業は、浄化槽の設置を希望する者の住宅敷地に、市が浄化槽を設置するものである。既に個人負担で合併浄化槽が設置されている箇所もあり、あくまで希望に基づく事業であるため、⑧処理区域人口を希望する者の世帯人員数としたことから、水洗化率は１００％となっている。
　新たな浄化槽の整備が少ないことから、令和３年度より新規の浄化槽整備は廃止し、既存浄化槽の維持管理を中心とした事業へ転換した。事業を継続していくためには健全経営を図るべく類似団体や経費回収率の経年比較等を行いながら、適正な使用料水準についても検討が必要と考える。</t>
    <rPh sb="1" eb="3">
      <t>レイワ</t>
    </rPh>
    <rPh sb="4" eb="6">
      <t>ネンド</t>
    </rPh>
    <rPh sb="7" eb="10">
      <t>ジョウカソウ</t>
    </rPh>
    <rPh sb="12" eb="13">
      <t>キ</t>
    </rPh>
    <rPh sb="13" eb="15">
      <t>セッチ</t>
    </rPh>
    <rPh sb="19" eb="21">
      <t>ショウライ</t>
    </rPh>
    <rPh sb="22" eb="24">
      <t>ジョウト</t>
    </rPh>
    <rPh sb="25" eb="27">
      <t>ミコミ</t>
    </rPh>
    <rPh sb="29" eb="31">
      <t>キサイ</t>
    </rPh>
    <rPh sb="32" eb="34">
      <t>カツヨウ</t>
    </rPh>
    <rPh sb="43" eb="45">
      <t>ジギョウ</t>
    </rPh>
    <rPh sb="45" eb="47">
      <t>ゼンタイ</t>
    </rPh>
    <rPh sb="48" eb="50">
      <t>ザイゲン</t>
    </rPh>
    <rPh sb="50" eb="52">
      <t>フソク</t>
    </rPh>
    <rPh sb="53" eb="54">
      <t>オギナ</t>
    </rPh>
    <rPh sb="58" eb="60">
      <t>ゲンサイ</t>
    </rPh>
    <rPh sb="60" eb="62">
      <t>キキン</t>
    </rPh>
    <rPh sb="62" eb="64">
      <t>ツミタテ</t>
    </rPh>
    <rPh sb="64" eb="65">
      <t>キン</t>
    </rPh>
    <rPh sb="65" eb="67">
      <t>クリイレ</t>
    </rPh>
    <rPh sb="67" eb="68">
      <t>ガク</t>
    </rPh>
    <rPh sb="69" eb="70">
      <t>オオ</t>
    </rPh>
    <rPh sb="74" eb="76">
      <t>ケッカ</t>
    </rPh>
    <rPh sb="86" eb="87">
      <t>タカ</t>
    </rPh>
    <rPh sb="160" eb="162">
      <t>シヨウ</t>
    </rPh>
    <rPh sb="162" eb="163">
      <t>リョウ</t>
    </rPh>
    <rPh sb="195" eb="197">
      <t>レイワ</t>
    </rPh>
    <rPh sb="202" eb="205">
      <t>ジョウカソウ</t>
    </rPh>
    <rPh sb="206" eb="208">
      <t>ケイネン</t>
    </rPh>
    <rPh sb="211" eb="213">
      <t>シュウゼン</t>
    </rPh>
    <rPh sb="213" eb="214">
      <t>リョウ</t>
    </rPh>
    <rPh sb="214" eb="216">
      <t>ジタイ</t>
    </rPh>
    <rPh sb="217" eb="219">
      <t>ゾウカ</t>
    </rPh>
    <rPh sb="230" eb="232">
      <t>オスイ</t>
    </rPh>
    <rPh sb="232" eb="234">
      <t>ショリ</t>
    </rPh>
    <rPh sb="234" eb="235">
      <t>ヒ</t>
    </rPh>
    <rPh sb="236" eb="237">
      <t>フク</t>
    </rPh>
    <rPh sb="244" eb="246">
      <t>ショウモウ</t>
    </rPh>
    <rPh sb="246" eb="247">
      <t>ヒン</t>
    </rPh>
    <rPh sb="247" eb="248">
      <t>ヒ</t>
    </rPh>
    <rPh sb="249" eb="251">
      <t>シュウゼン</t>
    </rPh>
    <rPh sb="252" eb="253">
      <t>ヨウ</t>
    </rPh>
    <rPh sb="260" eb="262">
      <t>オスイ</t>
    </rPh>
    <rPh sb="262" eb="264">
      <t>ショリ</t>
    </rPh>
    <rPh sb="264" eb="265">
      <t>ヒ</t>
    </rPh>
    <rPh sb="266" eb="267">
      <t>フク</t>
    </rPh>
    <rPh sb="275" eb="277">
      <t>ケイヒ</t>
    </rPh>
    <rPh sb="277" eb="279">
      <t>カイシュウ</t>
    </rPh>
    <rPh sb="279" eb="280">
      <t>リツ</t>
    </rPh>
    <rPh sb="281" eb="282">
      <t>ヒク</t>
    </rPh>
    <rPh sb="289" eb="291">
      <t>シヨウ</t>
    </rPh>
    <rPh sb="291" eb="292">
      <t>リョウ</t>
    </rPh>
    <rPh sb="294" eb="297">
      <t>ジョウカソウ</t>
    </rPh>
    <rPh sb="298" eb="300">
      <t>テンケン</t>
    </rPh>
    <rPh sb="300" eb="302">
      <t>ヒヨウ</t>
    </rPh>
    <rPh sb="303" eb="305">
      <t>ケンサ</t>
    </rPh>
    <rPh sb="305" eb="307">
      <t>ヒヨウ</t>
    </rPh>
    <rPh sb="308" eb="309">
      <t>モト</t>
    </rPh>
    <rPh sb="310" eb="312">
      <t>セキサン</t>
    </rPh>
    <rPh sb="315" eb="317">
      <t>タンカ</t>
    </rPh>
    <rPh sb="322" eb="325">
      <t>ジョウカソウ</t>
    </rPh>
    <rPh sb="325" eb="327">
      <t>セッチ</t>
    </rPh>
    <rPh sb="327" eb="328">
      <t>ジ</t>
    </rPh>
    <rPh sb="329" eb="332">
      <t>コウジヒ</t>
    </rPh>
    <rPh sb="333" eb="334">
      <t>カカ</t>
    </rPh>
    <rPh sb="335" eb="337">
      <t>キサイ</t>
    </rPh>
    <rPh sb="337" eb="339">
      <t>ショウカン</t>
    </rPh>
    <rPh sb="339" eb="340">
      <t>キン</t>
    </rPh>
    <rPh sb="341" eb="343">
      <t>コウリョ</t>
    </rPh>
    <rPh sb="353" eb="355">
      <t>キギョウ</t>
    </rPh>
    <rPh sb="355" eb="356">
      <t>サイ</t>
    </rPh>
    <rPh sb="356" eb="358">
      <t>ザンダカ</t>
    </rPh>
    <rPh sb="358" eb="359">
      <t>タイ</t>
    </rPh>
    <rPh sb="359" eb="361">
      <t>ジギョウ</t>
    </rPh>
    <rPh sb="361" eb="363">
      <t>キボ</t>
    </rPh>
    <rPh sb="363" eb="365">
      <t>ヒリツ</t>
    </rPh>
    <rPh sb="366" eb="367">
      <t>タカ</t>
    </rPh>
    <rPh sb="396" eb="397">
      <t>トモナ</t>
    </rPh>
    <rPh sb="399" eb="400">
      <t>トウ</t>
    </rPh>
    <rPh sb="400" eb="402">
      <t>ジギョウ</t>
    </rPh>
    <rPh sb="403" eb="404">
      <t>フク</t>
    </rPh>
    <rPh sb="452" eb="454">
      <t>オオハバ</t>
    </rPh>
    <rPh sb="455" eb="457">
      <t>ゾウカ</t>
    </rPh>
    <rPh sb="462" eb="464">
      <t>セッチ</t>
    </rPh>
    <rPh sb="466" eb="469">
      <t>ジョウカソウ</t>
    </rPh>
    <rPh sb="474" eb="475">
      <t>トウ</t>
    </rPh>
    <rPh sb="476" eb="478">
      <t>セッチ</t>
    </rPh>
    <rPh sb="484" eb="487">
      <t>ジョウカソウ</t>
    </rPh>
    <rPh sb="488" eb="490">
      <t>ショリ</t>
    </rPh>
    <rPh sb="490" eb="492">
      <t>スイリョウ</t>
    </rPh>
    <rPh sb="493" eb="495">
      <t>ハアク</t>
    </rPh>
    <rPh sb="505" eb="508">
      <t>ジョウカソウ</t>
    </rPh>
    <rPh sb="509" eb="511">
      <t>キカク</t>
    </rPh>
    <rPh sb="513" eb="515">
      <t>ソウテイ</t>
    </rPh>
    <rPh sb="518" eb="520">
      <t>ショリ</t>
    </rPh>
    <rPh sb="520" eb="521">
      <t>リョウ</t>
    </rPh>
    <rPh sb="523" eb="525">
      <t>オスイ</t>
    </rPh>
    <rPh sb="525" eb="527">
      <t>ショリ</t>
    </rPh>
    <rPh sb="527" eb="529">
      <t>ゲンカ</t>
    </rPh>
    <rPh sb="530" eb="532">
      <t>サンシュツ</t>
    </rPh>
    <rPh sb="537" eb="539">
      <t>ルイジ</t>
    </rPh>
    <rPh sb="539" eb="541">
      <t>ダンタイ</t>
    </rPh>
    <rPh sb="543" eb="545">
      <t>ヒカク</t>
    </rPh>
    <rPh sb="553" eb="555">
      <t>イミ</t>
    </rPh>
    <rPh sb="555" eb="557">
      <t>ショリ</t>
    </rPh>
    <rPh sb="557" eb="558">
      <t>リョウ</t>
    </rPh>
    <rPh sb="559" eb="561">
      <t>コテイ</t>
    </rPh>
    <rPh sb="575" eb="577">
      <t>オスイ</t>
    </rPh>
    <rPh sb="577" eb="579">
      <t>ショリ</t>
    </rPh>
    <rPh sb="579" eb="581">
      <t>ゲンカ</t>
    </rPh>
    <rPh sb="582" eb="584">
      <t>ネンネン</t>
    </rPh>
    <rPh sb="584" eb="586">
      <t>ゾウカ</t>
    </rPh>
    <rPh sb="586" eb="588">
      <t>ケイコウ</t>
    </rPh>
    <rPh sb="594" eb="596">
      <t>キセツ</t>
    </rPh>
    <rPh sb="596" eb="599">
      <t>ジョウカソウ</t>
    </rPh>
    <rPh sb="600" eb="602">
      <t>ケイネン</t>
    </rPh>
    <rPh sb="605" eb="608">
      <t>シュウゼンヒ</t>
    </rPh>
    <rPh sb="609" eb="611">
      <t>ゾウカ</t>
    </rPh>
    <rPh sb="618" eb="619">
      <t>シメ</t>
    </rPh>
    <rPh sb="627" eb="630">
      <t>ジョウカソウ</t>
    </rPh>
    <rPh sb="631" eb="633">
      <t>ゲンジョウ</t>
    </rPh>
    <rPh sb="633" eb="635">
      <t>ノウリョク</t>
    </rPh>
    <rPh sb="636" eb="638">
      <t>ハアク</t>
    </rPh>
    <rPh sb="649" eb="651">
      <t>シセツ</t>
    </rPh>
    <rPh sb="651" eb="654">
      <t>リヨウリツ</t>
    </rPh>
    <rPh sb="656" eb="658">
      <t>セッチ</t>
    </rPh>
    <rPh sb="658" eb="659">
      <t>ジ</t>
    </rPh>
    <rPh sb="660" eb="662">
      <t>ソウテイ</t>
    </rPh>
    <rPh sb="665" eb="667">
      <t>ショリ</t>
    </rPh>
    <rPh sb="667" eb="669">
      <t>スイリョウ</t>
    </rPh>
    <rPh sb="672" eb="674">
      <t>ミナオ</t>
    </rPh>
    <rPh sb="695" eb="696">
      <t>トウ</t>
    </rPh>
    <rPh sb="696" eb="698">
      <t>ジギョウ</t>
    </rPh>
    <rPh sb="700" eb="703">
      <t>ジョウカソウ</t>
    </rPh>
    <rPh sb="704" eb="706">
      <t>セッチ</t>
    </rPh>
    <rPh sb="707" eb="709">
      <t>キボウ</t>
    </rPh>
    <rPh sb="711" eb="712">
      <t>モノ</t>
    </rPh>
    <rPh sb="713" eb="715">
      <t>ジュウタク</t>
    </rPh>
    <rPh sb="715" eb="717">
      <t>シキチ</t>
    </rPh>
    <rPh sb="719" eb="720">
      <t>シ</t>
    </rPh>
    <rPh sb="721" eb="724">
      <t>ジョウカソウ</t>
    </rPh>
    <rPh sb="725" eb="727">
      <t>セッチ</t>
    </rPh>
    <rPh sb="735" eb="736">
      <t>スデ</t>
    </rPh>
    <rPh sb="737" eb="739">
      <t>コジン</t>
    </rPh>
    <rPh sb="739" eb="741">
      <t>フタン</t>
    </rPh>
    <rPh sb="742" eb="744">
      <t>ガッペイ</t>
    </rPh>
    <rPh sb="744" eb="747">
      <t>ジョウカソウ</t>
    </rPh>
    <rPh sb="748" eb="750">
      <t>セッチ</t>
    </rPh>
    <rPh sb="755" eb="757">
      <t>カショ</t>
    </rPh>
    <rPh sb="765" eb="767">
      <t>キボウ</t>
    </rPh>
    <rPh sb="768" eb="769">
      <t>モト</t>
    </rPh>
    <rPh sb="771" eb="773">
      <t>ジギョウ</t>
    </rPh>
    <rPh sb="780" eb="782">
      <t>ショリ</t>
    </rPh>
    <rPh sb="782" eb="784">
      <t>クイキ</t>
    </rPh>
    <rPh sb="784" eb="786">
      <t>ジンコウ</t>
    </rPh>
    <rPh sb="787" eb="789">
      <t>キボウ</t>
    </rPh>
    <rPh sb="791" eb="792">
      <t>モノ</t>
    </rPh>
    <rPh sb="793" eb="795">
      <t>セタイ</t>
    </rPh>
    <rPh sb="806" eb="809">
      <t>スイセンカ</t>
    </rPh>
    <rPh sb="809" eb="810">
      <t>リツ</t>
    </rPh>
    <rPh sb="934" eb="936">
      <t>シヨウ</t>
    </rPh>
    <rPh sb="936" eb="937">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</si>
</sst>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8B-4B6D-A954-825A7D85BE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98B-4B6D-A954-825A7D85BE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03F-49D5-8EBC-2993F32700B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503F-49D5-8EBC-2993F32700B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1E1-4429-A99C-204F4557FE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E1E1-4429-A99C-204F4557FE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99.07</c:v>
                </c:pt>
                <c:pt idx="1">
                  <c:v>100.91</c:v>
                </c:pt>
                <c:pt idx="2">
                  <c:v>108.79</c:v>
                </c:pt>
                <c:pt idx="3">
                  <c:v>115.71</c:v>
                </c:pt>
                <c:pt idx="4">
                  <c:v>124.85</c:v>
                </c:pt>
              </c:numCache>
            </c:numRef>
          </c:val>
          <c:extLst>
            <c:ext xmlns:c16="http://schemas.microsoft.com/office/drawing/2014/chart" uri="{C3380CC4-5D6E-409C-BE32-E72D297353CC}">
              <c16:uniqueId val="{00000000-7266-4A31-A348-20875F914D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66-4A31-A348-20875F914D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14-46E6-92F2-17DB65F9E09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14-46E6-92F2-17DB65F9E09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13-4FB8-9549-D347C04141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13-4FB8-9549-D347C04141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1A-4547-8328-6AAE43DCA85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1A-4547-8328-6AAE43DCA85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20-4F3E-84F6-F6B61BCBCA7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20-4F3E-84F6-F6B61BCBCA7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556.49</c:v>
                </c:pt>
                <c:pt idx="1">
                  <c:v>535.9</c:v>
                </c:pt>
                <c:pt idx="2">
                  <c:v>466.72</c:v>
                </c:pt>
                <c:pt idx="3">
                  <c:v>399.04</c:v>
                </c:pt>
                <c:pt idx="4">
                  <c:v>563.52</c:v>
                </c:pt>
              </c:numCache>
            </c:numRef>
          </c:val>
          <c:extLst>
            <c:ext xmlns:c16="http://schemas.microsoft.com/office/drawing/2014/chart" uri="{C3380CC4-5D6E-409C-BE32-E72D297353CC}">
              <c16:uniqueId val="{00000000-E140-4086-8187-6D9B6C12966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E140-4086-8187-6D9B6C12966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62.27</c:v>
                </c:pt>
                <c:pt idx="1">
                  <c:v>60.85</c:v>
                </c:pt>
                <c:pt idx="2">
                  <c:v>62.26</c:v>
                </c:pt>
                <c:pt idx="3">
                  <c:v>59.99</c:v>
                </c:pt>
                <c:pt idx="4">
                  <c:v>57.72</c:v>
                </c:pt>
              </c:numCache>
            </c:numRef>
          </c:val>
          <c:extLst>
            <c:ext xmlns:c16="http://schemas.microsoft.com/office/drawing/2014/chart" uri="{C3380CC4-5D6E-409C-BE32-E72D297353CC}">
              <c16:uniqueId val="{00000000-F8F8-4491-A9CC-65EFB3E45D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F8F8-4491-A9CC-65EFB3E45D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161.47</c:v>
                </c:pt>
                <c:pt idx="1">
                  <c:v>166.47</c:v>
                </c:pt>
                <c:pt idx="2">
                  <c:v>157.88999999999999</c:v>
                </c:pt>
                <c:pt idx="3">
                  <c:v>164.76</c:v>
                </c:pt>
                <c:pt idx="4">
                  <c:v>172.01</c:v>
                </c:pt>
              </c:numCache>
            </c:numRef>
          </c:val>
          <c:extLst>
            <c:ext xmlns:c16="http://schemas.microsoft.com/office/drawing/2014/chart" uri="{C3380CC4-5D6E-409C-BE32-E72D297353CC}">
              <c16:uniqueId val="{00000000-A8DE-4BE6-9D04-C3BABD0522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A8DE-4BE6-9D04-C3BABD0522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藤岡市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64355</v>
      </c>
      <c r="AM8" s="51"/>
      <c r="AN8" s="51"/>
      <c r="AO8" s="51"/>
      <c r="AP8" s="51"/>
      <c r="AQ8" s="51"/>
      <c r="AR8" s="51"/>
      <c r="AS8" s="51"/>
      <c r="AT8" s="46">
        <f>データ!T6</f>
        <v>180.29</v>
      </c>
      <c r="AU8" s="46"/>
      <c r="AV8" s="46"/>
      <c r="AW8" s="46"/>
      <c r="AX8" s="46"/>
      <c r="AY8" s="46"/>
      <c r="AZ8" s="46"/>
      <c r="BA8" s="46"/>
      <c r="BB8" s="46">
        <f>データ!U6</f>
        <v>356.95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0.73</v>
      </c>
      <c r="Q10" s="46"/>
      <c r="R10" s="46"/>
      <c r="S10" s="46"/>
      <c r="T10" s="46"/>
      <c r="U10" s="46"/>
      <c r="V10" s="46"/>
      <c r="W10" s="46">
        <f>データ!Q6</f>
        <v>100</v>
      </c>
      <c r="X10" s="46"/>
      <c r="Y10" s="46"/>
      <c r="Z10" s="46"/>
      <c r="AA10" s="46"/>
      <c r="AB10" s="46"/>
      <c r="AC10" s="46"/>
      <c r="AD10" s="51">
        <f>データ!R6</f>
        <v>3560</v>
      </c>
      <c r="AE10" s="51"/>
      <c r="AF10" s="51"/>
      <c r="AG10" s="51"/>
      <c r="AH10" s="51"/>
      <c r="AI10" s="51"/>
      <c r="AJ10" s="51"/>
      <c r="AK10" s="2"/>
      <c r="AL10" s="51">
        <f>データ!V6</f>
        <v>465</v>
      </c>
      <c r="AM10" s="51"/>
      <c r="AN10" s="51"/>
      <c r="AO10" s="51"/>
      <c r="AP10" s="51"/>
      <c r="AQ10" s="51"/>
      <c r="AR10" s="51"/>
      <c r="AS10" s="51"/>
      <c r="AT10" s="46">
        <f>データ!W6</f>
        <v>0.09</v>
      </c>
      <c r="AU10" s="46"/>
      <c r="AV10" s="46"/>
      <c r="AW10" s="46"/>
      <c r="AX10" s="46"/>
      <c r="AY10" s="46"/>
      <c r="AZ10" s="46"/>
      <c r="BA10" s="46"/>
      <c r="BB10" s="46">
        <f>データ!X6</f>
        <v>5166.67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44</v>
      </c>
      <c r="N86" s="26" t="s">
        <v>43</v>
      </c>
      <c r="O86" s="26" t="str">
        <f>データ!EO6</f>
        <v>【-】</v>
      </c>
    </row>
  </sheetData>
  <sheetProtection algorithmName="SHA-512" hashValue="SoOKeBu8jFyeKrW2C4koSeGRKp7emnXeJf/U22+6TsA9tdVOOBLJwgOg03CoPjsdiFVrhOsfrX4HXF3d2bHNEw==" saltValue="Lz9MufNjXo1MhqabsnDr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102091</v>
      </c>
      <c r="D6" s="33">
        <f t="shared" si="3"/>
        <v>47</v>
      </c>
      <c r="E6" s="33">
        <f t="shared" si="3"/>
        <v>18</v>
      </c>
      <c r="F6" s="33">
        <f t="shared" si="3"/>
        <v>0</v>
      </c>
      <c r="G6" s="33">
        <f t="shared" si="3"/>
        <v>0</v>
      </c>
      <c r="H6" s="33" t="str">
        <f t="shared" si="3"/>
        <v>群馬県　藤岡市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0.73</v>
      </c>
      <c r="Q6" s="34">
        <f t="shared" si="3"/>
        <v>100</v>
      </c>
      <c r="R6" s="34">
        <f t="shared" si="3"/>
        <v>3560</v>
      </c>
      <c r="S6" s="34">
        <f t="shared" si="3"/>
        <v>64355</v>
      </c>
      <c r="T6" s="34">
        <f t="shared" si="3"/>
        <v>180.29</v>
      </c>
      <c r="U6" s="34">
        <f t="shared" si="3"/>
        <v>356.95</v>
      </c>
      <c r="V6" s="34">
        <f t="shared" si="3"/>
        <v>465</v>
      </c>
      <c r="W6" s="34">
        <f t="shared" si="3"/>
        <v>0.09</v>
      </c>
      <c r="X6" s="34">
        <f t="shared" si="3"/>
        <v>5166.67</v>
      </c>
      <c r="Y6" s="35">
        <f>IF(Y7="",NA(),Y7)</f>
        <v>99.07</v>
      </c>
      <c r="Z6" s="35">
        <f t="shared" ref="Z6:AH6" si="4">IF(Z7="",NA(),Z7)</f>
        <v>100.91</v>
      </c>
      <c r="AA6" s="35">
        <f t="shared" si="4"/>
        <v>108.79</v>
      </c>
      <c r="AB6" s="35">
        <f t="shared" si="4"/>
        <v>115.71</v>
      </c>
      <c r="AC6" s="35">
        <f t="shared" si="4"/>
        <v>124.85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556.49</v>
      </c>
      <c r="BG6" s="35">
        <f t="shared" ref="BG6:BO6" si="7">IF(BG7="",NA(),BG7)</f>
        <v>535.9</v>
      </c>
      <c r="BH6" s="35">
        <f t="shared" si="7"/>
        <v>466.72</v>
      </c>
      <c r="BI6" s="35">
        <f t="shared" si="7"/>
        <v>399.04</v>
      </c>
      <c r="BJ6" s="35">
        <f t="shared" si="7"/>
        <v>563.52</v>
      </c>
      <c r="BK6" s="35">
        <f t="shared" si="7"/>
        <v>248.44</v>
      </c>
      <c r="BL6" s="35">
        <f t="shared" si="7"/>
        <v>244.85</v>
      </c>
      <c r="BM6" s="35">
        <f t="shared" si="7"/>
        <v>296.89</v>
      </c>
      <c r="BN6" s="35">
        <f t="shared" si="7"/>
        <v>270.57</v>
      </c>
      <c r="BO6" s="35">
        <f t="shared" si="7"/>
        <v>294.27</v>
      </c>
      <c r="BP6" s="34" t="str">
        <f>IF(BP7="","",IF(BP7="-","【-】","【"&amp;SUBSTITUTE(TEXT(BP7,"#,##0.00"),"-","△")&amp;"】"))</f>
        <v>【314.13】</v>
      </c>
      <c r="BQ6" s="35">
        <f>IF(BQ7="",NA(),BQ7)</f>
        <v>62.27</v>
      </c>
      <c r="BR6" s="35">
        <f t="shared" ref="BR6:BZ6" si="8">IF(BR7="",NA(),BR7)</f>
        <v>60.85</v>
      </c>
      <c r="BS6" s="35">
        <f t="shared" si="8"/>
        <v>62.26</v>
      </c>
      <c r="BT6" s="35">
        <f t="shared" si="8"/>
        <v>59.99</v>
      </c>
      <c r="BU6" s="35">
        <f t="shared" si="8"/>
        <v>57.72</v>
      </c>
      <c r="BV6" s="35">
        <f t="shared" si="8"/>
        <v>66.73</v>
      </c>
      <c r="BW6" s="35">
        <f t="shared" si="8"/>
        <v>64.78</v>
      </c>
      <c r="BX6" s="35">
        <f t="shared" si="8"/>
        <v>63.06</v>
      </c>
      <c r="BY6" s="35">
        <f t="shared" si="8"/>
        <v>62.5</v>
      </c>
      <c r="BZ6" s="35">
        <f t="shared" si="8"/>
        <v>60.59</v>
      </c>
      <c r="CA6" s="34" t="str">
        <f>IF(CA7="","",IF(CA7="-","【-】","【"&amp;SUBSTITUTE(TEXT(CA7,"#,##0.00"),"-","△")&amp;"】"))</f>
        <v>【58.42】</v>
      </c>
      <c r="CB6" s="35">
        <f>IF(CB7="",NA(),CB7)</f>
        <v>161.47</v>
      </c>
      <c r="CC6" s="35">
        <f t="shared" ref="CC6:CK6" si="9">IF(CC7="",NA(),CC7)</f>
        <v>166.47</v>
      </c>
      <c r="CD6" s="35">
        <f t="shared" si="9"/>
        <v>157.88999999999999</v>
      </c>
      <c r="CE6" s="35">
        <f t="shared" si="9"/>
        <v>164.76</v>
      </c>
      <c r="CF6" s="35">
        <f t="shared" si="9"/>
        <v>172.01</v>
      </c>
      <c r="CG6" s="35">
        <f t="shared" si="9"/>
        <v>241.29</v>
      </c>
      <c r="CH6" s="35">
        <f t="shared" si="9"/>
        <v>250.21</v>
      </c>
      <c r="CI6" s="35">
        <f t="shared" si="9"/>
        <v>264.77</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102091</v>
      </c>
      <c r="D7" s="37">
        <v>47</v>
      </c>
      <c r="E7" s="37">
        <v>18</v>
      </c>
      <c r="F7" s="37">
        <v>0</v>
      </c>
      <c r="G7" s="37">
        <v>0</v>
      </c>
      <c r="H7" s="37" t="s">
        <v>98</v>
      </c>
      <c r="I7" s="37" t="s">
        <v>99</v>
      </c>
      <c r="J7" s="37" t="s">
        <v>100</v>
      </c>
      <c r="K7" s="37" t="s">
        <v>101</v>
      </c>
      <c r="L7" s="37" t="s">
        <v>102</v>
      </c>
      <c r="M7" s="37" t="s">
        <v>103</v>
      </c>
      <c r="N7" s="38" t="s">
        <v>104</v>
      </c>
      <c r="O7" s="38" t="s">
        <v>105</v>
      </c>
      <c r="P7" s="38">
        <v>0.73</v>
      </c>
      <c r="Q7" s="38">
        <v>100</v>
      </c>
      <c r="R7" s="38">
        <v>3560</v>
      </c>
      <c r="S7" s="38">
        <v>64355</v>
      </c>
      <c r="T7" s="38">
        <v>180.29</v>
      </c>
      <c r="U7" s="38">
        <v>356.95</v>
      </c>
      <c r="V7" s="38">
        <v>465</v>
      </c>
      <c r="W7" s="38">
        <v>0.09</v>
      </c>
      <c r="X7" s="38">
        <v>5166.67</v>
      </c>
      <c r="Y7" s="38">
        <v>99.07</v>
      </c>
      <c r="Z7" s="38">
        <v>100.91</v>
      </c>
      <c r="AA7" s="38">
        <v>108.79</v>
      </c>
      <c r="AB7" s="38">
        <v>115.71</v>
      </c>
      <c r="AC7" s="38">
        <v>124.85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556.49</v>
      </c>
      <c r="BG7" s="38">
        <v>535.9</v>
      </c>
      <c r="BH7" s="38">
        <v>466.72</v>
      </c>
      <c r="BI7" s="38">
        <v>399.04</v>
      </c>
      <c r="BJ7" s="38">
        <v>563.52</v>
      </c>
      <c r="BK7" s="38">
        <v>248.44</v>
      </c>
      <c r="BL7" s="38">
        <v>244.85</v>
      </c>
      <c r="BM7" s="38">
        <v>296.89</v>
      </c>
      <c r="BN7" s="38">
        <v>270.57</v>
      </c>
      <c r="BO7" s="38">
        <v>294.27</v>
      </c>
      <c r="BP7" s="38">
        <v>314.13</v>
      </c>
      <c r="BQ7" s="38">
        <v>62.27</v>
      </c>
      <c r="BR7" s="38">
        <v>60.85</v>
      </c>
      <c r="BS7" s="38">
        <v>62.26</v>
      </c>
      <c r="BT7" s="38">
        <v>59.99</v>
      </c>
      <c r="BU7" s="38">
        <v>57.72</v>
      </c>
      <c r="BV7" s="38">
        <v>66.73</v>
      </c>
      <c r="BW7" s="38">
        <v>64.78</v>
      </c>
      <c r="BX7" s="38">
        <v>63.06</v>
      </c>
      <c r="BY7" s="38">
        <v>62.5</v>
      </c>
      <c r="BZ7" s="38">
        <v>60.59</v>
      </c>
      <c r="CA7" s="38">
        <v>58.42</v>
      </c>
      <c r="CB7" s="38">
        <v>161.47</v>
      </c>
      <c r="CC7" s="38">
        <v>166.47</v>
      </c>
      <c r="CD7" s="38">
        <v>157.88999999999999</v>
      </c>
      <c r="CE7" s="38">
        <v>164.76</v>
      </c>
      <c r="CF7" s="38">
        <v>172.01</v>
      </c>
      <c r="CG7" s="38">
        <v>241.29</v>
      </c>
      <c r="CH7" s="38">
        <v>250.21</v>
      </c>
      <c r="CI7" s="38">
        <v>264.77</v>
      </c>
      <c r="CJ7" s="38">
        <v>269.33</v>
      </c>
      <c r="CK7" s="38">
        <v>280.23</v>
      </c>
      <c r="CL7" s="38">
        <v>282.27999999999997</v>
      </c>
      <c r="CM7" s="38">
        <v>100</v>
      </c>
      <c r="CN7" s="38">
        <v>100</v>
      </c>
      <c r="CO7" s="38">
        <v>100</v>
      </c>
      <c r="CP7" s="38">
        <v>100</v>
      </c>
      <c r="CQ7" s="38">
        <v>100</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2022-02-16T08:32:11Z</cp:lastPrinted>
  <dcterms:created xsi:type="dcterms:W3CDTF">2021-12-03T08:09:36Z</dcterms:created>
  <dcterms:modified xsi:type="dcterms:W3CDTF">2022-02-17T00:16:13Z</dcterms:modified>
  <cp:category/>
</cp:coreProperties>
</file>