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2_嬬恋村\"/>
    </mc:Choice>
  </mc:AlternateContent>
  <xr:revisionPtr revIDLastSave="0" documentId="13_ncr:1_{EE74E64E-17D7-494E-8CE3-B9A0746C27DE}" xr6:coauthVersionLast="36" xr6:coauthVersionMax="36" xr10:uidLastSave="{00000000-0000-0000-0000-000000000000}"/>
  <workbookProtection workbookAlgorithmName="SHA-512" workbookHashValue="g1P6PRnA5nXMsUekiRsoo1iPHomypdiIpipD7xuBcgo8QwXL9C03RPBUVPoy3MmTzESSYbwvot+g7aH+I8HMDg==" workbookSaltValue="RZrN1O9eVZonb2eJBw7KFw==" workbookSpinCount="100000" lockStructure="1"/>
  <bookViews>
    <workbookView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<sst xmlns="http://schemas.openxmlformats.org/spreadsheetml/2006/main" count="247" uniqueCount="123">
  <si>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</si>
  <si>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</si>
  <si>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</si>
  <si>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</si>
  <si>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</si>
  <si>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</si>
  <si>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</si>
  <si>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</si>
  <si>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</si>
  <si>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</si>
  <si>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</si>
  <si>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</si>
  <si>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</si>
  <si>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</si>
  <si>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</si>
  <si>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</si>
  <si>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</si>
  <si>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</si>
  <si>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</si>
  <si>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</si>
  <si>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</si>
  <si>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</si>
  <si>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</si>
  <si>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</si>
  <si>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</si>
  <si>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</si>
  <si>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</si>
  <si>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</si>
  <si>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</si>
  <si>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</si>
  <si>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</si>
  <si>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</si>
  <si>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</si>
  <si>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</si>
  <si>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</si>
  <si>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</si>
  <si>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</si>
  <si>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</si>
  <si>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</si>
  <si>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</si>
  <si>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</si>
  <si>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</si>
  <si>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</si>
  <si>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</si>
  <si>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</si>
  <si>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</si>
  <si>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</si>
  <si>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</si>
  <si>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</si>
  <si>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</si>
  <si>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</si>
  <si>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</si>
  <si>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</si>
  <si>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</si>
  <si>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</si>
  <si>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</si>
  <si>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</si>
  <si>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</si>
  <si>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</si>
  <si>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</si>
  <si>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</si>
  <si>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</si>
  <si>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</si>
  <si>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</si>
  <si>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</si>
  <si>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</si>
  <si>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</si>
  <si>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</si>
  <si>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</si>
  <si>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</si>
  <si>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</si>
  <si>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</si>
  <si>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</si>
  <si>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</si>
  <si>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</si>
  <si>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</si>
  <si>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</si>
  <si>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</si>
  <si>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</si>
  <si>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</si>
  <si>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</si>
  <si>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</si>
  <si>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</si>
  <si>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</si>
  <si>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</si>
  <si>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</si>
  <si>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</si>
  <si>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</si>
  <si>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</si>
  <si>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</si>
  <si>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</si>
  <si>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</si>
  <si>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</si>
  <si>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</si>
  <si>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</si>
  <si>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</si>
  <si>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</si>
  <si>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</si>
  <si>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</si>
  <si>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</si>
  <si>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</si>
  <si>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</si>
  <si>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</si>
  <si>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</si>
  <si>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</si>
  <si>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</si>
  <si>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</si>
  <si>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</si>
  <si>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</si>
  <si>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</si>
  <si>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</si>
  <si>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</si>
  <si>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</si>
  <si>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</si>
  <si>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</si>
  <si>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</si>
  <si>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</si>
  <si>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</si>
  <si>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</si>
  <si>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</si>
  <si>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（１）各指標の分析　　　　　　　　　　　　　　①収益的収支比率は100％を超えて推移しているが、今後も効率的な運営に努める。
④低い水準で推移しており投資規模は適切と思われる。
⑤平均値よりも高い水準で推移し前年よりも向上しているが、今後の施設老朽化に伴う投資を見据え一層の経費削減に努める。
⑥平均値よりも低い水準で推移し前年よりも低下しているが、個々の浄化槽の状況を把握し、より効率的な施設管理が必要である。
⑦平成29年度まで平均値を下回り低率のまま推移していたが平成30年度より平均値を上回る利用率で推移しているため今後も利用率の向上に努めたい。　　　　　　　　　　　　　　　　　　　　　⑧合併浄化槽整備を前提としているため水洗化率は100％となっている。</t>
    <rPh sb="24" eb="26">
      <t>シュウエキ</t>
    </rPh>
    <rPh sb="26" eb="27">
      <t>テキ</t>
    </rPh>
    <phoneticPr fontId="4"/>
  </si>
  <si>
    <t>　老朽化によるブロワーの修繕件数の増加に加え設置後10年以上経過した浄化槽本体の修繕件数が増加傾向にある。浄化槽本体の場合、ブロワーよりもコスト高となるため、維持管理のコスト軽減のための検討が必要となる。</t>
    <phoneticPr fontId="4"/>
  </si>
  <si>
    <t>　現在まで収益的収支比率は100％を超え推移しているが、今後人口減少傾向もあり料金収入は横這いか、右肩下がりになると予想される。また、経費回収率も平均値を上回っているものの、経費削減により回収率の向上に努める。</t>
    <rPh sb="30" eb="32">
      <t>ジンコウ</t>
    </rPh>
    <rPh sb="32" eb="34">
      <t>ゲンショウ</t>
    </rPh>
    <rPh sb="34" eb="36">
      <t>ケイコウ</t>
    </rPh>
    <rPh sb="58" eb="60">
      <t>ヨソウ</t>
    </rPh>
    <rPh sb="87" eb="89">
      <t>ケイヒ</t>
    </rPh>
    <rPh sb="89" eb="91">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</si>
</sst>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0D-4D5A-9557-EFAFDCAF28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0D-4D5A-9557-EFAFDCAF28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56.47</c:v>
                </c:pt>
                <c:pt idx="1">
                  <c:v>56.18</c:v>
                </c:pt>
                <c:pt idx="2">
                  <c:v>59.71</c:v>
                </c:pt>
                <c:pt idx="3">
                  <c:v>60.59</c:v>
                </c:pt>
                <c:pt idx="4">
                  <c:v>60.59</c:v>
                </c:pt>
              </c:numCache>
            </c:numRef>
          </c:val>
          <c:extLst>
            <c:ext xmlns:c16="http://schemas.microsoft.com/office/drawing/2014/chart" uri="{C3380CC4-5D6E-409C-BE32-E72D297353CC}">
              <c16:uniqueId val="{00000000-5445-48AC-AF01-7E2CA20E9F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5445-48AC-AF01-7E2CA20E9F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D6D-491B-8715-5CF998EF87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0D6D-491B-8715-5CF998EF87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101.6</c:v>
                </c:pt>
                <c:pt idx="1">
                  <c:v>118.77</c:v>
                </c:pt>
                <c:pt idx="2">
                  <c:v>102.29</c:v>
                </c:pt>
                <c:pt idx="3">
                  <c:v>109.47</c:v>
                </c:pt>
                <c:pt idx="4">
                  <c:v>102.21</c:v>
                </c:pt>
              </c:numCache>
            </c:numRef>
          </c:val>
          <c:extLst>
            <c:ext xmlns:c16="http://schemas.microsoft.com/office/drawing/2014/chart" uri="{C3380CC4-5D6E-409C-BE32-E72D297353CC}">
              <c16:uniqueId val="{00000000-3DF3-4EE9-AE97-47EA8C8B34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3-4EE9-AE97-47EA8C8B34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0-431F-B3AE-ED3CFFB26C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0-431F-B3AE-ED3CFFB26C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7-4811-9210-1D085E1DDE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7-4811-9210-1D085E1DDE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35-447B-BAE4-4995541E89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5-447B-BAE4-4995541E89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37-46E8-998E-38A14DD3FA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7-46E8-998E-38A14DD3FA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58-4824-97DC-3F2D860B7D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F258-4824-97DC-3F2D860B7D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76.7</c:v>
                </c:pt>
                <c:pt idx="1">
                  <c:v>93.8</c:v>
                </c:pt>
                <c:pt idx="2">
                  <c:v>89.78</c:v>
                </c:pt>
                <c:pt idx="3">
                  <c:v>81.56</c:v>
                </c:pt>
                <c:pt idx="4">
                  <c:v>96.44</c:v>
                </c:pt>
              </c:numCache>
            </c:numRef>
          </c:val>
          <c:extLst>
            <c:ext xmlns:c16="http://schemas.microsoft.com/office/drawing/2014/chart" uri="{C3380CC4-5D6E-409C-BE32-E72D297353CC}">
              <c16:uniqueId val="{00000000-4F5E-4492-8441-BF0A4EF382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4F5E-4492-8441-BF0A4EF382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250.04</c:v>
                </c:pt>
                <c:pt idx="1">
                  <c:v>203.17</c:v>
                </c:pt>
                <c:pt idx="2">
                  <c:v>209.82</c:v>
                </c:pt>
                <c:pt idx="3">
                  <c:v>232.25</c:v>
                </c:pt>
                <c:pt idx="4">
                  <c:v>190.9</c:v>
                </c:pt>
              </c:numCache>
            </c:numRef>
          </c:val>
          <c:extLst>
            <c:ext xmlns:c16="http://schemas.microsoft.com/office/drawing/2014/chart" uri="{C3380CC4-5D6E-409C-BE32-E72D297353CC}">
              <c16:uniqueId val="{00000000-5171-4B38-957F-C13E0E8928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5171-4B38-957F-C13E0E8928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嬬恋村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9418</v>
      </c>
      <c r="AM8" s="69"/>
      <c r="AN8" s="69"/>
      <c r="AO8" s="69"/>
      <c r="AP8" s="69"/>
      <c r="AQ8" s="69"/>
      <c r="AR8" s="69"/>
      <c r="AS8" s="69"/>
      <c r="AT8" s="68">
        <f>データ!T6</f>
        <v>337.58</v>
      </c>
      <c r="AU8" s="68"/>
      <c r="AV8" s="68"/>
      <c r="AW8" s="68"/>
      <c r="AX8" s="68"/>
      <c r="AY8" s="68"/>
      <c r="AZ8" s="68"/>
      <c r="BA8" s="68"/>
      <c r="BB8" s="68">
        <f>データ!U6</f>
        <v>27.9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11.62</v>
      </c>
      <c r="Q10" s="68"/>
      <c r="R10" s="68"/>
      <c r="S10" s="68"/>
      <c r="T10" s="68"/>
      <c r="U10" s="68"/>
      <c r="V10" s="68"/>
      <c r="W10" s="68">
        <f>データ!Q6</f>
        <v>100</v>
      </c>
      <c r="X10" s="68"/>
      <c r="Y10" s="68"/>
      <c r="Z10" s="68"/>
      <c r="AA10" s="68"/>
      <c r="AB10" s="68"/>
      <c r="AC10" s="68"/>
      <c r="AD10" s="69">
        <f>データ!R6</f>
        <v>4403</v>
      </c>
      <c r="AE10" s="69"/>
      <c r="AF10" s="69"/>
      <c r="AG10" s="69"/>
      <c r="AH10" s="69"/>
      <c r="AI10" s="69"/>
      <c r="AJ10" s="69"/>
      <c r="AK10" s="2"/>
      <c r="AL10" s="69">
        <f>データ!V6</f>
        <v>1094</v>
      </c>
      <c r="AM10" s="69"/>
      <c r="AN10" s="69"/>
      <c r="AO10" s="69"/>
      <c r="AP10" s="69"/>
      <c r="AQ10" s="69"/>
      <c r="AR10" s="69"/>
      <c r="AS10" s="69"/>
      <c r="AT10" s="68">
        <f>データ!W6</f>
        <v>0.15</v>
      </c>
      <c r="AU10" s="68"/>
      <c r="AV10" s="68"/>
      <c r="AW10" s="68"/>
      <c r="AX10" s="68"/>
      <c r="AY10" s="68"/>
      <c r="AZ10" s="68"/>
      <c r="BA10" s="68"/>
      <c r="BB10" s="68">
        <f>データ!X6</f>
        <v>7293.33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122</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opYrKFNAZ7LUCFNl2eHBJxTFPMDrnYS78mojHe1AsgEk7CL1pyM1+OCQFNnucPd4OvUbUL1S4I98WqnYMcrP0g==" saltValue="nLX9vZKNRsfFAGoXe7DU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104256</v>
      </c>
      <c r="D6" s="33">
        <f t="shared" si="3"/>
        <v>47</v>
      </c>
      <c r="E6" s="33">
        <f t="shared" si="3"/>
        <v>18</v>
      </c>
      <c r="F6" s="33">
        <f t="shared" si="3"/>
        <v>0</v>
      </c>
      <c r="G6" s="33">
        <f t="shared" si="3"/>
        <v>0</v>
      </c>
      <c r="H6" s="33" t="str">
        <f t="shared" si="3"/>
        <v>群馬県　嬬恋村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11.62</v>
      </c>
      <c r="Q6" s="34">
        <f t="shared" si="3"/>
        <v>100</v>
      </c>
      <c r="R6" s="34">
        <f t="shared" si="3"/>
        <v>4403</v>
      </c>
      <c r="S6" s="34">
        <f t="shared" si="3"/>
        <v>9418</v>
      </c>
      <c r="T6" s="34">
        <f t="shared" si="3"/>
        <v>337.58</v>
      </c>
      <c r="U6" s="34">
        <f t="shared" si="3"/>
        <v>27.9</v>
      </c>
      <c r="V6" s="34">
        <f t="shared" si="3"/>
        <v>1094</v>
      </c>
      <c r="W6" s="34">
        <f t="shared" si="3"/>
        <v>0.15</v>
      </c>
      <c r="X6" s="34">
        <f t="shared" si="3"/>
        <v>7293.33</v>
      </c>
      <c r="Y6" s="35">
        <f>IF(Y7="",NA(),Y7)</f>
        <v>101.6</v>
      </c>
      <c r="Z6" s="35">
        <f t="shared" ref="Z6:AH6" si="4">IF(Z7="",NA(),Z7)</f>
        <v>118.77</v>
      </c>
      <c r="AA6" s="35">
        <f t="shared" si="4"/>
        <v>102.29</v>
      </c>
      <c r="AB6" s="35">
        <f t="shared" si="4"/>
        <v>109.47</v>
      </c>
      <c r="AC6" s="35">
        <f t="shared" si="4"/>
        <v>102.21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270.57</v>
      </c>
      <c r="BO6" s="35">
        <f t="shared" si="7"/>
        <v>294.27</v>
      </c>
      <c r="BP6" s="34" t="str">
        <f>IF(BP7="","",IF(BP7="-","【-】","【"&amp;SUBSTITUTE(TEXT(BP7,"#,##0.00"),"-","△")&amp;"】"))</f>
        <v>【314.13】</v>
      </c>
      <c r="BQ6" s="35">
        <f>IF(BQ7="",NA(),BQ7)</f>
        <v>76.7</v>
      </c>
      <c r="BR6" s="35">
        <f t="shared" ref="BR6:BZ6" si="8">IF(BR7="",NA(),BR7)</f>
        <v>93.8</v>
      </c>
      <c r="BS6" s="35">
        <f t="shared" si="8"/>
        <v>89.78</v>
      </c>
      <c r="BT6" s="35">
        <f t="shared" si="8"/>
        <v>81.56</v>
      </c>
      <c r="BU6" s="35">
        <f t="shared" si="8"/>
        <v>96.44</v>
      </c>
      <c r="BV6" s="35">
        <f t="shared" si="8"/>
        <v>55.84</v>
      </c>
      <c r="BW6" s="35">
        <f t="shared" si="8"/>
        <v>57.08</v>
      </c>
      <c r="BX6" s="35">
        <f t="shared" si="8"/>
        <v>55.85</v>
      </c>
      <c r="BY6" s="35">
        <f t="shared" si="8"/>
        <v>62.5</v>
      </c>
      <c r="BZ6" s="35">
        <f t="shared" si="8"/>
        <v>60.59</v>
      </c>
      <c r="CA6" s="34" t="str">
        <f>IF(CA7="","",IF(CA7="-","【-】","【"&amp;SUBSTITUTE(TEXT(CA7,"#,##0.00"),"-","△")&amp;"】"))</f>
        <v>【58.42】</v>
      </c>
      <c r="CB6" s="35">
        <f>IF(CB7="",NA(),CB7)</f>
        <v>250.04</v>
      </c>
      <c r="CC6" s="35">
        <f t="shared" ref="CC6:CK6" si="9">IF(CC7="",NA(),CC7)</f>
        <v>203.17</v>
      </c>
      <c r="CD6" s="35">
        <f t="shared" si="9"/>
        <v>209.82</v>
      </c>
      <c r="CE6" s="35">
        <f t="shared" si="9"/>
        <v>232.25</v>
      </c>
      <c r="CF6" s="35">
        <f t="shared" si="9"/>
        <v>190.9</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56.47</v>
      </c>
      <c r="CN6" s="35">
        <f t="shared" ref="CN6:CV6" si="10">IF(CN7="",NA(),CN7)</f>
        <v>56.18</v>
      </c>
      <c r="CO6" s="35">
        <f t="shared" si="10"/>
        <v>59.71</v>
      </c>
      <c r="CP6" s="35">
        <f t="shared" si="10"/>
        <v>60.59</v>
      </c>
      <c r="CQ6" s="35">
        <f t="shared" si="10"/>
        <v>60.59</v>
      </c>
      <c r="CR6" s="35">
        <f t="shared" si="10"/>
        <v>61.55</v>
      </c>
      <c r="CS6" s="35">
        <f t="shared" si="10"/>
        <v>57.22</v>
      </c>
      <c r="CT6" s="35">
        <f t="shared" si="10"/>
        <v>54.93</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104256</v>
      </c>
      <c r="D7" s="37">
        <v>47</v>
      </c>
      <c r="E7" s="37">
        <v>18</v>
      </c>
      <c r="F7" s="37">
        <v>0</v>
      </c>
      <c r="G7" s="37">
        <v>0</v>
      </c>
      <c r="H7" s="37" t="s">
        <v>99</v>
      </c>
      <c r="I7" s="37" t="s">
        <v>100</v>
      </c>
      <c r="J7" s="37" t="s">
        <v>101</v>
      </c>
      <c r="K7" s="37" t="s">
        <v>102</v>
      </c>
      <c r="L7" s="37" t="s">
        <v>103</v>
      </c>
      <c r="M7" s="37" t="s">
        <v>104</v>
      </c>
      <c r="N7" s="38" t="s">
        <v>105</v>
      </c>
      <c r="O7" s="38" t="s">
        <v>106</v>
      </c>
      <c r="P7" s="38">
        <v>11.62</v>
      </c>
      <c r="Q7" s="38">
        <v>100</v>
      </c>
      <c r="R7" s="38">
        <v>4403</v>
      </c>
      <c r="S7" s="38">
        <v>9418</v>
      </c>
      <c r="T7" s="38">
        <v>337.58</v>
      </c>
      <c r="U7" s="38">
        <v>27.9</v>
      </c>
      <c r="V7" s="38">
        <v>1094</v>
      </c>
      <c r="W7" s="38">
        <v>0.15</v>
      </c>
      <c r="X7" s="38">
        <v>7293.33</v>
      </c>
      <c r="Y7" s="38">
        <v>101.6</v>
      </c>
      <c r="Z7" s="38">
        <v>118.77</v>
      </c>
      <c r="AA7" s="38">
        <v>102.29</v>
      </c>
      <c r="AB7" s="38">
        <v>109.47</v>
      </c>
      <c r="AC7" s="38">
        <v>102.21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270.57</v>
      </c>
      <c r="BO7" s="38">
        <v>294.27</v>
      </c>
      <c r="BP7" s="38">
        <v>314.13</v>
      </c>
      <c r="BQ7" s="38">
        <v>76.7</v>
      </c>
      <c r="BR7" s="38">
        <v>93.8</v>
      </c>
      <c r="BS7" s="38">
        <v>89.78</v>
      </c>
      <c r="BT7" s="38">
        <v>81.56</v>
      </c>
      <c r="BU7" s="38">
        <v>96.44</v>
      </c>
      <c r="BV7" s="38">
        <v>55.84</v>
      </c>
      <c r="BW7" s="38">
        <v>57.08</v>
      </c>
      <c r="BX7" s="38">
        <v>55.85</v>
      </c>
      <c r="BY7" s="38">
        <v>62.5</v>
      </c>
      <c r="BZ7" s="38">
        <v>60.59</v>
      </c>
      <c r="CA7" s="38">
        <v>58.42</v>
      </c>
      <c r="CB7" s="38">
        <v>250.04</v>
      </c>
      <c r="CC7" s="38">
        <v>203.17</v>
      </c>
      <c r="CD7" s="38">
        <v>209.82</v>
      </c>
      <c r="CE7" s="38">
        <v>232.25</v>
      </c>
      <c r="CF7" s="38">
        <v>190.9</v>
      </c>
      <c r="CG7" s="38">
        <v>287.57</v>
      </c>
      <c r="CH7" s="38">
        <v>286.86</v>
      </c>
      <c r="CI7" s="38">
        <v>287.91000000000003</v>
      </c>
      <c r="CJ7" s="38">
        <v>269.33</v>
      </c>
      <c r="CK7" s="38">
        <v>280.23</v>
      </c>
      <c r="CL7" s="38">
        <v>282.27999999999997</v>
      </c>
      <c r="CM7" s="38">
        <v>56.47</v>
      </c>
      <c r="CN7" s="38">
        <v>56.18</v>
      </c>
      <c r="CO7" s="38">
        <v>59.71</v>
      </c>
      <c r="CP7" s="38">
        <v>60.59</v>
      </c>
      <c r="CQ7" s="38">
        <v>60.59</v>
      </c>
      <c r="CR7" s="38">
        <v>61.55</v>
      </c>
      <c r="CS7" s="38">
        <v>57.22</v>
      </c>
      <c r="CT7" s="38">
        <v>54.93</v>
      </c>
      <c r="CU7" s="38">
        <v>59.64</v>
      </c>
      <c r="CV7" s="38">
        <v>58.19</v>
      </c>
      <c r="CW7" s="38">
        <v>57.83</v>
      </c>
      <c r="CX7" s="38">
        <v>100</v>
      </c>
      <c r="CY7" s="38">
        <v>100</v>
      </c>
      <c r="CZ7" s="38">
        <v>100</v>
      </c>
      <c r="DA7" s="38">
        <v>100</v>
      </c>
      <c r="DB7" s="38">
        <v>100</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2022-02-10T05:40:01Z</cp:lastPrinted>
  <dcterms:created xsi:type="dcterms:W3CDTF">2021-12-03T08:09:46Z</dcterms:created>
  <dcterms:modified xsi:type="dcterms:W3CDTF">2022-02-10T05:40:05Z</dcterms:modified>
  <cp:category/>
</cp:coreProperties>
</file>