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C:\Users\goto-tetsuya\Desktop\"/>
    </mc:Choice>
  </mc:AlternateContent>
  <xr:revisionPtr revIDLastSave="0" documentId="13_ncr:1_{98264531-3A13-4392-9DC0-3C640ACBB1B3}" xr6:coauthVersionLast="36" xr6:coauthVersionMax="36" xr10:uidLastSave="{00000000-0000-0000-0000-000000000000}"/>
  <workbookProtection workbookAlgorithmName="SHA-512" workbookHashValue="T0jbuF263x/WyGZHgc0Ojky3j+aNgCHLK+QIcVseBa8uVFaEZ6t3nd2ntBahlu2L6HkAvvxRToFG7F/bADlIKg==" workbookSaltValue="WqC4h/pBo9XnpS4rBypxQA==" workbookSpinCount="100000" lockStructure="1"/>
  <bookViews>
    <workbookView xWindow="0" yWindow="0" windowWidth="28800" windowHeight="1223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I10" i="4" s="1"/>
  <c r="N6" i="5"/>
  <c r="B10" i="4" s="1"/>
  <c r="M6" i="5"/>
  <c r="AD8" i="4" s="1"/>
  <c r="L6" i="5"/>
  <c r="W8" i="4" s="1"/>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E86" i="4"/>
  <c r="BB10" i="4"/>
  <c r="AT10" i="4"/>
  <c r="W10" i="4"/>
  <c r="P10" i="4"/>
  <c r="BB8" i="4"/>
  <c r="AT8" i="4"/>
  <c r="AL8" i="4"/>
  <c r="B6" i="4"/>
</calcChain>
</file>

<file path=xl/sharedStrings.xml><?xml version="1.0" encoding="utf-8"?>
<sst xmlns="http://schemas.openxmlformats.org/spreadsheetml/2006/main" count="247" uniqueCount="121">
  <si>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</si>
  <si>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</si>
  <si>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</si>
  <si>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</si>
  <si>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</si>
  <si>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</si>
  <si>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</si>
  <si>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</si>
  <si>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</si>
  <si>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</si>
  <si>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</si>
  <si>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</si>
  <si>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</si>
  <si>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</si>
  <si>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</si>
  <si>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</si>
  <si>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</si>
  <si>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</si>
  <si>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</si>
  <si>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</si>
  <si>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</si>
  <si>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</si>
  <si>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</si>
  <si>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</si>
  <si>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</si>
  <si>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</si>
  <si>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</si>
  <si>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</si>
  <si>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</si>
  <si>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</si>
  <si>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</si>
  <si>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</si>
  <si>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</si>
  <si>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</si>
  <si>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</si>
  <si>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</si>
  <si>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</si>
  <si>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</si>
  <si>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</si>
  <si>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</si>
  <si>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</si>
  <si>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</si>
  <si>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</si>
  <si>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</si>
  <si>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</si>
  <si>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</si>
  <si>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</si>
  <si>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</si>
  <si>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</si>
  <si>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</si>
  <si>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</si>
  <si>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</si>
  <si>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</si>
  <si>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</si>
  <si>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</si>
  <si>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</si>
  <si>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</si>
  <si>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</si>
  <si>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</si>
  <si>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</si>
  <si>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</si>
  <si>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</si>
  <si>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</si>
  <si>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</si>
  <si>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</si>
  <si>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</si>
  <si>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</si>
  <si>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</si>
  <si>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</si>
  <si>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</si>
  <si>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</si>
  <si>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</si>
  <si>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</si>
  <si>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</si>
  <si>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</si>
  <si>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</si>
  <si>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</si>
  <si>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</si>
  <si>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</si>
  <si>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</si>
  <si>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</si>
  <si>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</si>
  <si>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</si>
  <si>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</si>
  <si>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</si>
  <si>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</si>
  <si>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</si>
  <si>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</si>
  <si>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</si>
  <si>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</si>
  <si>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</si>
  <si>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</si>
  <si>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</si>
  <si>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</si>
  <si>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</si>
  <si>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</si>
  <si>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</si>
  <si>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</si>
  <si>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昭和村</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</si>
  <si>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</si>
  <si>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</si>
  <si>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</si>
  <si>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</si>
  <si>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</si>
  <si>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</si>
  <si>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</si>
  <si>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</si>
  <si>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</si>
  <si>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</si>
  <si>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</si>
  <si>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</si>
  <si>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</si>
  <si>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</si>
  <si>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</si>
  <si>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</si>
  <si>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</si>
  <si>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</si>
  <si>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</si>
  <si>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現在、村では市町村設置型の浄化槽を４００基程度設置しているが、設置してから１０年以上が経過している浄化槽が多く存在する。そのため、適切な管理を行うとともに、老朽化に伴う計画的な更新を視野に入れ検討していく必要がある。</t>
    <rPh sb="1" eb="3">
      <t>ゲンザイ</t>
    </rPh>
    <rPh sb="4" eb="5">
      <t>ムラ</t>
    </rPh>
    <rPh sb="7" eb="10">
      <t>シチョウソン</t>
    </rPh>
    <rPh sb="10" eb="12">
      <t>セッチ</t>
    </rPh>
    <rPh sb="12" eb="13">
      <t>ガタ</t>
    </rPh>
    <rPh sb="14" eb="17">
      <t>ジョウカソウ</t>
    </rPh>
    <rPh sb="21" eb="22">
      <t>キ</t>
    </rPh>
    <rPh sb="22" eb="24">
      <t>テイド</t>
    </rPh>
    <rPh sb="24" eb="26">
      <t>セッチ</t>
    </rPh>
    <rPh sb="32" eb="34">
      <t>セッチ</t>
    </rPh>
    <rPh sb="40" eb="41">
      <t>ネン</t>
    </rPh>
    <rPh sb="41" eb="43">
      <t>イジョウ</t>
    </rPh>
    <rPh sb="44" eb="46">
      <t>ケイカ</t>
    </rPh>
    <rPh sb="50" eb="53">
      <t>ジョウカソウ</t>
    </rPh>
    <rPh sb="54" eb="55">
      <t>オオ</t>
    </rPh>
    <rPh sb="56" eb="58">
      <t>ソンザイ</t>
    </rPh>
    <rPh sb="66" eb="68">
      <t>テキセツ</t>
    </rPh>
    <rPh sb="69" eb="71">
      <t>カンリ</t>
    </rPh>
    <rPh sb="72" eb="73">
      <t>オコナ</t>
    </rPh>
    <rPh sb="79" eb="82">
      <t>ロウキュウカ</t>
    </rPh>
    <rPh sb="83" eb="84">
      <t>トモナ</t>
    </rPh>
    <rPh sb="85" eb="88">
      <t>ケイカクテキ</t>
    </rPh>
    <rPh sb="89" eb="91">
      <t>コウシン</t>
    </rPh>
    <rPh sb="92" eb="94">
      <t>シヤ</t>
    </rPh>
    <rPh sb="95" eb="96">
      <t>イ</t>
    </rPh>
    <rPh sb="97" eb="99">
      <t>ケントウ</t>
    </rPh>
    <rPh sb="103" eb="105">
      <t>ヒツヨウ</t>
    </rPh>
    <phoneticPr fontId="4"/>
  </si>
  <si>
    <t>　本事業で設置する合併処理浄化槽は、昭和村における住宅の散在する地域において事業として適しており、未整備の地域においても整備を進めたい。
　また、より有利な国庫補助要件を満たせるよう、今後も推進し財源の確保に努めたい。</t>
    <rPh sb="1" eb="2">
      <t>ホン</t>
    </rPh>
    <rPh sb="2" eb="4">
      <t>ジギョウ</t>
    </rPh>
    <rPh sb="5" eb="7">
      <t>セッチ</t>
    </rPh>
    <rPh sb="9" eb="11">
      <t>ガッペイ</t>
    </rPh>
    <rPh sb="11" eb="13">
      <t>ショリ</t>
    </rPh>
    <rPh sb="13" eb="16">
      <t>ジョウカソウ</t>
    </rPh>
    <rPh sb="18" eb="21">
      <t>ショウワムラ</t>
    </rPh>
    <rPh sb="25" eb="27">
      <t>ジュウタク</t>
    </rPh>
    <rPh sb="28" eb="30">
      <t>サンザイ</t>
    </rPh>
    <rPh sb="32" eb="34">
      <t>チイキ</t>
    </rPh>
    <rPh sb="38" eb="40">
      <t>ジギョウ</t>
    </rPh>
    <rPh sb="43" eb="44">
      <t>テキ</t>
    </rPh>
    <rPh sb="49" eb="52">
      <t>ミセイビ</t>
    </rPh>
    <rPh sb="53" eb="55">
      <t>チイキ</t>
    </rPh>
    <rPh sb="60" eb="62">
      <t>セイビ</t>
    </rPh>
    <rPh sb="63" eb="64">
      <t>スス</t>
    </rPh>
    <rPh sb="75" eb="77">
      <t>ユウリ</t>
    </rPh>
    <rPh sb="78" eb="80">
      <t>コッコ</t>
    </rPh>
    <rPh sb="80" eb="82">
      <t>ホジョ</t>
    </rPh>
    <rPh sb="82" eb="84">
      <t>ヨウケン</t>
    </rPh>
    <rPh sb="85" eb="86">
      <t>ミ</t>
    </rPh>
    <rPh sb="92" eb="94">
      <t>コンゴ</t>
    </rPh>
    <rPh sb="95" eb="97">
      <t>スイシン</t>
    </rPh>
    <rPh sb="98" eb="100">
      <t>ザイゲン</t>
    </rPh>
    <rPh sb="101" eb="103">
      <t>カクホ</t>
    </rPh>
    <rPh sb="104" eb="105">
      <t>ツト</t>
    </rPh>
    <phoneticPr fontId="4"/>
  </si>
  <si>
    <t>①収益的収支収支比率は、経費の増減が顕著に表れることから経費の安定的な支出を行いながら安定性を保つよう努めたい。料金収入は定額制のため大きな変動はない。
④企業債残高対事業規模比率は、事業継続中であり毎年積み増ししているが事業の縮小により毎年残高は減っている。
⑤経費回収率は料金の設定が低く、類似団体平均を大きく下回っていることを考慮すれば、料金改定を行って値上げをすることが必要である。
⑥汚水処理原価は、平均値を下回っている状態であり、更に効率的な汚水処理実務に努める。
⑦施設利用率では、本事業では５人槽から１０人槽の整備を行っており、小家族化、高齢化の影響から施設の処理能力よりも使用者の数が低くなり、利用率は今後は低下することも想定される。
⑧水洗化率については、人口減少などにより、低下することが想定される。
　今後も住民の需要を推し量りながら事業を進めていきたい。</t>
    <rPh sb="1" eb="3">
      <t>シュウエキ</t>
    </rPh>
    <rPh sb="3" eb="4">
      <t>テキ</t>
    </rPh>
    <rPh sb="4" eb="6">
      <t>シュウシ</t>
    </rPh>
    <rPh sb="6" eb="8">
      <t>シュウシ</t>
    </rPh>
    <rPh sb="8" eb="10">
      <t>ヒリツ</t>
    </rPh>
    <rPh sb="12" eb="14">
      <t>ケイヒ</t>
    </rPh>
    <rPh sb="15" eb="17">
      <t>ゾウゲン</t>
    </rPh>
    <rPh sb="18" eb="20">
      <t>ケンチョ</t>
    </rPh>
    <rPh sb="21" eb="22">
      <t>アラワ</t>
    </rPh>
    <rPh sb="28" eb="30">
      <t>ケイヒ</t>
    </rPh>
    <rPh sb="31" eb="34">
      <t>アンテイテキ</t>
    </rPh>
    <rPh sb="35" eb="37">
      <t>シシュツ</t>
    </rPh>
    <rPh sb="38" eb="39">
      <t>オコナ</t>
    </rPh>
    <rPh sb="43" eb="46">
      <t>アンテイセイ</t>
    </rPh>
    <rPh sb="47" eb="48">
      <t>タモ</t>
    </rPh>
    <rPh sb="51" eb="52">
      <t>ツト</t>
    </rPh>
    <rPh sb="56" eb="58">
      <t>リョウキン</t>
    </rPh>
    <rPh sb="58" eb="60">
      <t>シュウニュウ</t>
    </rPh>
    <rPh sb="61" eb="64">
      <t>テイガクセイ</t>
    </rPh>
    <rPh sb="67" eb="68">
      <t>オオ</t>
    </rPh>
    <rPh sb="70" eb="72">
      <t>ヘンドウ</t>
    </rPh>
    <rPh sb="78" eb="81">
      <t>キギョウサイ</t>
    </rPh>
    <rPh sb="81" eb="83">
      <t>ザンダカ</t>
    </rPh>
    <rPh sb="84" eb="86">
      <t>ジギョウ</t>
    </rPh>
    <rPh sb="86" eb="88">
      <t>キボ</t>
    </rPh>
    <rPh sb="88" eb="90">
      <t>ヒリツ</t>
    </rPh>
    <rPh sb="92" eb="94">
      <t>ジギョウ</t>
    </rPh>
    <rPh sb="94" eb="96">
      <t>ケイゾク</t>
    </rPh>
    <rPh sb="96" eb="97">
      <t>チュウ</t>
    </rPh>
    <rPh sb="100" eb="102">
      <t>マイトシ</t>
    </rPh>
    <rPh sb="102" eb="103">
      <t>ツ</t>
    </rPh>
    <rPh sb="104" eb="105">
      <t>マ</t>
    </rPh>
    <rPh sb="111" eb="113">
      <t>ジギョウ</t>
    </rPh>
    <rPh sb="114" eb="116">
      <t>シュクショウ</t>
    </rPh>
    <rPh sb="119" eb="121">
      <t>マイトシ</t>
    </rPh>
    <rPh sb="121" eb="123">
      <t>ザンダカ</t>
    </rPh>
    <rPh sb="124" eb="125">
      <t>ヘ</t>
    </rPh>
    <rPh sb="132" eb="134">
      <t>ケイヒ</t>
    </rPh>
    <rPh sb="134" eb="137">
      <t>カイシュウリツ</t>
    </rPh>
    <rPh sb="138" eb="140">
      <t>リョウキン</t>
    </rPh>
    <rPh sb="141" eb="143">
      <t>セッテイ</t>
    </rPh>
    <rPh sb="144" eb="145">
      <t>ヒク</t>
    </rPh>
    <rPh sb="147" eb="149">
      <t>ルイジ</t>
    </rPh>
    <rPh sb="149" eb="151">
      <t>ダンタイ</t>
    </rPh>
    <rPh sb="151" eb="153">
      <t>ヘイキン</t>
    </rPh>
    <rPh sb="154" eb="155">
      <t>オオ</t>
    </rPh>
    <rPh sb="157" eb="159">
      <t>シタマワ</t>
    </rPh>
    <rPh sb="166" eb="168">
      <t>コウリョ</t>
    </rPh>
    <rPh sb="172" eb="174">
      <t>リョウキン</t>
    </rPh>
    <rPh sb="174" eb="176">
      <t>カイテイ</t>
    </rPh>
    <rPh sb="177" eb="178">
      <t>オコナ</t>
    </rPh>
    <rPh sb="180" eb="182">
      <t>ネア</t>
    </rPh>
    <rPh sb="189" eb="191">
      <t>ヒツヨウ</t>
    </rPh>
    <rPh sb="197" eb="199">
      <t>オスイ</t>
    </rPh>
    <rPh sb="199" eb="201">
      <t>ショリ</t>
    </rPh>
    <rPh sb="201" eb="203">
      <t>ゲンカ</t>
    </rPh>
    <rPh sb="205" eb="207">
      <t>ヘイキン</t>
    </rPh>
    <rPh sb="207" eb="208">
      <t>チ</t>
    </rPh>
    <rPh sb="209" eb="211">
      <t>シタマワ</t>
    </rPh>
    <rPh sb="215" eb="217">
      <t>ジョウタイ</t>
    </rPh>
    <rPh sb="221" eb="222">
      <t>サラ</t>
    </rPh>
    <rPh sb="223" eb="226">
      <t>コウリツテキ</t>
    </rPh>
    <rPh sb="227" eb="229">
      <t>オスイ</t>
    </rPh>
    <rPh sb="229" eb="231">
      <t>ショリ</t>
    </rPh>
    <rPh sb="231" eb="233">
      <t>ジツム</t>
    </rPh>
    <rPh sb="234" eb="235">
      <t>ツト</t>
    </rPh>
    <rPh sb="240" eb="242">
      <t>シセツ</t>
    </rPh>
    <rPh sb="242" eb="244">
      <t>リヨウ</t>
    </rPh>
    <rPh sb="244" eb="245">
      <t>リツ</t>
    </rPh>
    <rPh sb="248" eb="249">
      <t>ホン</t>
    </rPh>
    <rPh sb="249" eb="251">
      <t>ジギョウ</t>
    </rPh>
    <rPh sb="254" eb="256">
      <t>ニンソウ</t>
    </rPh>
    <rPh sb="260" eb="262">
      <t>ニンソウ</t>
    </rPh>
    <rPh sb="263" eb="265">
      <t>セイビ</t>
    </rPh>
    <rPh sb="266" eb="267">
      <t>オコナ</t>
    </rPh>
    <rPh sb="281" eb="283">
      <t>エイキョウ</t>
    </rPh>
    <rPh sb="285" eb="287">
      <t>シセツ</t>
    </rPh>
    <rPh sb="288" eb="290">
      <t>ショリ</t>
    </rPh>
    <rPh sb="290" eb="292">
      <t>ノウリョク</t>
    </rPh>
    <rPh sb="295" eb="297">
      <t>シヨウ</t>
    </rPh>
    <rPh sb="297" eb="298">
      <t>シャ</t>
    </rPh>
    <rPh sb="299" eb="300">
      <t>カズ</t>
    </rPh>
    <rPh sb="301" eb="302">
      <t>ヒク</t>
    </rPh>
    <rPh sb="306" eb="308">
      <t>リヨウ</t>
    </rPh>
    <rPh sb="308" eb="309">
      <t>リツ</t>
    </rPh>
    <rPh sb="310" eb="312">
      <t>コンゴ</t>
    </rPh>
    <rPh sb="313" eb="315">
      <t>テイカ</t>
    </rPh>
    <rPh sb="320" eb="322">
      <t>ソウテイ</t>
    </rPh>
    <rPh sb="328" eb="331">
      <t>スイセンカ</t>
    </rPh>
    <rPh sb="331" eb="332">
      <t>リツ</t>
    </rPh>
    <rPh sb="338" eb="340">
      <t>ジンコウ</t>
    </rPh>
    <rPh sb="340" eb="342">
      <t>ゲンショウ</t>
    </rPh>
    <rPh sb="348" eb="350">
      <t>テイカ</t>
    </rPh>
    <rPh sb="355" eb="357">
      <t>ソウテイ</t>
    </rPh>
    <rPh sb="363" eb="365">
      <t>コンゴ</t>
    </rPh>
    <rPh sb="366" eb="368">
      <t>ジュウミン</t>
    </rPh>
    <rPh sb="369" eb="371">
      <t>ジュヨウ</t>
    </rPh>
    <rPh sb="372" eb="373">
      <t>オ</t>
    </rPh>
    <rPh sb="374" eb="375">
      <t>ハカ</t>
    </rPh>
    <rPh sb="379" eb="381">
      <t>ジギョウ</t>
    </rPh>
    <rPh sb="382" eb="383">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</si>
</sst>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4FC-47AE-A8A3-CB90D5AB0A4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4FC-47AE-A8A3-CB90D5AB0A4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103.06</c:v>
                </c:pt>
                <c:pt idx="1">
                  <c:v>98.38</c:v>
                </c:pt>
                <c:pt idx="2">
                  <c:v>96.93</c:v>
                </c:pt>
                <c:pt idx="3">
                  <c:v>96.24</c:v>
                </c:pt>
                <c:pt idx="4">
                  <c:v>100</c:v>
                </c:pt>
              </c:numCache>
            </c:numRef>
          </c:val>
          <c:extLst>
            <c:ext xmlns:c16="http://schemas.microsoft.com/office/drawing/2014/chart" uri="{C3380CC4-5D6E-409C-BE32-E72D297353CC}">
              <c16:uniqueId val="{00000000-ACF3-4A99-B2A6-D9A0807A67F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61.94</c:v>
                </c:pt>
                <c:pt idx="1">
                  <c:v>61.79</c:v>
                </c:pt>
                <c:pt idx="2">
                  <c:v>59.94</c:v>
                </c:pt>
                <c:pt idx="3">
                  <c:v>59.64</c:v>
                </c:pt>
                <c:pt idx="4">
                  <c:v>58.19</c:v>
                </c:pt>
              </c:numCache>
            </c:numRef>
          </c:val>
          <c:smooth val="0"/>
          <c:extLst>
            <c:ext xmlns:c16="http://schemas.microsoft.com/office/drawing/2014/chart" uri="{C3380CC4-5D6E-409C-BE32-E72D297353CC}">
              <c16:uniqueId val="{00000001-ACF3-4A99-B2A6-D9A0807A67F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68.7</c:v>
                </c:pt>
                <c:pt idx="1">
                  <c:v>70.489999999999995</c:v>
                </c:pt>
                <c:pt idx="2">
                  <c:v>67.290000000000006</c:v>
                </c:pt>
                <c:pt idx="3">
                  <c:v>70.34</c:v>
                </c:pt>
                <c:pt idx="4">
                  <c:v>72.03</c:v>
                </c:pt>
              </c:numCache>
            </c:numRef>
          </c:val>
          <c:extLst>
            <c:ext xmlns:c16="http://schemas.microsoft.com/office/drawing/2014/chart" uri="{C3380CC4-5D6E-409C-BE32-E72D297353CC}">
              <c16:uniqueId val="{00000000-7694-48FB-844C-DED8992280B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94.14</c:v>
                </c:pt>
                <c:pt idx="1">
                  <c:v>92.44</c:v>
                </c:pt>
                <c:pt idx="2">
                  <c:v>89.66</c:v>
                </c:pt>
                <c:pt idx="3">
                  <c:v>90.63</c:v>
                </c:pt>
                <c:pt idx="4">
                  <c:v>87.8</c:v>
                </c:pt>
              </c:numCache>
            </c:numRef>
          </c:val>
          <c:smooth val="0"/>
          <c:extLst>
            <c:ext xmlns:c16="http://schemas.microsoft.com/office/drawing/2014/chart" uri="{C3380CC4-5D6E-409C-BE32-E72D297353CC}">
              <c16:uniqueId val="{00000001-7694-48FB-844C-DED8992280B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64.14</c:v>
                </c:pt>
                <c:pt idx="1">
                  <c:v>54.23</c:v>
                </c:pt>
                <c:pt idx="2">
                  <c:v>47.35</c:v>
                </c:pt>
                <c:pt idx="3">
                  <c:v>49.82</c:v>
                </c:pt>
                <c:pt idx="4">
                  <c:v>61.25</c:v>
                </c:pt>
              </c:numCache>
            </c:numRef>
          </c:val>
          <c:extLst>
            <c:ext xmlns:c16="http://schemas.microsoft.com/office/drawing/2014/chart" uri="{C3380CC4-5D6E-409C-BE32-E72D297353CC}">
              <c16:uniqueId val="{00000000-7438-4147-91E5-01AA6D3CBA6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38-4147-91E5-01AA6D3CBA6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EE8-464E-B37E-5FEAF4AB3E7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E8-464E-B37E-5FEAF4AB3E7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109-4AB2-8872-A07EB83F740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09-4AB2-8872-A07EB83F740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E97-422F-A5F3-EE6253DCD87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97-422F-A5F3-EE6253DCD87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6ED-43C3-9891-386141A07A9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ED-43C3-9891-386141A07A9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698.94</c:v>
                </c:pt>
                <c:pt idx="1">
                  <c:v>693.82</c:v>
                </c:pt>
                <c:pt idx="2">
                  <c:v>663.43</c:v>
                </c:pt>
                <c:pt idx="3">
                  <c:v>636.41999999999996</c:v>
                </c:pt>
                <c:pt idx="4">
                  <c:v>631.89</c:v>
                </c:pt>
              </c:numCache>
            </c:numRef>
          </c:val>
          <c:extLst>
            <c:ext xmlns:c16="http://schemas.microsoft.com/office/drawing/2014/chart" uri="{C3380CC4-5D6E-409C-BE32-E72D297353CC}">
              <c16:uniqueId val="{00000000-4DAD-434A-BD3E-3FEB34D8EA7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248.44</c:v>
                </c:pt>
                <c:pt idx="1">
                  <c:v>244.85</c:v>
                </c:pt>
                <c:pt idx="2">
                  <c:v>296.89</c:v>
                </c:pt>
                <c:pt idx="3">
                  <c:v>270.57</c:v>
                </c:pt>
                <c:pt idx="4">
                  <c:v>294.27</c:v>
                </c:pt>
              </c:numCache>
            </c:numRef>
          </c:val>
          <c:smooth val="0"/>
          <c:extLst>
            <c:ext xmlns:c16="http://schemas.microsoft.com/office/drawing/2014/chart" uri="{C3380CC4-5D6E-409C-BE32-E72D297353CC}">
              <c16:uniqueId val="{00000001-4DAD-434A-BD3E-3FEB34D8EA7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45.7</c:v>
                </c:pt>
                <c:pt idx="1">
                  <c:v>45.27</c:v>
                </c:pt>
                <c:pt idx="2">
                  <c:v>39.54</c:v>
                </c:pt>
                <c:pt idx="3">
                  <c:v>43.33</c:v>
                </c:pt>
                <c:pt idx="4">
                  <c:v>38.21</c:v>
                </c:pt>
              </c:numCache>
            </c:numRef>
          </c:val>
          <c:extLst>
            <c:ext xmlns:c16="http://schemas.microsoft.com/office/drawing/2014/chart" uri="{C3380CC4-5D6E-409C-BE32-E72D297353CC}">
              <c16:uniqueId val="{00000000-E16A-4B9C-9798-0FDE13A1322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66.73</c:v>
                </c:pt>
                <c:pt idx="1">
                  <c:v>64.78</c:v>
                </c:pt>
                <c:pt idx="2">
                  <c:v>63.06</c:v>
                </c:pt>
                <c:pt idx="3">
                  <c:v>62.5</c:v>
                </c:pt>
                <c:pt idx="4">
                  <c:v>60.59</c:v>
                </c:pt>
              </c:numCache>
            </c:numRef>
          </c:val>
          <c:smooth val="0"/>
          <c:extLst>
            <c:ext xmlns:c16="http://schemas.microsoft.com/office/drawing/2014/chart" uri="{C3380CC4-5D6E-409C-BE32-E72D297353CC}">
              <c16:uniqueId val="{00000001-E16A-4B9C-9798-0FDE13A1322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114.58</c:v>
                </c:pt>
                <c:pt idx="1">
                  <c:v>115.48</c:v>
                </c:pt>
                <c:pt idx="2">
                  <c:v>128.12</c:v>
                </c:pt>
                <c:pt idx="3">
                  <c:v>119.09</c:v>
                </c:pt>
                <c:pt idx="4">
                  <c:v>123.62</c:v>
                </c:pt>
              </c:numCache>
            </c:numRef>
          </c:val>
          <c:extLst>
            <c:ext xmlns:c16="http://schemas.microsoft.com/office/drawing/2014/chart" uri="{C3380CC4-5D6E-409C-BE32-E72D297353CC}">
              <c16:uniqueId val="{00000000-465C-4E9D-A82F-7E10E459770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241.29</c:v>
                </c:pt>
                <c:pt idx="1">
                  <c:v>250.21</c:v>
                </c:pt>
                <c:pt idx="2">
                  <c:v>264.77</c:v>
                </c:pt>
                <c:pt idx="3">
                  <c:v>269.33</c:v>
                </c:pt>
                <c:pt idx="4">
                  <c:v>280.23</c:v>
                </c:pt>
              </c:numCache>
            </c:numRef>
          </c:val>
          <c:smooth val="0"/>
          <c:extLst>
            <c:ext xmlns:c16="http://schemas.microsoft.com/office/drawing/2014/chart" uri="{C3380CC4-5D6E-409C-BE32-E72D297353CC}">
              <c16:uniqueId val="{00000001-465C-4E9D-A82F-7E10E459770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群馬県　昭和村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K2</v>
      </c>
      <c r="X8" s="49"/>
      <c r="Y8" s="49"/>
      <c r="Z8" s="49"/>
      <c r="AA8" s="49"/>
      <c r="AB8" s="49"/>
      <c r="AC8" s="49"/>
      <c r="AD8" s="50" t="str">
        <f>データ!$M$6</f>
        <v>非設置</v>
      </c>
      <c r="AE8" s="50"/>
      <c r="AF8" s="50"/>
      <c r="AG8" s="50"/>
      <c r="AH8" s="50"/>
      <c r="AI8" s="50"/>
      <c r="AJ8" s="50"/>
      <c r="AK8" s="3"/>
      <c r="AL8" s="51">
        <f>データ!S6</f>
        <v>7186</v>
      </c>
      <c r="AM8" s="51"/>
      <c r="AN8" s="51"/>
      <c r="AO8" s="51"/>
      <c r="AP8" s="51"/>
      <c r="AQ8" s="51"/>
      <c r="AR8" s="51"/>
      <c r="AS8" s="51"/>
      <c r="AT8" s="46">
        <f>データ!T6</f>
        <v>64.14</v>
      </c>
      <c r="AU8" s="46"/>
      <c r="AV8" s="46"/>
      <c r="AW8" s="46"/>
      <c r="AX8" s="46"/>
      <c r="AY8" s="46"/>
      <c r="AZ8" s="46"/>
      <c r="BA8" s="46"/>
      <c r="BB8" s="46">
        <f>データ!U6</f>
        <v>112.04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27.86</v>
      </c>
      <c r="Q10" s="46"/>
      <c r="R10" s="46"/>
      <c r="S10" s="46"/>
      <c r="T10" s="46"/>
      <c r="U10" s="46"/>
      <c r="V10" s="46"/>
      <c r="W10" s="46">
        <f>データ!Q6</f>
        <v>100</v>
      </c>
      <c r="X10" s="46"/>
      <c r="Y10" s="46"/>
      <c r="Z10" s="46"/>
      <c r="AA10" s="46"/>
      <c r="AB10" s="46"/>
      <c r="AC10" s="46"/>
      <c r="AD10" s="51">
        <f>データ!R6</f>
        <v>2530</v>
      </c>
      <c r="AE10" s="51"/>
      <c r="AF10" s="51"/>
      <c r="AG10" s="51"/>
      <c r="AH10" s="51"/>
      <c r="AI10" s="51"/>
      <c r="AJ10" s="51"/>
      <c r="AK10" s="2"/>
      <c r="AL10" s="51">
        <f>データ!V6</f>
        <v>1995</v>
      </c>
      <c r="AM10" s="51"/>
      <c r="AN10" s="51"/>
      <c r="AO10" s="51"/>
      <c r="AP10" s="51"/>
      <c r="AQ10" s="51"/>
      <c r="AR10" s="51"/>
      <c r="AS10" s="51"/>
      <c r="AT10" s="46">
        <f>データ!W6</f>
        <v>0.15</v>
      </c>
      <c r="AU10" s="46"/>
      <c r="AV10" s="46"/>
      <c r="AW10" s="46"/>
      <c r="AX10" s="46"/>
      <c r="AY10" s="46"/>
      <c r="AZ10" s="46"/>
      <c r="BA10" s="46"/>
      <c r="BB10" s="46">
        <f>データ!X6</f>
        <v>13300</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120</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【314.13】</v>
      </c>
      <c r="I86" s="26" t="str">
        <f>データ!CA6</f>
        <v>【58.42】</v>
      </c>
      <c r="J86" s="26" t="str">
        <f>データ!CL6</f>
        <v>【282.28】</v>
      </c>
      <c r="K86" s="26" t="str">
        <f>データ!CW6</f>
        <v>【57.83】</v>
      </c>
      <c r="L86" s="26" t="str">
        <f>データ!DH6</f>
        <v>【77.67】</v>
      </c>
      <c r="M86" s="26" t="s">
        <v>44</v>
      </c>
      <c r="N86" s="26" t="s">
        <v>44</v>
      </c>
      <c r="O86" s="26" t="str">
        <f>データ!EO6</f>
        <v>【-】</v>
      </c>
    </row>
  </sheetData>
  <sheetProtection algorithmName="SHA-512" hashValue="mr8u1C1zWbW0TwLdNNL6QbYsF4MPo99Wiu9EyD/lMn++7mjEJXl8zg1wJXMX/rY0LVyA8MoIy9/P33dMF2qhKA==" saltValue="PkmhIr5KMx1z+D1jA/V37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2020</v>
      </c>
      <c r="C6" s="33">
        <f t="shared" ref="C6:X6" si="3">C7</f>
        <v>104485</v>
      </c>
      <c r="D6" s="33">
        <f t="shared" si="3"/>
        <v>47</v>
      </c>
      <c r="E6" s="33">
        <f t="shared" si="3"/>
        <v>18</v>
      </c>
      <c r="F6" s="33">
        <f t="shared" si="3"/>
        <v>0</v>
      </c>
      <c r="G6" s="33">
        <f t="shared" si="3"/>
        <v>0</v>
      </c>
      <c r="H6" s="33" t="str">
        <f t="shared" si="3"/>
        <v>群馬県　昭和村</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27.86</v>
      </c>
      <c r="Q6" s="34">
        <f t="shared" si="3"/>
        <v>100</v>
      </c>
      <c r="R6" s="34">
        <f t="shared" si="3"/>
        <v>2530</v>
      </c>
      <c r="S6" s="34">
        <f t="shared" si="3"/>
        <v>7186</v>
      </c>
      <c r="T6" s="34">
        <f t="shared" si="3"/>
        <v>64.14</v>
      </c>
      <c r="U6" s="34">
        <f t="shared" si="3"/>
        <v>112.04</v>
      </c>
      <c r="V6" s="34">
        <f t="shared" si="3"/>
        <v>1995</v>
      </c>
      <c r="W6" s="34">
        <f t="shared" si="3"/>
        <v>0.15</v>
      </c>
      <c r="X6" s="34">
        <f t="shared" si="3"/>
        <v>13300</v>
      </c>
      <c r="Y6" s="35">
        <f>IF(Y7="",NA(),Y7)</f>
        <v>64.14</v>
      </c>
      <c r="Z6" s="35">
        <f t="shared" ref="Z6:AH6" si="4">IF(Z7="",NA(),Z7)</f>
        <v>54.23</v>
      </c>
      <c r="AA6" s="35">
        <f t="shared" si="4"/>
        <v>47.35</v>
      </c>
      <c r="AB6" s="35">
        <f t="shared" si="4"/>
        <v>49.82</v>
      </c>
      <c r="AC6" s="35">
        <f t="shared" si="4"/>
        <v>61.25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698.94</v>
      </c>
      <c r="BG6" s="35">
        <f t="shared" ref="BG6:BO6" si="7">IF(BG7="",NA(),BG7)</f>
        <v>693.82</v>
      </c>
      <c r="BH6" s="35">
        <f t="shared" si="7"/>
        <v>663.43</v>
      </c>
      <c r="BI6" s="35">
        <f t="shared" si="7"/>
        <v>636.41999999999996</v>
      </c>
      <c r="BJ6" s="35">
        <f t="shared" si="7"/>
        <v>631.89</v>
      </c>
      <c r="BK6" s="35">
        <f t="shared" si="7"/>
        <v>248.44</v>
      </c>
      <c r="BL6" s="35">
        <f t="shared" si="7"/>
        <v>244.85</v>
      </c>
      <c r="BM6" s="35">
        <f t="shared" si="7"/>
        <v>296.89</v>
      </c>
      <c r="BN6" s="35">
        <f t="shared" si="7"/>
        <v>270.57</v>
      </c>
      <c r="BO6" s="35">
        <f t="shared" si="7"/>
        <v>294.27</v>
      </c>
      <c r="BP6" s="34" t="str">
        <f>IF(BP7="","",IF(BP7="-","【-】","【"&amp;SUBSTITUTE(TEXT(BP7,"#,##0.00"),"-","△")&amp;"】"))</f>
        <v>【314.13】</v>
      </c>
      <c r="BQ6" s="35">
        <f>IF(BQ7="",NA(),BQ7)</f>
        <v>45.7</v>
      </c>
      <c r="BR6" s="35">
        <f t="shared" ref="BR6:BZ6" si="8">IF(BR7="",NA(),BR7)</f>
        <v>45.27</v>
      </c>
      <c r="BS6" s="35">
        <f t="shared" si="8"/>
        <v>39.54</v>
      </c>
      <c r="BT6" s="35">
        <f t="shared" si="8"/>
        <v>43.33</v>
      </c>
      <c r="BU6" s="35">
        <f t="shared" si="8"/>
        <v>38.21</v>
      </c>
      <c r="BV6" s="35">
        <f t="shared" si="8"/>
        <v>66.73</v>
      </c>
      <c r="BW6" s="35">
        <f t="shared" si="8"/>
        <v>64.78</v>
      </c>
      <c r="BX6" s="35">
        <f t="shared" si="8"/>
        <v>63.06</v>
      </c>
      <c r="BY6" s="35">
        <f t="shared" si="8"/>
        <v>62.5</v>
      </c>
      <c r="BZ6" s="35">
        <f t="shared" si="8"/>
        <v>60.59</v>
      </c>
      <c r="CA6" s="34" t="str">
        <f>IF(CA7="","",IF(CA7="-","【-】","【"&amp;SUBSTITUTE(TEXT(CA7,"#,##0.00"),"-","△")&amp;"】"))</f>
        <v>【58.42】</v>
      </c>
      <c r="CB6" s="35">
        <f>IF(CB7="",NA(),CB7)</f>
        <v>114.58</v>
      </c>
      <c r="CC6" s="35">
        <f t="shared" ref="CC6:CK6" si="9">IF(CC7="",NA(),CC7)</f>
        <v>115.48</v>
      </c>
      <c r="CD6" s="35">
        <f t="shared" si="9"/>
        <v>128.12</v>
      </c>
      <c r="CE6" s="35">
        <f t="shared" si="9"/>
        <v>119.09</v>
      </c>
      <c r="CF6" s="35">
        <f t="shared" si="9"/>
        <v>123.62</v>
      </c>
      <c r="CG6" s="35">
        <f t="shared" si="9"/>
        <v>241.29</v>
      </c>
      <c r="CH6" s="35">
        <f t="shared" si="9"/>
        <v>250.21</v>
      </c>
      <c r="CI6" s="35">
        <f t="shared" si="9"/>
        <v>264.77</v>
      </c>
      <c r="CJ6" s="35">
        <f t="shared" si="9"/>
        <v>269.33</v>
      </c>
      <c r="CK6" s="35">
        <f t="shared" si="9"/>
        <v>280.23</v>
      </c>
      <c r="CL6" s="34" t="str">
        <f>IF(CL7="","",IF(CL7="-","【-】","【"&amp;SUBSTITUTE(TEXT(CL7,"#,##0.00"),"-","△")&amp;"】"))</f>
        <v>【282.28】</v>
      </c>
      <c r="CM6" s="35">
        <f>IF(CM7="",NA(),CM7)</f>
        <v>103.06</v>
      </c>
      <c r="CN6" s="35">
        <f t="shared" ref="CN6:CV6" si="10">IF(CN7="",NA(),CN7)</f>
        <v>98.38</v>
      </c>
      <c r="CO6" s="35">
        <f t="shared" si="10"/>
        <v>96.93</v>
      </c>
      <c r="CP6" s="35">
        <f t="shared" si="10"/>
        <v>96.24</v>
      </c>
      <c r="CQ6" s="35">
        <f t="shared" si="10"/>
        <v>100</v>
      </c>
      <c r="CR6" s="35">
        <f t="shared" si="10"/>
        <v>61.94</v>
      </c>
      <c r="CS6" s="35">
        <f t="shared" si="10"/>
        <v>61.79</v>
      </c>
      <c r="CT6" s="35">
        <f t="shared" si="10"/>
        <v>59.94</v>
      </c>
      <c r="CU6" s="35">
        <f t="shared" si="10"/>
        <v>59.64</v>
      </c>
      <c r="CV6" s="35">
        <f t="shared" si="10"/>
        <v>58.19</v>
      </c>
      <c r="CW6" s="34" t="str">
        <f>IF(CW7="","",IF(CW7="-","【-】","【"&amp;SUBSTITUTE(TEXT(CW7,"#,##0.00"),"-","△")&amp;"】"))</f>
        <v>【57.83】</v>
      </c>
      <c r="CX6" s="35">
        <f>IF(CX7="",NA(),CX7)</f>
        <v>68.7</v>
      </c>
      <c r="CY6" s="35">
        <f t="shared" ref="CY6:DG6" si="11">IF(CY7="",NA(),CY7)</f>
        <v>70.489999999999995</v>
      </c>
      <c r="CZ6" s="35">
        <f t="shared" si="11"/>
        <v>67.290000000000006</v>
      </c>
      <c r="DA6" s="35">
        <f t="shared" si="11"/>
        <v>70.34</v>
      </c>
      <c r="DB6" s="35">
        <f t="shared" si="11"/>
        <v>72.03</v>
      </c>
      <c r="DC6" s="35">
        <f t="shared" si="11"/>
        <v>94.14</v>
      </c>
      <c r="DD6" s="35">
        <f t="shared" si="11"/>
        <v>92.44</v>
      </c>
      <c r="DE6" s="35">
        <f t="shared" si="11"/>
        <v>89.66</v>
      </c>
      <c r="DF6" s="35">
        <f t="shared" si="11"/>
        <v>90.63</v>
      </c>
      <c r="DG6" s="35">
        <f t="shared" si="11"/>
        <v>87.8</v>
      </c>
      <c r="DH6" s="34" t="str">
        <f>IF(DH7="","",IF(DH7="-","【-】","【"&amp;SUBSTITUTE(TEXT(DH7,"#,##0.00"),"-","△")&amp;"】"))</f>
        <v>【77.67】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2">
      <c r="A7" s="28"/>
      <c r="B7" s="37">
        <v>2020</v>
      </c>
      <c r="C7" s="37">
        <v>104485</v>
      </c>
      <c r="D7" s="37">
        <v>47</v>
      </c>
      <c r="E7" s="37">
        <v>18</v>
      </c>
      <c r="F7" s="37">
        <v>0</v>
      </c>
      <c r="G7" s="37">
        <v>0</v>
      </c>
      <c r="H7" s="37" t="s">
        <v>98</v>
      </c>
      <c r="I7" s="37" t="s">
        <v>99</v>
      </c>
      <c r="J7" s="37" t="s">
        <v>100</v>
      </c>
      <c r="K7" s="37" t="s">
        <v>101</v>
      </c>
      <c r="L7" s="37" t="s">
        <v>102</v>
      </c>
      <c r="M7" s="37" t="s">
        <v>103</v>
      </c>
      <c r="N7" s="38" t="s">
        <v>104</v>
      </c>
      <c r="O7" s="38" t="s">
        <v>105</v>
      </c>
      <c r="P7" s="38">
        <v>27.86</v>
      </c>
      <c r="Q7" s="38">
        <v>100</v>
      </c>
      <c r="R7" s="38">
        <v>2530</v>
      </c>
      <c r="S7" s="38">
        <v>7186</v>
      </c>
      <c r="T7" s="38">
        <v>64.14</v>
      </c>
      <c r="U7" s="38">
        <v>112.04</v>
      </c>
      <c r="V7" s="38">
        <v>1995</v>
      </c>
      <c r="W7" s="38">
        <v>0.15</v>
      </c>
      <c r="X7" s="38">
        <v>13300</v>
      </c>
      <c r="Y7" s="38">
        <v>64.14</v>
      </c>
      <c r="Z7" s="38">
        <v>54.23</v>
      </c>
      <c r="AA7" s="38">
        <v>47.35</v>
      </c>
      <c r="AB7" s="38">
        <v>49.82</v>
      </c>
      <c r="AC7" s="38">
        <v>61.25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698.94</v>
      </c>
      <c r="BG7" s="38">
        <v>693.82</v>
      </c>
      <c r="BH7" s="38">
        <v>663.43</v>
      </c>
      <c r="BI7" s="38">
        <v>636.41999999999996</v>
      </c>
      <c r="BJ7" s="38">
        <v>631.89</v>
      </c>
      <c r="BK7" s="38">
        <v>248.44</v>
      </c>
      <c r="BL7" s="38">
        <v>244.85</v>
      </c>
      <c r="BM7" s="38">
        <v>296.89</v>
      </c>
      <c r="BN7" s="38">
        <v>270.57</v>
      </c>
      <c r="BO7" s="38">
        <v>294.27</v>
      </c>
      <c r="BP7" s="38">
        <v>314.13</v>
      </c>
      <c r="BQ7" s="38">
        <v>45.7</v>
      </c>
      <c r="BR7" s="38">
        <v>45.27</v>
      </c>
      <c r="BS7" s="38">
        <v>39.54</v>
      </c>
      <c r="BT7" s="38">
        <v>43.33</v>
      </c>
      <c r="BU7" s="38">
        <v>38.21</v>
      </c>
      <c r="BV7" s="38">
        <v>66.73</v>
      </c>
      <c r="BW7" s="38">
        <v>64.78</v>
      </c>
      <c r="BX7" s="38">
        <v>63.06</v>
      </c>
      <c r="BY7" s="38">
        <v>62.5</v>
      </c>
      <c r="BZ7" s="38">
        <v>60.59</v>
      </c>
      <c r="CA7" s="38">
        <v>58.42</v>
      </c>
      <c r="CB7" s="38">
        <v>114.58</v>
      </c>
      <c r="CC7" s="38">
        <v>115.48</v>
      </c>
      <c r="CD7" s="38">
        <v>128.12</v>
      </c>
      <c r="CE7" s="38">
        <v>119.09</v>
      </c>
      <c r="CF7" s="38">
        <v>123.62</v>
      </c>
      <c r="CG7" s="38">
        <v>241.29</v>
      </c>
      <c r="CH7" s="38">
        <v>250.21</v>
      </c>
      <c r="CI7" s="38">
        <v>264.77</v>
      </c>
      <c r="CJ7" s="38">
        <v>269.33</v>
      </c>
      <c r="CK7" s="38">
        <v>280.23</v>
      </c>
      <c r="CL7" s="38">
        <v>282.27999999999997</v>
      </c>
      <c r="CM7" s="38">
        <v>103.06</v>
      </c>
      <c r="CN7" s="38">
        <v>98.38</v>
      </c>
      <c r="CO7" s="38">
        <v>96.93</v>
      </c>
      <c r="CP7" s="38">
        <v>96.24</v>
      </c>
      <c r="CQ7" s="38">
        <v>100</v>
      </c>
      <c r="CR7" s="38">
        <v>61.94</v>
      </c>
      <c r="CS7" s="38">
        <v>61.79</v>
      </c>
      <c r="CT7" s="38">
        <v>59.94</v>
      </c>
      <c r="CU7" s="38">
        <v>59.64</v>
      </c>
      <c r="CV7" s="38">
        <v>58.19</v>
      </c>
      <c r="CW7" s="38">
        <v>57.83</v>
      </c>
      <c r="CX7" s="38">
        <v>68.7</v>
      </c>
      <c r="CY7" s="38">
        <v>70.489999999999995</v>
      </c>
      <c r="CZ7" s="38">
        <v>67.290000000000006</v>
      </c>
      <c r="DA7" s="38">
        <v>70.34</v>
      </c>
      <c r="DB7" s="38">
        <v>72.03</v>
      </c>
      <c r="DC7" s="38">
        <v>94.14</v>
      </c>
      <c r="DD7" s="38">
        <v>92.44</v>
      </c>
      <c r="DE7" s="38">
        <v>89.66</v>
      </c>
      <c r="DF7" s="38">
        <v>90.63</v>
      </c>
      <c r="DG7" s="38">
        <v>87.8</v>
      </c>
      <c r="DH7" s="38">
        <v>77.67</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2">
      <c r="B11">
        <v>4</v>
      </c>
      <c r="C11">
        <v>3</v>
      </c>
      <c r="D11">
        <v>2</v>
      </c>
      <c r="E11">
        <v>1</v>
      </c>
      <c r="F11">
        <v>0</v>
      </c>
      <c r="G11" t="s">
        <v>111</v>
      </c>
    </row>
    <row r="12" spans="1:145" x14ac:dyDescent="0.2">
      <c r="B12">
        <v>1</v>
      </c>
      <c r="C12">
        <v>1</v>
      </c>
      <c r="D12">
        <v>1</v>
      </c>
      <c r="E12">
        <v>1</v>
      </c>
      <c r="F12">
        <v>2</v>
      </c>
      <c r="G12" t="s">
        <v>112</v>
      </c>
    </row>
    <row r="13" spans="1:145" x14ac:dyDescent="0.2">
      <c r="B13" t="s">
        <v>113</v>
      </c>
      <c r="C13" t="s">
        <v>114</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2022-02-14T06:47:52Z</cp:lastPrinted>
  <dcterms:created xsi:type="dcterms:W3CDTF">2021-12-03T08:09:50Z</dcterms:created>
  <dcterms:modified xsi:type="dcterms:W3CDTF">2022-02-14T07:54:22Z</dcterms:modified>
  <cp:category/>
</cp:coreProperties>
</file>