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goto-tetsuya\Desktop\"/>
    </mc:Choice>
  </mc:AlternateContent>
  <xr:revisionPtr revIDLastSave="0" documentId="13_ncr:1_{F041DA8F-5757-4E60-B519-908AC4668EED}" xr6:coauthVersionLast="36" xr6:coauthVersionMax="36" xr10:uidLastSave="{00000000-0000-0000-0000-000000000000}"/>
  <workbookProtection workbookAlgorithmName="SHA-512" workbookHashValue="XjTExS16XInpNCe/Cm9YyRTNBz30Frr2EoK/l6NbUTfzirnQQGTD6Ru1/xxzeh96jhiT+aJdJ4/1n/1CMfM2bg==" workbookSaltValue="iEK+t+D9yxTHo7TWkderYw==" workbookSpinCount="100000" lockStructure="1"/>
  <bookViews>
    <workbookView xWindow="0" yWindow="0" windowWidth="16790" windowHeight="249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AD10" i="4" s="1"/>
  <c r="Q6" i="5"/>
  <c r="P6" i="5"/>
  <c r="P10" i="4" s="1"/>
  <c r="O6" i="5"/>
  <c r="N6" i="5"/>
  <c r="M6" i="5"/>
  <c r="AD8" i="4" s="1"/>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E86" i="4"/>
  <c r="AL10" i="4"/>
  <c r="W10" i="4"/>
  <c r="I10" i="4"/>
  <c r="B10" i="4"/>
  <c r="BB8" i="4"/>
  <c r="AL8" i="4"/>
  <c r="P8" i="4"/>
  <c r="B8" i="4"/>
</calcChain>
</file>

<file path=xl/sharedStrings.xml><?xml version="1.0" encoding="utf-8"?>
<sst xmlns="http://schemas.openxmlformats.org/spreadsheetml/2006/main" count="247" uniqueCount="119">
  <si>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</si>
  <si>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</si>
  <si>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</si>
  <si>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</si>
  <si>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</si>
  <si>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</si>
  <si>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</si>
  <si>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</si>
  <si>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</si>
  <si>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</si>
  <si>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</si>
  <si>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</si>
  <si>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</si>
  <si>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</si>
  <si>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</si>
  <si>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</si>
  <si>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</si>
  <si>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</si>
  <si>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</si>
  <si>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</si>
  <si>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</si>
  <si>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</si>
  <si>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</si>
  <si>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</si>
  <si>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</si>
  <si>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</si>
  <si>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</si>
  <si>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</si>
  <si>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</si>
  <si>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</si>
  <si>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</si>
  <si>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</si>
  <si>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</si>
  <si>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</si>
  <si>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</si>
  <si>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</si>
  <si>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</si>
  <si>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</si>
  <si>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</si>
  <si>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</si>
  <si>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</si>
  <si>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</si>
  <si>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</si>
  <si>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</si>
  <si>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</si>
  <si>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</si>
  <si>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</si>
  <si>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</si>
  <si>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</si>
  <si>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</si>
  <si>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</si>
  <si>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</si>
  <si>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</si>
  <si>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</si>
  <si>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</si>
  <si>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</si>
  <si>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</si>
  <si>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</si>
  <si>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</si>
  <si>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</si>
  <si>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</si>
  <si>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</si>
  <si>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</si>
  <si>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</si>
  <si>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</si>
  <si>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</si>
  <si>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</si>
  <si>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</si>
  <si>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</si>
  <si>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</si>
  <si>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</si>
  <si>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</si>
  <si>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</si>
  <si>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</si>
  <si>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</si>
  <si>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</si>
  <si>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</si>
  <si>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</si>
  <si>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</si>
  <si>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</si>
  <si>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</si>
  <si>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</si>
  <si>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</si>
  <si>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</si>
  <si>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</si>
  <si>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</si>
  <si>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</si>
  <si>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</si>
  <si>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</si>
  <si>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</si>
  <si>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</si>
  <si>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</si>
  <si>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</si>
  <si>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</si>
  <si>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</si>
  <si>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</si>
  <si>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</si>
  <si>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</si>
  <si>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みどり市</t>
  </si>
  <si>
    <t>法非適用</t>
  </si>
  <si>
    <t>下水道事業</t>
  </si>
  <si>
    <t>個別排水処理</t>
  </si>
  <si>
    <t>L3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</si>
  <si>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</si>
  <si>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</si>
  <si>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</si>
  <si>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</si>
  <si>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</si>
  <si>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</si>
  <si>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</si>
  <si>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</si>
  <si>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</si>
  <si>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</si>
  <si>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</si>
  <si>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</si>
  <si>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</si>
  <si>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浄化槽設置事業のため、管渠の埋設はなく、管渠改善率はない。事業開始から12年が経過し、徐々に施設の老朽化が進んでいくことから、今後も適切な維持管理を行い、一度に多額の修繕や更新費用が生じないように平準化していく必要がある。</t>
    <rPh sb="0" eb="3">
      <t>ジョウカソウ</t>
    </rPh>
    <rPh sb="3" eb="5">
      <t>セッチ</t>
    </rPh>
    <rPh sb="5" eb="7">
      <t>ジギョウ</t>
    </rPh>
    <rPh sb="11" eb="13">
      <t>カンキョ</t>
    </rPh>
    <rPh sb="14" eb="16">
      <t>マイセツ</t>
    </rPh>
    <rPh sb="20" eb="22">
      <t>カンキョ</t>
    </rPh>
    <rPh sb="22" eb="24">
      <t>カイゼン</t>
    </rPh>
    <rPh sb="24" eb="25">
      <t>リツ</t>
    </rPh>
    <rPh sb="29" eb="31">
      <t>ジギョウ</t>
    </rPh>
    <rPh sb="31" eb="33">
      <t>カイシ</t>
    </rPh>
    <rPh sb="37" eb="38">
      <t>ネン</t>
    </rPh>
    <rPh sb="39" eb="41">
      <t>ケイカ</t>
    </rPh>
    <rPh sb="43" eb="45">
      <t>ジョジョ</t>
    </rPh>
    <rPh sb="46" eb="48">
      <t>シセツ</t>
    </rPh>
    <rPh sb="49" eb="52">
      <t>ロウキュウカ</t>
    </rPh>
    <rPh sb="53" eb="54">
      <t>スス</t>
    </rPh>
    <rPh sb="63" eb="65">
      <t>コンゴ</t>
    </rPh>
    <rPh sb="74" eb="75">
      <t>オコナ</t>
    </rPh>
    <rPh sb="77" eb="79">
      <t>イチド</t>
    </rPh>
    <rPh sb="80" eb="82">
      <t>タガク</t>
    </rPh>
    <rPh sb="83" eb="85">
      <t>シュウゼン</t>
    </rPh>
    <rPh sb="86" eb="88">
      <t>コウシン</t>
    </rPh>
    <rPh sb="88" eb="90">
      <t>ヒヨウ</t>
    </rPh>
    <rPh sb="91" eb="92">
      <t>ショウ</t>
    </rPh>
    <rPh sb="98" eb="101">
      <t>ヘイジュンカ</t>
    </rPh>
    <rPh sb="105" eb="107">
      <t>ヒツヨウ</t>
    </rPh>
    <phoneticPr fontId="4"/>
  </si>
  <si>
    <t>本市の個別浄化槽事業は、事業開始から12年が経過しているが、維持管理費は比較的少額に抑えられている。今後は施設の老朽化による修繕費の増加が見込まれるため、更なる経費節減に努める必要がある。また、将来の人口減少を見据え、使用料の改定も視野に入れた、市全体の汚水処理計画の見直しを検討していく必要がある。</t>
    <rPh sb="0" eb="2">
      <t>ホンシ</t>
    </rPh>
    <rPh sb="3" eb="5">
      <t>コベツ</t>
    </rPh>
    <rPh sb="5" eb="8">
      <t>ジョウカソウ</t>
    </rPh>
    <rPh sb="8" eb="10">
      <t>ジギョウ</t>
    </rPh>
    <rPh sb="12" eb="14">
      <t>ジギョウ</t>
    </rPh>
    <rPh sb="14" eb="16">
      <t>カイシ</t>
    </rPh>
    <rPh sb="20" eb="21">
      <t>ネン</t>
    </rPh>
    <rPh sb="22" eb="24">
      <t>ケイカ</t>
    </rPh>
    <rPh sb="30" eb="32">
      <t>イジ</t>
    </rPh>
    <rPh sb="32" eb="35">
      <t>カンリヒ</t>
    </rPh>
    <rPh sb="36" eb="39">
      <t>ヒカクテキ</t>
    </rPh>
    <rPh sb="39" eb="41">
      <t>ショウガク</t>
    </rPh>
    <rPh sb="42" eb="43">
      <t>オサ</t>
    </rPh>
    <rPh sb="50" eb="52">
      <t>コンゴ</t>
    </rPh>
    <rPh sb="53" eb="55">
      <t>シセツ</t>
    </rPh>
    <rPh sb="56" eb="59">
      <t>ロウキュウカ</t>
    </rPh>
    <rPh sb="62" eb="65">
      <t>シュウゼンヒ</t>
    </rPh>
    <rPh sb="66" eb="68">
      <t>ゾウカ</t>
    </rPh>
    <rPh sb="69" eb="71">
      <t>ミコ</t>
    </rPh>
    <rPh sb="77" eb="78">
      <t>サラ</t>
    </rPh>
    <rPh sb="88" eb="90">
      <t>ヒツヨウ</t>
    </rPh>
    <rPh sb="97" eb="99">
      <t>ショウライ</t>
    </rPh>
    <rPh sb="100" eb="102">
      <t>ジンコウ</t>
    </rPh>
    <rPh sb="102" eb="104">
      <t>ゲンショウ</t>
    </rPh>
    <rPh sb="105" eb="107">
      <t>ミス</t>
    </rPh>
    <rPh sb="109" eb="112">
      <t>シヨウリョウ</t>
    </rPh>
    <rPh sb="113" eb="115">
      <t>カイテイ</t>
    </rPh>
    <rPh sb="116" eb="118">
      <t>シヤ</t>
    </rPh>
    <rPh sb="119" eb="120">
      <t>イ</t>
    </rPh>
    <rPh sb="123" eb="126">
      <t>シゼンタイ</t>
    </rPh>
    <rPh sb="127" eb="129">
      <t>オスイ</t>
    </rPh>
    <rPh sb="129" eb="131">
      <t>ショリ</t>
    </rPh>
    <rPh sb="131" eb="133">
      <t>ケイカク</t>
    </rPh>
    <rPh sb="134" eb="136">
      <t>ミナオ</t>
    </rPh>
    <rPh sb="138" eb="140">
      <t>ケントウ</t>
    </rPh>
    <rPh sb="144" eb="146">
      <t>ヒツヨウ</t>
    </rPh>
    <phoneticPr fontId="4"/>
  </si>
  <si>
    <t>①収益的収支比率は、100％を越え黒字となっているが、使用料収入では賄えず、一般会計繰入金を前提としているため、更なる経費縮減を図る必要がある。
④企業債残高対事業規模比率は、事業開始からの経過年数が短く、起債残高が大きいことや営業収益が少ないことで類似団体より高い数値を示している。使用料改定を視野に入れた経営改善を行う必要がある。
⑤経費回収率は、類似団体より高い数値を示しているが、修繕費が増加傾向にあるため、更なる経費節減に努めていく必要がある。
⑥汚水処理原価は、維持管理費の経費が抑えられているため、類似団体よりも低い数値となっており、低コストで処理されている。今後は施設の老朽化に伴い、徐々に上がっていくものと考えられる。
⑦施設利用率について、平成24年までは段階的に供用開始していたため、類似団体より低い数値を示していたが、平成25年度以降は全施設が稼働しており、類似団体と近い数値を示している。
⑧水洗化率について、対象施設全体が稼働しているため、100％となっている。</t>
    <rPh sb="1" eb="3">
      <t>シュウエキ</t>
    </rPh>
    <rPh sb="3" eb="4">
      <t>テキ</t>
    </rPh>
    <rPh sb="4" eb="6">
      <t>シュウシ</t>
    </rPh>
    <rPh sb="6" eb="8">
      <t>ヒリツ</t>
    </rPh>
    <rPh sb="15" eb="16">
      <t>コ</t>
    </rPh>
    <rPh sb="17" eb="19">
      <t>クロジ</t>
    </rPh>
    <rPh sb="27" eb="30">
      <t>シヨウリョウ</t>
    </rPh>
    <rPh sb="30" eb="32">
      <t>シュウニュウ</t>
    </rPh>
    <rPh sb="34" eb="35">
      <t>マカナ</t>
    </rPh>
    <rPh sb="38" eb="40">
      <t>イッパン</t>
    </rPh>
    <rPh sb="40" eb="42">
      <t>カイケイ</t>
    </rPh>
    <rPh sb="42" eb="44">
      <t>クリイ</t>
    </rPh>
    <rPh sb="44" eb="45">
      <t>キン</t>
    </rPh>
    <rPh sb="46" eb="48">
      <t>ゼンテイ</t>
    </rPh>
    <rPh sb="56" eb="57">
      <t>サラ</t>
    </rPh>
    <rPh sb="59" eb="61">
      <t>ケイヒ</t>
    </rPh>
    <rPh sb="61" eb="63">
      <t>シュクゲン</t>
    </rPh>
    <rPh sb="64" eb="65">
      <t>ハカ</t>
    </rPh>
    <rPh sb="66" eb="68">
      <t>ヒツヨウ</t>
    </rPh>
    <rPh sb="74" eb="76">
      <t>キギョウ</t>
    </rPh>
    <rPh sb="76" eb="77">
      <t>サイ</t>
    </rPh>
    <rPh sb="77" eb="79">
      <t>ザンダカ</t>
    </rPh>
    <rPh sb="79" eb="80">
      <t>タイ</t>
    </rPh>
    <rPh sb="88" eb="90">
      <t>ジギョウ</t>
    </rPh>
    <rPh sb="90" eb="92">
      <t>カイシ</t>
    </rPh>
    <rPh sb="95" eb="97">
      <t>ケイカ</t>
    </rPh>
    <rPh sb="97" eb="99">
      <t>ネンスウ</t>
    </rPh>
    <rPh sb="100" eb="101">
      <t>ミジカ</t>
    </rPh>
    <rPh sb="103" eb="105">
      <t>キサイ</t>
    </rPh>
    <rPh sb="105" eb="107">
      <t>ザンダカ</t>
    </rPh>
    <rPh sb="108" eb="109">
      <t>オオ</t>
    </rPh>
    <rPh sb="114" eb="116">
      <t>エイギョウ</t>
    </rPh>
    <rPh sb="116" eb="118">
      <t>シュウエキ</t>
    </rPh>
    <rPh sb="119" eb="120">
      <t>スク</t>
    </rPh>
    <rPh sb="125" eb="127">
      <t>ルイジ</t>
    </rPh>
    <rPh sb="127" eb="129">
      <t>ダンタイ</t>
    </rPh>
    <rPh sb="131" eb="132">
      <t>タカ</t>
    </rPh>
    <rPh sb="133" eb="135">
      <t>スウチ</t>
    </rPh>
    <rPh sb="136" eb="137">
      <t>シメ</t>
    </rPh>
    <rPh sb="142" eb="145">
      <t>シヨウリョウ</t>
    </rPh>
    <rPh sb="145" eb="147">
      <t>カイテイ</t>
    </rPh>
    <rPh sb="148" eb="150">
      <t>シヤ</t>
    </rPh>
    <rPh sb="151" eb="152">
      <t>イ</t>
    </rPh>
    <rPh sb="154" eb="156">
      <t>ケイエイ</t>
    </rPh>
    <rPh sb="156" eb="158">
      <t>カイゼン</t>
    </rPh>
    <rPh sb="159" eb="160">
      <t>オコナ</t>
    </rPh>
    <rPh sb="161" eb="163">
      <t>ヒツヨウ</t>
    </rPh>
    <rPh sb="169" eb="171">
      <t>ケイヒ</t>
    </rPh>
    <rPh sb="171" eb="173">
      <t>カイシュウ</t>
    </rPh>
    <rPh sb="173" eb="174">
      <t>リツ</t>
    </rPh>
    <rPh sb="176" eb="178">
      <t>ルイジ</t>
    </rPh>
    <rPh sb="178" eb="180">
      <t>ダンタイ</t>
    </rPh>
    <rPh sb="182" eb="183">
      <t>タカ</t>
    </rPh>
    <rPh sb="184" eb="186">
      <t>スウチ</t>
    </rPh>
    <rPh sb="187" eb="188">
      <t>シメ</t>
    </rPh>
    <rPh sb="194" eb="197">
      <t>シュウゼンヒ</t>
    </rPh>
    <rPh sb="198" eb="200">
      <t>ゾウカ</t>
    </rPh>
    <rPh sb="200" eb="202">
      <t>ケイコウ</t>
    </rPh>
    <rPh sb="208" eb="209">
      <t>サラ</t>
    </rPh>
    <rPh sb="211" eb="213">
      <t>ケイヒ</t>
    </rPh>
    <rPh sb="213" eb="215">
      <t>セツゲン</t>
    </rPh>
    <rPh sb="216" eb="217">
      <t>ツト</t>
    </rPh>
    <rPh sb="221" eb="223">
      <t>ヒツヨウ</t>
    </rPh>
    <rPh sb="229" eb="231">
      <t>オスイ</t>
    </rPh>
    <rPh sb="231" eb="233">
      <t>ショリ</t>
    </rPh>
    <rPh sb="233" eb="235">
      <t>ゲンカ</t>
    </rPh>
    <rPh sb="256" eb="258">
      <t>ルイジ</t>
    </rPh>
    <rPh sb="258" eb="260">
      <t>ダンタイ</t>
    </rPh>
    <rPh sb="263" eb="264">
      <t>ヒク</t>
    </rPh>
    <rPh sb="265" eb="267">
      <t>スウチ</t>
    </rPh>
    <rPh sb="274" eb="275">
      <t>テイ</t>
    </rPh>
    <rPh sb="279" eb="281">
      <t>ショリ</t>
    </rPh>
    <rPh sb="287" eb="289">
      <t>コンゴ</t>
    </rPh>
    <rPh sb="290" eb="292">
      <t>シセツ</t>
    </rPh>
    <rPh sb="293" eb="296">
      <t>ロウキュウカ</t>
    </rPh>
    <rPh sb="297" eb="298">
      <t>トモナ</t>
    </rPh>
    <rPh sb="300" eb="302">
      <t>ジョジョ</t>
    </rPh>
    <rPh sb="303" eb="304">
      <t>ア</t>
    </rPh>
    <rPh sb="312" eb="313">
      <t>カンガ</t>
    </rPh>
    <rPh sb="320" eb="322">
      <t>シセツ</t>
    </rPh>
    <rPh sb="322" eb="324">
      <t>リヨウ</t>
    </rPh>
    <rPh sb="324" eb="325">
      <t>リツ</t>
    </rPh>
    <rPh sb="330" eb="332">
      <t>ヘイセイ</t>
    </rPh>
    <rPh sb="334" eb="335">
      <t>ネン</t>
    </rPh>
    <rPh sb="338" eb="340">
      <t>ダンカイ</t>
    </rPh>
    <rPh sb="371" eb="373">
      <t>ヘイセイ</t>
    </rPh>
    <rPh sb="375" eb="377">
      <t>ネンド</t>
    </rPh>
    <rPh sb="377" eb="379">
      <t>イコウ</t>
    </rPh>
    <rPh sb="380" eb="381">
      <t>ゼン</t>
    </rPh>
    <rPh sb="381" eb="383">
      <t>シセツ</t>
    </rPh>
    <rPh sb="384" eb="386">
      <t>カドウ</t>
    </rPh>
    <rPh sb="391" eb="393">
      <t>ルイジ</t>
    </rPh>
    <rPh sb="393" eb="395">
      <t>ダンタイ</t>
    </rPh>
    <rPh sb="396" eb="397">
      <t>チカ</t>
    </rPh>
    <rPh sb="398" eb="400">
      <t>スウチ</t>
    </rPh>
    <rPh sb="401" eb="402">
      <t>シメ</t>
    </rPh>
    <rPh sb="409" eb="412">
      <t>スイセンカ</t>
    </rPh>
    <rPh sb="412" eb="413">
      <t>リツ</t>
    </rPh>
    <rPh sb="418" eb="420">
      <t>タイショウ</t>
    </rPh>
    <rPh sb="420" eb="422">
      <t>シセツ</t>
    </rPh>
    <rPh sb="422" eb="424">
      <t>ゼンタイ</t>
    </rPh>
    <rPh sb="425" eb="427">
      <t>カドウ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</si>
</sst>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DC-4D71-8825-2CC0857E09C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2DC-4D71-8825-2CC0857E09C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56.86</c:v>
                </c:pt>
                <c:pt idx="1">
                  <c:v>56.86</c:v>
                </c:pt>
                <c:pt idx="2">
                  <c:v>52.94</c:v>
                </c:pt>
                <c:pt idx="3">
                  <c:v>52.94</c:v>
                </c:pt>
                <c:pt idx="4">
                  <c:v>54.9</c:v>
                </c:pt>
              </c:numCache>
            </c:numRef>
          </c:val>
          <c:extLst>
            <c:ext xmlns:c16="http://schemas.microsoft.com/office/drawing/2014/chart" uri="{C3380CC4-5D6E-409C-BE32-E72D297353CC}">
              <c16:uniqueId val="{00000000-141B-4F49-9602-2ABDC39D310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41.51</c:v>
                </c:pt>
                <c:pt idx="1">
                  <c:v>49.31</c:v>
                </c:pt>
                <c:pt idx="2">
                  <c:v>47.29</c:v>
                </c:pt>
                <c:pt idx="3">
                  <c:v>54.73</c:v>
                </c:pt>
                <c:pt idx="4">
                  <c:v>56.29</c:v>
                </c:pt>
              </c:numCache>
            </c:numRef>
          </c:val>
          <c:smooth val="0"/>
          <c:extLst>
            <c:ext xmlns:c16="http://schemas.microsoft.com/office/drawing/2014/chart" uri="{C3380CC4-5D6E-409C-BE32-E72D297353CC}">
              <c16:uniqueId val="{00000001-141B-4F49-9602-2ABDC39D310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7B6-43AA-B5BD-183A6F494FA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68.72</c:v>
                </c:pt>
                <c:pt idx="1">
                  <c:v>57.28</c:v>
                </c:pt>
                <c:pt idx="2">
                  <c:v>57.74</c:v>
                </c:pt>
                <c:pt idx="3">
                  <c:v>54.72</c:v>
                </c:pt>
                <c:pt idx="4">
                  <c:v>54.06</c:v>
                </c:pt>
              </c:numCache>
            </c:numRef>
          </c:val>
          <c:smooth val="0"/>
          <c:extLst>
            <c:ext xmlns:c16="http://schemas.microsoft.com/office/drawing/2014/chart" uri="{C3380CC4-5D6E-409C-BE32-E72D297353CC}">
              <c16:uniqueId val="{00000001-D7B6-43AA-B5BD-183A6F494FA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81.44</c:v>
                </c:pt>
                <c:pt idx="1">
                  <c:v>77.25</c:v>
                </c:pt>
                <c:pt idx="2">
                  <c:v>89.25</c:v>
                </c:pt>
                <c:pt idx="3">
                  <c:v>118.11</c:v>
                </c:pt>
                <c:pt idx="4">
                  <c:v>119.85</c:v>
                </c:pt>
              </c:numCache>
            </c:numRef>
          </c:val>
          <c:extLst>
            <c:ext xmlns:c16="http://schemas.microsoft.com/office/drawing/2014/chart" uri="{C3380CC4-5D6E-409C-BE32-E72D297353CC}">
              <c16:uniqueId val="{00000000-93FD-4C93-A3EB-67B3471B325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FD-4C93-A3EB-67B3471B325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7C-4AFE-9AAA-C7F3A93DF61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7C-4AFE-9AAA-C7F3A93DF61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0E-4C95-8CBF-C1CA609522E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0E-4C95-8CBF-C1CA609522E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FE-4493-B703-E9460883368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FE-4493-B703-E9460883368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7C-4EB7-819A-37597511079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7C-4EB7-819A-37597511079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1569.31</c:v>
                </c:pt>
                <c:pt idx="1">
                  <c:v>1541.55</c:v>
                </c:pt>
                <c:pt idx="2">
                  <c:v>1597.14</c:v>
                </c:pt>
                <c:pt idx="3">
                  <c:v>1537.45</c:v>
                </c:pt>
                <c:pt idx="4">
                  <c:v>1375.68</c:v>
                </c:pt>
              </c:numCache>
            </c:numRef>
          </c:val>
          <c:extLst>
            <c:ext xmlns:c16="http://schemas.microsoft.com/office/drawing/2014/chart" uri="{C3380CC4-5D6E-409C-BE32-E72D297353CC}">
              <c16:uniqueId val="{00000000-E6A6-49E1-BF62-6D4438701BF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503.8</c:v>
                </c:pt>
                <c:pt idx="1">
                  <c:v>768.3</c:v>
                </c:pt>
                <c:pt idx="2">
                  <c:v>918.36</c:v>
                </c:pt>
                <c:pt idx="3">
                  <c:v>860.05</c:v>
                </c:pt>
                <c:pt idx="4">
                  <c:v>745.86</c:v>
                </c:pt>
              </c:numCache>
            </c:numRef>
          </c:val>
          <c:smooth val="0"/>
          <c:extLst>
            <c:ext xmlns:c16="http://schemas.microsoft.com/office/drawing/2014/chart" uri="{C3380CC4-5D6E-409C-BE32-E72D297353CC}">
              <c16:uniqueId val="{00000001-E6A6-49E1-BF62-6D4438701BF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65.92</c:v>
                </c:pt>
                <c:pt idx="1">
                  <c:v>74.540000000000006</c:v>
                </c:pt>
                <c:pt idx="2">
                  <c:v>58.05</c:v>
                </c:pt>
                <c:pt idx="3">
                  <c:v>55.06</c:v>
                </c:pt>
                <c:pt idx="4">
                  <c:v>53.71</c:v>
                </c:pt>
              </c:numCache>
            </c:numRef>
          </c:val>
          <c:extLst>
            <c:ext xmlns:c16="http://schemas.microsoft.com/office/drawing/2014/chart" uri="{C3380CC4-5D6E-409C-BE32-E72D297353CC}">
              <c16:uniqueId val="{00000000-D629-47EE-9915-96E82C05B46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51.58</c:v>
                </c:pt>
                <c:pt idx="1">
                  <c:v>53.36</c:v>
                </c:pt>
                <c:pt idx="2">
                  <c:v>50.94</c:v>
                </c:pt>
                <c:pt idx="3">
                  <c:v>44.86</c:v>
                </c:pt>
                <c:pt idx="4">
                  <c:v>38.090000000000003</c:v>
                </c:pt>
              </c:numCache>
            </c:numRef>
          </c:val>
          <c:smooth val="0"/>
          <c:extLst>
            <c:ext xmlns:c16="http://schemas.microsoft.com/office/drawing/2014/chart" uri="{C3380CC4-5D6E-409C-BE32-E72D297353CC}">
              <c16:uniqueId val="{00000001-D629-47EE-9915-96E82C05B46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201.3</c:v>
                </c:pt>
                <c:pt idx="1">
                  <c:v>177.51</c:v>
                </c:pt>
                <c:pt idx="2">
                  <c:v>226.04</c:v>
                </c:pt>
                <c:pt idx="3">
                  <c:v>240.56</c:v>
                </c:pt>
                <c:pt idx="4">
                  <c:v>251.53</c:v>
                </c:pt>
              </c:numCache>
            </c:numRef>
          </c:val>
          <c:extLst>
            <c:ext xmlns:c16="http://schemas.microsoft.com/office/drawing/2014/chart" uri="{C3380CC4-5D6E-409C-BE32-E72D297353CC}">
              <c16:uniqueId val="{00000000-981D-4715-AE32-7F75949E719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333.58</c:v>
                </c:pt>
                <c:pt idx="1">
                  <c:v>347.38</c:v>
                </c:pt>
                <c:pt idx="2">
                  <c:v>371.2</c:v>
                </c:pt>
                <c:pt idx="3">
                  <c:v>496.36</c:v>
                </c:pt>
                <c:pt idx="4">
                  <c:v>609.26</c:v>
                </c:pt>
              </c:numCache>
            </c:numRef>
          </c:val>
          <c:smooth val="0"/>
          <c:extLst>
            <c:ext xmlns:c16="http://schemas.microsoft.com/office/drawing/2014/chart" uri="{C3380CC4-5D6E-409C-BE32-E72D297353CC}">
              <c16:uniqueId val="{00000001-981D-4715-AE32-7F75949E719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群馬県　みどり市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L3</v>
      </c>
      <c r="X8" s="72"/>
      <c r="Y8" s="72"/>
      <c r="Z8" s="72"/>
      <c r="AA8" s="72"/>
      <c r="AB8" s="72"/>
      <c r="AC8" s="72"/>
      <c r="AD8" s="73" t="str">
        <f>データ!$M$6</f>
        <v>非設置</v>
      </c>
      <c r="AE8" s="73"/>
      <c r="AF8" s="73"/>
      <c r="AG8" s="73"/>
      <c r="AH8" s="73"/>
      <c r="AI8" s="73"/>
      <c r="AJ8" s="73"/>
      <c r="AK8" s="3"/>
      <c r="AL8" s="69">
        <f>データ!S6</f>
        <v>50186</v>
      </c>
      <c r="AM8" s="69"/>
      <c r="AN8" s="69"/>
      <c r="AO8" s="69"/>
      <c r="AP8" s="69"/>
      <c r="AQ8" s="69"/>
      <c r="AR8" s="69"/>
      <c r="AS8" s="69"/>
      <c r="AT8" s="68">
        <f>データ!T6</f>
        <v>208.42</v>
      </c>
      <c r="AU8" s="68"/>
      <c r="AV8" s="68"/>
      <c r="AW8" s="68"/>
      <c r="AX8" s="68"/>
      <c r="AY8" s="68"/>
      <c r="AZ8" s="68"/>
      <c r="BA8" s="68"/>
      <c r="BB8" s="68">
        <f>データ!U6</f>
        <v>240.79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0.25</v>
      </c>
      <c r="Q10" s="68"/>
      <c r="R10" s="68"/>
      <c r="S10" s="68"/>
      <c r="T10" s="68"/>
      <c r="U10" s="68"/>
      <c r="V10" s="68"/>
      <c r="W10" s="68">
        <f>データ!Q6</f>
        <v>100</v>
      </c>
      <c r="X10" s="68"/>
      <c r="Y10" s="68"/>
      <c r="Z10" s="68"/>
      <c r="AA10" s="68"/>
      <c r="AB10" s="68"/>
      <c r="AC10" s="68"/>
      <c r="AD10" s="69">
        <f>データ!R6</f>
        <v>2530</v>
      </c>
      <c r="AE10" s="69"/>
      <c r="AF10" s="69"/>
      <c r="AG10" s="69"/>
      <c r="AH10" s="69"/>
      <c r="AI10" s="69"/>
      <c r="AJ10" s="69"/>
      <c r="AK10" s="2"/>
      <c r="AL10" s="69">
        <f>データ!V6</f>
        <v>125</v>
      </c>
      <c r="AM10" s="69"/>
      <c r="AN10" s="69"/>
      <c r="AO10" s="69"/>
      <c r="AP10" s="69"/>
      <c r="AQ10" s="69"/>
      <c r="AR10" s="69"/>
      <c r="AS10" s="69"/>
      <c r="AT10" s="68">
        <f>データ!W6</f>
        <v>0.92</v>
      </c>
      <c r="AU10" s="68"/>
      <c r="AV10" s="68"/>
      <c r="AW10" s="68"/>
      <c r="AX10" s="68"/>
      <c r="AY10" s="68"/>
      <c r="AZ10" s="68"/>
      <c r="BA10" s="68"/>
      <c r="BB10" s="68">
        <f>データ!X6</f>
        <v>135.87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【780.89】</v>
      </c>
      <c r="I86" s="26" t="str">
        <f>データ!CA6</f>
        <v>【48.58】</v>
      </c>
      <c r="J86" s="26" t="str">
        <f>データ!CL6</f>
        <v>【328.08】</v>
      </c>
      <c r="K86" s="26" t="str">
        <f>データ!CW6</f>
        <v>【46.74】</v>
      </c>
      <c r="L86" s="26" t="str">
        <f>データ!DH6</f>
        <v>【81.12】</v>
      </c>
      <c r="M86" s="26" t="s">
        <v>44</v>
      </c>
      <c r="N86" s="26" t="s">
        <v>44</v>
      </c>
      <c r="O86" s="26" t="str">
        <f>データ!EO6</f>
        <v>【-】</v>
      </c>
    </row>
  </sheetData>
  <sheetProtection algorithmName="SHA-512" hashValue="gZfDW3ET+VBUNou5zV/U3LTtENIIkYbWvItdFV/05rvKS+GgL1hd1APQoJTlqzC10WHtu+0FotJPtf3mef24WA==" saltValue="NFZU1Dlvf9nVZHYQrgist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2020</v>
      </c>
      <c r="C6" s="33">
        <f t="shared" ref="C6:X6" si="3">C7</f>
        <v>102121</v>
      </c>
      <c r="D6" s="33">
        <f t="shared" si="3"/>
        <v>47</v>
      </c>
      <c r="E6" s="33">
        <f t="shared" si="3"/>
        <v>18</v>
      </c>
      <c r="F6" s="33">
        <f t="shared" si="3"/>
        <v>1</v>
      </c>
      <c r="G6" s="33">
        <f t="shared" si="3"/>
        <v>0</v>
      </c>
      <c r="H6" s="33" t="str">
        <f t="shared" si="3"/>
        <v>群馬県　みどり市</v>
      </c>
      <c r="I6" s="33" t="str">
        <f t="shared" si="3"/>
        <v>法非適用</v>
      </c>
      <c r="J6" s="33" t="str">
        <f t="shared" si="3"/>
        <v>下水道事業</v>
      </c>
      <c r="K6" s="33" t="str">
        <f t="shared" si="3"/>
        <v>個別排水処理</v>
      </c>
      <c r="L6" s="33" t="str">
        <f t="shared" si="3"/>
        <v>L3</v>
      </c>
      <c r="M6" s="33" t="str">
        <f t="shared" si="3"/>
        <v>非設置</v>
      </c>
      <c r="N6" s="34" t="str">
        <f t="shared" si="3"/>
        <v>-</v>
      </c>
      <c r="O6" s="34" t="str">
        <f t="shared" si="3"/>
        <v>該当数値なし</v>
      </c>
      <c r="P6" s="34">
        <f t="shared" si="3"/>
        <v>0.25</v>
      </c>
      <c r="Q6" s="34">
        <f t="shared" si="3"/>
        <v>100</v>
      </c>
      <c r="R6" s="34">
        <f t="shared" si="3"/>
        <v>2530</v>
      </c>
      <c r="S6" s="34">
        <f t="shared" si="3"/>
        <v>50186</v>
      </c>
      <c r="T6" s="34">
        <f t="shared" si="3"/>
        <v>208.42</v>
      </c>
      <c r="U6" s="34">
        <f t="shared" si="3"/>
        <v>240.79</v>
      </c>
      <c r="V6" s="34">
        <f t="shared" si="3"/>
        <v>125</v>
      </c>
      <c r="W6" s="34">
        <f t="shared" si="3"/>
        <v>0.92</v>
      </c>
      <c r="X6" s="34">
        <f t="shared" si="3"/>
        <v>135.87</v>
      </c>
      <c r="Y6" s="35">
        <f>IF(Y7="",NA(),Y7)</f>
        <v>81.44</v>
      </c>
      <c r="Z6" s="35">
        <f t="shared" ref="Z6:AH6" si="4">IF(Z7="",NA(),Z7)</f>
        <v>77.25</v>
      </c>
      <c r="AA6" s="35">
        <f t="shared" si="4"/>
        <v>89.25</v>
      </c>
      <c r="AB6" s="35">
        <f t="shared" si="4"/>
        <v>118.11</v>
      </c>
      <c r="AC6" s="35">
        <f t="shared" si="4"/>
        <v>119.85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1569.31</v>
      </c>
      <c r="BG6" s="35">
        <f t="shared" ref="BG6:BO6" si="7">IF(BG7="",NA(),BG7)</f>
        <v>1541.55</v>
      </c>
      <c r="BH6" s="35">
        <f t="shared" si="7"/>
        <v>1597.14</v>
      </c>
      <c r="BI6" s="35">
        <f t="shared" si="7"/>
        <v>1537.45</v>
      </c>
      <c r="BJ6" s="35">
        <f t="shared" si="7"/>
        <v>1375.68</v>
      </c>
      <c r="BK6" s="35">
        <f t="shared" si="7"/>
        <v>503.8</v>
      </c>
      <c r="BL6" s="35">
        <f t="shared" si="7"/>
        <v>768.3</v>
      </c>
      <c r="BM6" s="35">
        <f t="shared" si="7"/>
        <v>918.36</v>
      </c>
      <c r="BN6" s="35">
        <f t="shared" si="7"/>
        <v>860.05</v>
      </c>
      <c r="BO6" s="35">
        <f t="shared" si="7"/>
        <v>745.86</v>
      </c>
      <c r="BP6" s="34" t="str">
        <f>IF(BP7="","",IF(BP7="-","【-】","【"&amp;SUBSTITUTE(TEXT(BP7,"#,##0.00"),"-","△")&amp;"】"))</f>
        <v>【780.89】</v>
      </c>
      <c r="BQ6" s="35">
        <f>IF(BQ7="",NA(),BQ7)</f>
        <v>65.92</v>
      </c>
      <c r="BR6" s="35">
        <f t="shared" ref="BR6:BZ6" si="8">IF(BR7="",NA(),BR7)</f>
        <v>74.540000000000006</v>
      </c>
      <c r="BS6" s="35">
        <f t="shared" si="8"/>
        <v>58.05</v>
      </c>
      <c r="BT6" s="35">
        <f t="shared" si="8"/>
        <v>55.06</v>
      </c>
      <c r="BU6" s="35">
        <f t="shared" si="8"/>
        <v>53.71</v>
      </c>
      <c r="BV6" s="35">
        <f t="shared" si="8"/>
        <v>51.58</v>
      </c>
      <c r="BW6" s="35">
        <f t="shared" si="8"/>
        <v>53.36</v>
      </c>
      <c r="BX6" s="35">
        <f t="shared" si="8"/>
        <v>50.94</v>
      </c>
      <c r="BY6" s="35">
        <f t="shared" si="8"/>
        <v>44.86</v>
      </c>
      <c r="BZ6" s="35">
        <f t="shared" si="8"/>
        <v>38.090000000000003</v>
      </c>
      <c r="CA6" s="34" t="str">
        <f>IF(CA7="","",IF(CA7="-","【-】","【"&amp;SUBSTITUTE(TEXT(CA7,"#,##0.00"),"-","△")&amp;"】"))</f>
        <v>【48.58】</v>
      </c>
      <c r="CB6" s="35">
        <f>IF(CB7="",NA(),CB7)</f>
        <v>201.3</v>
      </c>
      <c r="CC6" s="35">
        <f t="shared" ref="CC6:CK6" si="9">IF(CC7="",NA(),CC7)</f>
        <v>177.51</v>
      </c>
      <c r="CD6" s="35">
        <f t="shared" si="9"/>
        <v>226.04</v>
      </c>
      <c r="CE6" s="35">
        <f t="shared" si="9"/>
        <v>240.56</v>
      </c>
      <c r="CF6" s="35">
        <f t="shared" si="9"/>
        <v>251.53</v>
      </c>
      <c r="CG6" s="35">
        <f t="shared" si="9"/>
        <v>333.58</v>
      </c>
      <c r="CH6" s="35">
        <f t="shared" si="9"/>
        <v>347.38</v>
      </c>
      <c r="CI6" s="35">
        <f t="shared" si="9"/>
        <v>371.2</v>
      </c>
      <c r="CJ6" s="35">
        <f t="shared" si="9"/>
        <v>496.36</v>
      </c>
      <c r="CK6" s="35">
        <f t="shared" si="9"/>
        <v>609.26</v>
      </c>
      <c r="CL6" s="34" t="str">
        <f>IF(CL7="","",IF(CL7="-","【-】","【"&amp;SUBSTITUTE(TEXT(CL7,"#,##0.00"),"-","△")&amp;"】"))</f>
        <v>【328.08】</v>
      </c>
      <c r="CM6" s="35">
        <f>IF(CM7="",NA(),CM7)</f>
        <v>56.86</v>
      </c>
      <c r="CN6" s="35">
        <f t="shared" ref="CN6:CV6" si="10">IF(CN7="",NA(),CN7)</f>
        <v>56.86</v>
      </c>
      <c r="CO6" s="35">
        <f t="shared" si="10"/>
        <v>52.94</v>
      </c>
      <c r="CP6" s="35">
        <f t="shared" si="10"/>
        <v>52.94</v>
      </c>
      <c r="CQ6" s="35">
        <f t="shared" si="10"/>
        <v>54.9</v>
      </c>
      <c r="CR6" s="35">
        <f t="shared" si="10"/>
        <v>41.51</v>
      </c>
      <c r="CS6" s="35">
        <f t="shared" si="10"/>
        <v>49.31</v>
      </c>
      <c r="CT6" s="35">
        <f t="shared" si="10"/>
        <v>47.29</v>
      </c>
      <c r="CU6" s="35">
        <f t="shared" si="10"/>
        <v>54.73</v>
      </c>
      <c r="CV6" s="35">
        <f t="shared" si="10"/>
        <v>56.29</v>
      </c>
      <c r="CW6" s="34" t="str">
        <f>IF(CW7="","",IF(CW7="-","【-】","【"&amp;SUBSTITUTE(TEXT(CW7,"#,##0.00"),"-","△")&amp;"】"))</f>
        <v>【46.74】</v>
      </c>
      <c r="CX6" s="35">
        <f>IF(CX7="",NA(),CX7)</f>
        <v>100</v>
      </c>
      <c r="CY6" s="35">
        <f t="shared" ref="CY6:DG6" si="11">IF(CY7="",NA(),CY7)</f>
        <v>100</v>
      </c>
      <c r="CZ6" s="35">
        <f t="shared" si="11"/>
        <v>100</v>
      </c>
      <c r="DA6" s="35">
        <f t="shared" si="11"/>
        <v>100</v>
      </c>
      <c r="DB6" s="35">
        <f t="shared" si="11"/>
        <v>100</v>
      </c>
      <c r="DC6" s="35">
        <f t="shared" si="11"/>
        <v>68.72</v>
      </c>
      <c r="DD6" s="35">
        <f t="shared" si="11"/>
        <v>57.28</v>
      </c>
      <c r="DE6" s="35">
        <f t="shared" si="11"/>
        <v>57.74</v>
      </c>
      <c r="DF6" s="35">
        <f t="shared" si="11"/>
        <v>54.72</v>
      </c>
      <c r="DG6" s="35">
        <f t="shared" si="11"/>
        <v>54.06</v>
      </c>
      <c r="DH6" s="34" t="str">
        <f>IF(DH7="","",IF(DH7="-","【-】","【"&amp;SUBSTITUTE(TEXT(DH7,"#,##0.00"),"-","△")&amp;"】"))</f>
        <v>【81.12】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2020</v>
      </c>
      <c r="C7" s="37">
        <v>102121</v>
      </c>
      <c r="D7" s="37">
        <v>47</v>
      </c>
      <c r="E7" s="37">
        <v>18</v>
      </c>
      <c r="F7" s="37">
        <v>1</v>
      </c>
      <c r="G7" s="37">
        <v>0</v>
      </c>
      <c r="H7" s="37" t="s">
        <v>98</v>
      </c>
      <c r="I7" s="37" t="s">
        <v>99</v>
      </c>
      <c r="J7" s="37" t="s">
        <v>100</v>
      </c>
      <c r="K7" s="37" t="s">
        <v>101</v>
      </c>
      <c r="L7" s="37" t="s">
        <v>102</v>
      </c>
      <c r="M7" s="37" t="s">
        <v>103</v>
      </c>
      <c r="N7" s="38" t="s">
        <v>104</v>
      </c>
      <c r="O7" s="38" t="s">
        <v>105</v>
      </c>
      <c r="P7" s="38">
        <v>0.25</v>
      </c>
      <c r="Q7" s="38">
        <v>100</v>
      </c>
      <c r="R7" s="38">
        <v>2530</v>
      </c>
      <c r="S7" s="38">
        <v>50186</v>
      </c>
      <c r="T7" s="38">
        <v>208.42</v>
      </c>
      <c r="U7" s="38">
        <v>240.79</v>
      </c>
      <c r="V7" s="38">
        <v>125</v>
      </c>
      <c r="W7" s="38">
        <v>0.92</v>
      </c>
      <c r="X7" s="38">
        <v>135.87</v>
      </c>
      <c r="Y7" s="38">
        <v>81.44</v>
      </c>
      <c r="Z7" s="38">
        <v>77.25</v>
      </c>
      <c r="AA7" s="38">
        <v>89.25</v>
      </c>
      <c r="AB7" s="38">
        <v>118.11</v>
      </c>
      <c r="AC7" s="38">
        <v>119.85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1569.31</v>
      </c>
      <c r="BG7" s="38">
        <v>1541.55</v>
      </c>
      <c r="BH7" s="38">
        <v>1597.14</v>
      </c>
      <c r="BI7" s="38">
        <v>1537.45</v>
      </c>
      <c r="BJ7" s="38">
        <v>1375.68</v>
      </c>
      <c r="BK7" s="38">
        <v>503.8</v>
      </c>
      <c r="BL7" s="38">
        <v>768.3</v>
      </c>
      <c r="BM7" s="38">
        <v>918.36</v>
      </c>
      <c r="BN7" s="38">
        <v>860.05</v>
      </c>
      <c r="BO7" s="38">
        <v>745.86</v>
      </c>
      <c r="BP7" s="38">
        <v>780.89</v>
      </c>
      <c r="BQ7" s="38">
        <v>65.92</v>
      </c>
      <c r="BR7" s="38">
        <v>74.540000000000006</v>
      </c>
      <c r="BS7" s="38">
        <v>58.05</v>
      </c>
      <c r="BT7" s="38">
        <v>55.06</v>
      </c>
      <c r="BU7" s="38">
        <v>53.71</v>
      </c>
      <c r="BV7" s="38">
        <v>51.58</v>
      </c>
      <c r="BW7" s="38">
        <v>53.36</v>
      </c>
      <c r="BX7" s="38">
        <v>50.94</v>
      </c>
      <c r="BY7" s="38">
        <v>44.86</v>
      </c>
      <c r="BZ7" s="38">
        <v>38.090000000000003</v>
      </c>
      <c r="CA7" s="38">
        <v>48.58</v>
      </c>
      <c r="CB7" s="38">
        <v>201.3</v>
      </c>
      <c r="CC7" s="38">
        <v>177.51</v>
      </c>
      <c r="CD7" s="38">
        <v>226.04</v>
      </c>
      <c r="CE7" s="38">
        <v>240.56</v>
      </c>
      <c r="CF7" s="38">
        <v>251.53</v>
      </c>
      <c r="CG7" s="38">
        <v>333.58</v>
      </c>
      <c r="CH7" s="38">
        <v>347.38</v>
      </c>
      <c r="CI7" s="38">
        <v>371.2</v>
      </c>
      <c r="CJ7" s="38">
        <v>496.36</v>
      </c>
      <c r="CK7" s="38">
        <v>609.26</v>
      </c>
      <c r="CL7" s="38">
        <v>328.08</v>
      </c>
      <c r="CM7" s="38">
        <v>56.86</v>
      </c>
      <c r="CN7" s="38">
        <v>56.86</v>
      </c>
      <c r="CO7" s="38">
        <v>52.94</v>
      </c>
      <c r="CP7" s="38">
        <v>52.94</v>
      </c>
      <c r="CQ7" s="38">
        <v>54.9</v>
      </c>
      <c r="CR7" s="38">
        <v>41.51</v>
      </c>
      <c r="CS7" s="38">
        <v>49.31</v>
      </c>
      <c r="CT7" s="38">
        <v>47.29</v>
      </c>
      <c r="CU7" s="38">
        <v>54.73</v>
      </c>
      <c r="CV7" s="38">
        <v>56.29</v>
      </c>
      <c r="CW7" s="38">
        <v>46.74</v>
      </c>
      <c r="CX7" s="38">
        <v>100</v>
      </c>
      <c r="CY7" s="38">
        <v>100</v>
      </c>
      <c r="CZ7" s="38">
        <v>100</v>
      </c>
      <c r="DA7" s="38">
        <v>100</v>
      </c>
      <c r="DB7" s="38">
        <v>100</v>
      </c>
      <c r="DC7" s="38">
        <v>68.72</v>
      </c>
      <c r="DD7" s="38">
        <v>57.28</v>
      </c>
      <c r="DE7" s="38">
        <v>57.74</v>
      </c>
      <c r="DF7" s="38">
        <v>54.72</v>
      </c>
      <c r="DG7" s="38">
        <v>54.06</v>
      </c>
      <c r="DH7" s="38">
        <v>81.12</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111</v>
      </c>
    </row>
    <row r="12" spans="1:145" x14ac:dyDescent="0.2">
      <c r="B12">
        <v>1</v>
      </c>
      <c r="C12">
        <v>1</v>
      </c>
      <c r="D12">
        <v>1</v>
      </c>
      <c r="E12">
        <v>1</v>
      </c>
      <c r="F12">
        <v>2</v>
      </c>
      <c r="G12" t="s">
        <v>112</v>
      </c>
    </row>
    <row r="13" spans="1:145" x14ac:dyDescent="0.2">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2022-02-16T04:07:35Z</cp:lastPrinted>
  <dcterms:created xsi:type="dcterms:W3CDTF">2021-12-03T08:13:31Z</dcterms:created>
  <dcterms:modified xsi:type="dcterms:W3CDTF">2022-02-17T02:05:11Z</dcterms:modified>
  <cp:category/>
</cp:coreProperties>
</file>