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1_前橋市\"/>
    </mc:Choice>
  </mc:AlternateContent>
  <xr:revisionPtr revIDLastSave="0" documentId="13_ncr:1_{0A8A1F80-167F-4192-B10A-03FDDD010745}" xr6:coauthVersionLast="36" xr6:coauthVersionMax="36" xr10:uidLastSave="{00000000-0000-0000-0000-000000000000}"/>
  <workbookProtection workbookAlgorithmName="SHA-512" workbookHashValue="TBngKx1MjaSDFp9nZAeD9PG8RMFPHGLjablZ4OcDLwgLdMu5XgStS1GMHBfSFH9YTA0riAm7wzgk+0VQXGEk0Q==" workbookSaltValue="fZ8euWl4PNMjcnZgs4upGw=="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L16" i="4" s="1"/>
  <c r="AS6" i="5"/>
  <c r="J16" i="4" s="1"/>
  <c r="AR6" i="5"/>
  <c r="AQ6" i="5"/>
  <c r="AP6" i="5"/>
  <c r="N15" i="4" s="1"/>
  <c r="AO6" i="5"/>
  <c r="AN6" i="5"/>
  <c r="J15" i="4" s="1"/>
  <c r="AM6" i="5"/>
  <c r="AL6" i="5"/>
  <c r="F15" i="4" s="1"/>
  <c r="AK6" i="5"/>
  <c r="N14" i="4" s="1"/>
  <c r="AJ6" i="5"/>
  <c r="AI6" i="5"/>
  <c r="AH6" i="5"/>
  <c r="H14" i="4" s="1"/>
  <c r="AG6" i="5"/>
  <c r="AF6" i="5"/>
  <c r="N13" i="4" s="1"/>
  <c r="AE6" i="5"/>
  <c r="AD6" i="5"/>
  <c r="J13" i="4" s="1"/>
  <c r="AC6" i="5"/>
  <c r="H13" i="4" s="1"/>
  <c r="AB6" i="5"/>
  <c r="AA6" i="5"/>
  <c r="Z6" i="5"/>
  <c r="L12" i="4" s="1"/>
  <c r="Y6" i="5"/>
  <c r="X6" i="5"/>
  <c r="H12" i="4" s="1"/>
  <c r="W6" i="5"/>
  <c r="V6" i="5"/>
  <c r="F9" i="4" s="1"/>
  <c r="U6" i="5"/>
  <c r="T6" i="5"/>
  <c r="S6" i="5"/>
  <c r="R6" i="5"/>
  <c r="Q6" i="5"/>
  <c r="P6" i="5"/>
  <c r="N5" i="4" s="1"/>
  <c r="O6" i="5"/>
  <c r="N6" i="5"/>
  <c r="M6" i="5"/>
  <c r="GN8" i="5" s="1"/>
  <c r="L6" i="5"/>
  <c r="K6" i="5"/>
  <c r="J6" i="5"/>
  <c r="I6" i="5"/>
  <c r="H6" i="5"/>
  <c r="B1" i="4" s="1"/>
  <c r="G6" i="5"/>
  <c r="F6" i="5"/>
  <c r="E6" i="5"/>
  <c r="D6" i="5"/>
  <c r="C6" i="5"/>
  <c r="B6" i="5"/>
  <c r="F10" i="5" s="1"/>
  <c r="MA3" i="5"/>
  <c r="LQ3" i="5"/>
  <c r="LG3" i="5"/>
  <c r="MK3" i="5" s="1"/>
  <c r="KL3" i="5"/>
  <c r="KB3" i="5"/>
  <c r="JR3" i="5"/>
  <c r="JH3" i="5"/>
  <c r="IC3" i="5"/>
  <c r="HS3" i="5"/>
  <c r="HI3" i="5"/>
  <c r="IM3" i="5" s="1"/>
  <c r="GN3" i="5"/>
  <c r="GD3" i="5"/>
  <c r="FT3" i="5"/>
  <c r="FJ3" i="5"/>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3" i="4"/>
  <c r="D123" i="4"/>
  <c r="I19" i="4"/>
  <c r="N16" i="4"/>
  <c r="H16" i="4"/>
  <c r="F16" i="4"/>
  <c r="L15" i="4"/>
  <c r="H15" i="4"/>
  <c r="L14" i="4"/>
  <c r="J14" i="4"/>
  <c r="F14" i="4"/>
  <c r="L13" i="4"/>
  <c r="F13" i="4"/>
  <c r="N12" i="4"/>
  <c r="J12" i="4"/>
  <c r="F12" i="4"/>
  <c r="N7" i="4"/>
  <c r="B7" i="4"/>
  <c r="J5" i="4"/>
  <c r="F5" i="4"/>
  <c r="N3" i="4"/>
  <c r="J3" i="4"/>
  <c r="F3" i="4"/>
  <c r="B3"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<sst xmlns="http://schemas.openxmlformats.org/spreadsheetml/2006/main" count="976" uniqueCount="270">
  <si>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</si>
  <si>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</si>
  <si>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</si>
  <si>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</si>
  <si>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</si>
  <si>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</si>
  <si>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</si>
  <si>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</si>
  <si>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主な利益は、一般会計に繰り出し、絆でつなぐ環境基金へ積み立てているほか、小学校運営事業などに活用している。また、積立している基金を活用し、環境保全に関する事業などにも活用している。
●次年度への繰越金  　13,631千円
●一般会計への繰出し　44,853千円
【内訳】・環境対策事業43,820千円（絆でつなぐ環境基金積立金）・小学校運営事業415千円・支所運営事業618千円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</si>
  <si>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</si>
  <si>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</si>
  <si>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</si>
  <si>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</si>
  <si>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</si>
  <si>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</si>
  <si>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</si>
  <si>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</si>
  <si>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</si>
  <si>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</si>
  <si>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</si>
  <si>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</si>
  <si>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</si>
  <si>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</si>
  <si>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</si>
  <si>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</si>
  <si>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</si>
  <si>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</si>
  <si>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</si>
  <si>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</si>
  <si>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</si>
  <si>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</si>
  <si>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</si>
  <si>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</si>
  <si>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</si>
  <si>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</si>
  <si>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</si>
  <si>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</si>
  <si>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</si>
  <si>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</si>
  <si>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</si>
  <si>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</si>
  <si>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</si>
  <si>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</si>
  <si>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</si>
  <si>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</si>
  <si>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</si>
  <si>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</si>
  <si>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</si>
  <si>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</si>
  <si>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</si>
  <si>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</si>
  <si>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</si>
  <si>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</si>
  <si>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</si>
  <si>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</si>
  <si>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</si>
  <si>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</si>
  <si>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</si>
  <si>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</si>
  <si>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</si>
  <si>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</si>
  <si>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</si>
  <si>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</si>
  <si>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</si>
  <si>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</si>
  <si>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</si>
  <si>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</si>
  <si>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</si>
  <si>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</si>
  <si>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</si>
  <si>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</si>
  <si>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</si>
  <si>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</si>
  <si>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</si>
  <si>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</si>
  <si>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</si>
  <si>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</si>
  <si>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</si>
  <si>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</si>
  <si>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</si>
  <si>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</si>
  <si>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</si>
  <si>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</si>
  <si>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</si>
  <si>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</si>
  <si>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</si>
  <si>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</si>
  <si>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</si>
  <si>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</si>
  <si>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</si>
  <si>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</si>
  <si>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</si>
  <si>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</si>
  <si>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</si>
  <si>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</si>
  <si>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</si>
  <si>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</si>
  <si>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</si>
  <si>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</si>
  <si>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</si>
  <si>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</si>
  <si>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</si>
  <si>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</si>
  <si>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</si>
  <si>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</si>
  <si>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</si>
  <si>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</si>
  <si>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</si>
  <si>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</si>
  <si>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</si>
  <si>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</si>
  <si>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</si>
  <si>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</si>
  <si>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</si>
  <si>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</si>
  <si>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</si>
  <si>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</si>
  <si>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</si>
  <si>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</si>
  <si>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</si>
  <si>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102016</t>
  </si>
  <si>
    <t>47</t>
  </si>
  <si>
    <t>04</t>
  </si>
  <si>
    <t>0</t>
  </si>
  <si>
    <t>000</t>
  </si>
  <si>
    <t>群馬県　前橋市</t>
  </si>
  <si>
    <t>法非適用</t>
  </si>
  <si>
    <t>電気事業</t>
  </si>
  <si>
    <t>非設置</t>
  </si>
  <si>
    <t>該当数値なし</t>
  </si>
  <si>
    <t>-</t>
  </si>
  <si>
    <t>令和15年6月19日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</si>
  <si>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</si>
  <si>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</si>
  <si>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</si>
  <si>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</si>
  <si>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</si>
  <si>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</si>
  <si>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</si>
  <si>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</si>
  <si>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</si>
  <si>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</si>
  <si>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</si>
  <si>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</si>
  <si>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</si>
  <si>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</si>
  <si>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</si>
  <si>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</si>
  <si>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</si>
  <si>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</si>
  <si>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</si>
  <si>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</si>
  <si>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</si>
  <si>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</si>
  <si>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</si>
  <si>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</si>
  <si>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</si>
  <si>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</si>
  <si>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</si>
  <si>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</si>
  <si>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</si>
  <si>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</si>
  <si>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</si>
  <si>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</si>
  <si>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</si>
  <si>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</si>
  <si>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</si>
  <si>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</si>
  <si>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</si>
  <si>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</si>
  <si>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</si>
  <si>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</si>
  <si>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</si>
  <si>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</si>
  <si>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</si>
  <si>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</si>
  <si>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</si>
  <si>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</si>
  <si>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</si>
  <si>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</si>
  <si>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</si>
  <si>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</si>
  <si>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</si>
  <si>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</si>
  <si>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</si>
  <si>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</si>
  <si>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</si>
  <si>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</si>
  <si>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</si>
  <si>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</si>
  <si>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</si>
  <si>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</si>
  <si>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</si>
  <si>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</si>
  <si>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</si>
  <si>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</si>
  <si>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</si>
  <si>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</si>
  <si>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</si>
  <si>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</si>
  <si>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</si>
  <si>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</si>
  <si>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</si>
  <si>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</si>
  <si>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</si>
  <si>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</si>
  <si>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</si>
  <si>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</si>
  <si>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</si>
  <si>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</si>
  <si>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</si>
  <si>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</si>
  <si>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</si>
  <si>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</si>
  <si>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</si>
  <si>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</si>
  <si>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</si>
  <si>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</si>
  <si>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</si>
  <si>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</si>
  <si>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</si>
  <si>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</si>
  <si>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</si>
  <si>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</si>
  <si>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</si>
  <si>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</si>
  <si>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</si>
  <si>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</si>
  <si>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</si>
  <si>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</si>
  <si>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</si>
  <si>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</si>
  <si>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</si>
  <si>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</si>
  <si>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</si>
  <si>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</si>
  <si>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</si>
  <si>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</si>
  <si>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</si>
  <si>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</si>
  <si>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</si>
  <si>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</si>
  <si>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</si>
  <si>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</si>
  <si>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</si>
  <si>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</si>
  <si>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</si>
  <si>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</si>
  <si>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</si>
  <si>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</si>
  <si>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</si>
  <si>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</si>
  <si>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</si>
  <si>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</si>
  <si>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</si>
  <si>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</si>
  <si>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</si>
  <si>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</si>
  <si>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</si>
  <si>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</si>
  <si>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</si>
  <si>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</si>
  <si>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</si>
  <si>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</si>
  <si>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</si>
  <si>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</si>
  <si>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</si>
  <si>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発電事業全体としては、概ね健全な事業運営ができていると考えており、一部数値が悪化しているものについては、自然的要因による発電量の低下と、消費税の還付が終了したことによるものとなっている。
　今後は、令和２年度に策定した経営戦略に基づき、経営基盤の強化、経営の健全性の維持に努めることにより、事業を安定的に継続していきたい。</t>
    <rPh sb="53" eb="58">
      <t>シゼンテキヨウイン</t>
    </rPh>
    <rPh sb="61" eb="63">
      <t>ハツデン</t>
    </rPh>
    <rPh sb="63" eb="64">
      <t>リョウ</t>
    </rPh>
    <rPh sb="65" eb="67">
      <t>テイカ</t>
    </rPh>
    <rPh sb="69" eb="72">
      <t>ショウヒゼイ</t>
    </rPh>
    <rPh sb="73" eb="75">
      <t>カンプ</t>
    </rPh>
    <rPh sb="76" eb="78">
      <t>シュウリョウ</t>
    </rPh>
    <rPh sb="96" eb="98">
      <t>コンゴ</t>
    </rPh>
    <phoneticPr fontId="5"/>
  </si>
  <si>
    <t>　本市の電気事業は、FIT制度（発電した電気を固定価格で20年間買い取りする制度）を活用し、事業期間における収支状況を試算・検討した上で事業を実施していることから、将来にわたり安定した経営が可能であると考えている。
【変動要因】各指標に共通する前年度比の変動は、主に以下の2点が要因であると考えられる。
①自然的要因による発電量の低下
　太陽光発電は、前年度と比べ発電量が約1.8%低下した。発電は通年で行えているめ、自然的要因による変動と機器劣化の影響であると考えられる。
　小水力発電は、前年度と比べ発電量が約10.2%低下した。発電は通年で行えているため、令和2年度の降水量が前年度よりも減少したことにより、使用できる水量が少なかったことが要因であると考えられる。
②消費税の確定申告による支出の増加
　特別会計として消費税の確定申告をするにあたり、令和元年度までは小水力発電所建設工事の影響で、売上げが仕入れを下回り、消費税が「還付」されていたが、令和2年度からは売上げが仕入れを上回り、「納付」となった。そのため、約11,200千円の支出が増加した。今後は「納付」が通常となるため、令和2年度と同程度で推移していくことが予想される。
【収益的収支比率】
　収支の黒字を示す100％を下回っているように見えるが、算定式の分母となる「総費用」には「一般会計繰出金（会計全体の利益を繰出ししているもの）」を含んでいる。「同繰出金」を除いた純粋な総費用で収益的収支比率を計算すると約140％となり、実質的には黒字になっている。
【営業収支比率】
　大きな機器の故障や自然災害などもなく、発電も比較的安定していることから、一定の売電収入があり、営業収支比率も100％を上回っている。
　また、直近５年間についてもいずれも100％以上となっており、日射量や降水量により若干の変動はあるものの、安定して営業利益を計上している。　
【供給原価】
　前年度と比較して供給原価が改善しているように見えるが、算定式の分子となる総費用には「一般会計繰出金（会計全体の利益を繰出ししているもの）」を含んでいる。「同繰出金」を除いた純粋な総費用で供給原価を計算すると、令和元年度の約22.9円/kWhに対し、令和2年度は約27.3円/kWhとなり、前年度と比べて低下している。この指標の低下は、上記の【変動要因】によるものであると考えられる。
【EBITDA】
　前年度と比較してEBITDAが改善しているように見えるが、総費用には会計全体の収益を示す「一般会計繰出金（会計全体の利益を繰出ししているもの）」を含んでいる。「同繰出金」を除いた純粋な総費用でEBITDAを計算すると、令和元年度の90,317千円に対し、令和2年度は64,915千円となり、前年度と比べて低下している。この指標の低下は、上記の【変動要因】によるものであると考えられる。</t>
    <rPh sb="110" eb="112">
      <t>ヘンドウ</t>
    </rPh>
    <rPh sb="112" eb="114">
      <t>ヨウイン</t>
    </rPh>
    <rPh sb="115" eb="118">
      <t>カクシヒョウ</t>
    </rPh>
    <rPh sb="119" eb="121">
      <t>キョウツウ</t>
    </rPh>
    <rPh sb="123" eb="126">
      <t>ゼンネンド</t>
    </rPh>
    <rPh sb="126" eb="127">
      <t>ヒ</t>
    </rPh>
    <rPh sb="128" eb="130">
      <t>ヘンドウ</t>
    </rPh>
    <rPh sb="132" eb="133">
      <t>オモ</t>
    </rPh>
    <rPh sb="134" eb="136">
      <t>イカ</t>
    </rPh>
    <rPh sb="138" eb="139">
      <t>テン</t>
    </rPh>
    <rPh sb="140" eb="142">
      <t>ヨウイン</t>
    </rPh>
    <rPh sb="146" eb="147">
      <t>カンガ</t>
    </rPh>
    <rPh sb="154" eb="157">
      <t>シゼンテキ</t>
    </rPh>
    <rPh sb="157" eb="159">
      <t>ヨウイン</t>
    </rPh>
    <rPh sb="162" eb="164">
      <t>ハツデン</t>
    </rPh>
    <rPh sb="164" eb="165">
      <t>リョウ</t>
    </rPh>
    <rPh sb="166" eb="168">
      <t>テイカ</t>
    </rPh>
    <rPh sb="170" eb="173">
      <t>タイヨウコウ</t>
    </rPh>
    <rPh sb="173" eb="175">
      <t>ハツデン</t>
    </rPh>
    <rPh sb="177" eb="180">
      <t>ゼンネンド</t>
    </rPh>
    <rPh sb="181" eb="182">
      <t>クラ</t>
    </rPh>
    <rPh sb="183" eb="185">
      <t>ハツデン</t>
    </rPh>
    <rPh sb="185" eb="186">
      <t>リョウ</t>
    </rPh>
    <rPh sb="187" eb="188">
      <t>ヤク</t>
    </rPh>
    <rPh sb="192" eb="194">
      <t>テイカ</t>
    </rPh>
    <rPh sb="197" eb="199">
      <t>ハツデン</t>
    </rPh>
    <rPh sb="200" eb="202">
      <t>ツウネン</t>
    </rPh>
    <rPh sb="203" eb="204">
      <t>オコナ</t>
    </rPh>
    <rPh sb="210" eb="213">
      <t>シゼンテキ</t>
    </rPh>
    <rPh sb="213" eb="215">
      <t>ヨウイン</t>
    </rPh>
    <rPh sb="218" eb="220">
      <t>ヘンドウ</t>
    </rPh>
    <rPh sb="221" eb="223">
      <t>キキ</t>
    </rPh>
    <rPh sb="223" eb="225">
      <t>レッカ</t>
    </rPh>
    <rPh sb="226" eb="228">
      <t>エイキョウ</t>
    </rPh>
    <rPh sb="232" eb="233">
      <t>カンガ</t>
    </rPh>
    <rPh sb="282" eb="284">
      <t>レイワ</t>
    </rPh>
    <rPh sb="285" eb="287">
      <t>ネンド</t>
    </rPh>
    <rPh sb="292" eb="294">
      <t>ゼンネン</t>
    </rPh>
    <rPh sb="294" eb="295">
      <t>ド</t>
    </rPh>
    <rPh sb="308" eb="310">
      <t>シヨウ</t>
    </rPh>
    <rPh sb="313" eb="315">
      <t>スイリョウ</t>
    </rPh>
    <rPh sb="316" eb="317">
      <t>スク</t>
    </rPh>
    <rPh sb="324" eb="326">
      <t>ヨウイン</t>
    </rPh>
    <rPh sb="330" eb="331">
      <t>カンガ</t>
    </rPh>
    <rPh sb="338" eb="341">
      <t>ショウヒゼイ</t>
    </rPh>
    <rPh sb="342" eb="344">
      <t>カクテイ</t>
    </rPh>
    <rPh sb="344" eb="346">
      <t>シンコク</t>
    </rPh>
    <rPh sb="349" eb="351">
      <t>シシュツ</t>
    </rPh>
    <rPh sb="352" eb="354">
      <t>ゾウカ</t>
    </rPh>
    <rPh sb="367" eb="369">
      <t>カクテイ</t>
    </rPh>
    <rPh sb="414" eb="417">
      <t>ショウヒゼイ</t>
    </rPh>
    <rPh sb="776" eb="778">
      <t>ニッシャ</t>
    </rPh>
    <rPh sb="778" eb="779">
      <t>リョウ</t>
    </rPh>
    <rPh sb="782" eb="783">
      <t>リョウ</t>
    </rPh>
    <rPh sb="786" eb="788">
      <t>ジャッカン</t>
    </rPh>
    <rPh sb="789" eb="791">
      <t>ヘンドウ</t>
    </rPh>
    <rPh sb="838" eb="840">
      <t>カイゼン</t>
    </rPh>
    <rPh sb="976" eb="978">
      <t>テイカ</t>
    </rPh>
    <rPh sb="985" eb="987">
      <t>シヒョウ</t>
    </rPh>
    <rPh sb="988" eb="990">
      <t>テイカ</t>
    </rPh>
    <rPh sb="1043" eb="1045">
      <t>カイゼン</t>
    </rPh>
    <rPh sb="1111" eb="1112">
      <t>キン</t>
    </rPh>
    <rPh sb="1180" eb="1182">
      <t>テイカ</t>
    </rPh>
    <phoneticPr fontId="5"/>
  </si>
  <si>
    <t xml:space="preserve">【設備利用率】
　太陽光発電は、全国平均と比べて日照時間が長いという地域特性に加え、包括的施設リース契約による適切な施設管理により、年間を通じて安定した運転ができている。設備利用率については、直近の５年間は15％前後で推移しており、平均値及び資源エネルギー庁が発表している太陽光発電（メガ）の設備利用率14％を上回っている。前年度と比較してわずかに指標が低下しているが、自然的要因による変動であると考えられる。
　小水力発電の設備利用率は、降水量が少なかったことにより、前年度よりも低下している。また、平均値及び資源エネルギー庁が発表している小水力発電の設備利用率60％を下回っているが、当該発電所は農業用水を使用しており、冬季（非かんがい期）の流水量が減少することが原因であると考えられる。冬季の水量減少は、計画当初から想定していたものであり、かんがい期には最大出力で運転できているため、順調に稼働しているといえる。
【修繕費比率】
　太陽光（機器等の修繕を含めた包括的リース契約を採用している）及び小水力発電ともに、修繕費を要すような大きな機器の故障や自然災害などがなかったことから、修繕費比率は0となっている。
【企業債残高対料金収入比率】
　本企業債は、小水力発電所の建設に係るもので、売電収入を償還財源としている。企業債残高対料金収入比率が平均値と比べて高い数値ではあるが、小水力の発電は順調に稼働しており、売電計画に基づき今後も企業債償還を進めていく予定であることから、長期間で見れば比率は減少していくものと思われ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経営状況などから将来の費用対効果について検証しつつ、FIT制度の期間満了までには方針を示したいと考えている。
</t>
    <rPh sb="106" eb="108">
      <t>ゼンゴ</t>
    </rPh>
    <rPh sb="109" eb="111">
      <t>スイイ</t>
    </rPh>
    <rPh sb="162" eb="165">
      <t>ゼンネンド</t>
    </rPh>
    <rPh sb="166" eb="168">
      <t>ヒカク</t>
    </rPh>
    <rPh sb="174" eb="176">
      <t>シヒョウ</t>
    </rPh>
    <rPh sb="177" eb="179">
      <t>テイカ</t>
    </rPh>
    <rPh sb="185" eb="188">
      <t>シゼンテキ</t>
    </rPh>
    <rPh sb="188" eb="190">
      <t>ヨウイン</t>
    </rPh>
    <rPh sb="193" eb="195">
      <t>ヘンドウ</t>
    </rPh>
    <rPh sb="199" eb="200">
      <t>カンガ</t>
    </rPh>
    <rPh sb="220" eb="222">
      <t>コウスイ</t>
    </rPh>
    <rPh sb="222" eb="223">
      <t>リョウ</t>
    </rPh>
    <rPh sb="224" eb="225">
      <t>スク</t>
    </rPh>
    <rPh sb="235" eb="238">
      <t>ゼンネンド</t>
    </rPh>
    <rPh sb="241" eb="243">
      <t>テイカ</t>
    </rPh>
    <rPh sb="277" eb="279">
      <t>セツビ</t>
    </rPh>
    <rPh sb="286" eb="288">
      <t>シタマワ</t>
    </rPh>
    <rPh sb="294" eb="296">
      <t>トウガイ</t>
    </rPh>
    <rPh sb="296" eb="298">
      <t>ハツデン</t>
    </rPh>
    <rPh sb="298" eb="299">
      <t>ショ</t>
    </rPh>
    <rPh sb="315" eb="316">
      <t>ヒ</t>
    </rPh>
    <rPh sb="320" eb="321">
      <t>キ</t>
    </rPh>
    <rPh sb="327" eb="329">
      <t>ゲンショウ</t>
    </rPh>
    <rPh sb="334" eb="336">
      <t>ゲンイン</t>
    </rPh>
    <rPh sb="340" eb="341">
      <t>カンガ</t>
    </rPh>
    <rPh sb="377" eb="378">
      <t>キ</t>
    </rPh>
    <rPh sb="380" eb="382">
      <t>サイダイ</t>
    </rPh>
    <rPh sb="382" eb="384">
      <t>シュツリョク</t>
    </rPh>
    <rPh sb="385" eb="387">
      <t>ウンテン</t>
    </rPh>
    <rPh sb="395" eb="397">
      <t>ジュンチョウ</t>
    </rPh>
    <rPh sb="398" eb="400">
      <t>カドウ</t>
    </rPh>
    <rPh sb="604" eb="606">
      <t>カドウ</t>
    </rPh>
    <rPh sb="643" eb="646">
      <t>チョウキカン</t>
    </rPh>
    <rPh sb="647" eb="648">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</si>
</sst>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103.4</c:v>
                </c:pt>
                <c:pt idx="1">
                  <c:v>98.4</c:v>
                </c:pt>
                <c:pt idx="2">
                  <c:v>111.4</c:v>
                </c:pt>
                <c:pt idx="3">
                  <c:v>98.8</c:v>
                </c:pt>
                <c:pt idx="4">
                  <c:v>97.6</c:v>
                </c:pt>
              </c:numCache>
            </c:numRef>
          </c:val>
          <c:extLst>
            <c:ext xmlns:c16="http://schemas.microsoft.com/office/drawing/2014/chart" uri="{C3380CC4-5D6E-409C-BE32-E72D297353CC}">
              <c16:uniqueId val="{00000000-2E1F-43A9-B7FB-61F7E2C7A27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2E1F-43A9-B7FB-61F7E2C7A27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E1F-43A9-B7FB-61F7E2C7A27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EC-47A0-9182-858CAA647910}"/>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9EC-47A0-9182-858CAA647910}"/>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22.5</c:v>
                </c:pt>
                <c:pt idx="3">
                  <c:v>58.3</c:v>
                </c:pt>
                <c:pt idx="4">
                  <c:v>51.5</c:v>
                </c:pt>
              </c:numCache>
            </c:numRef>
          </c:val>
          <c:extLst>
            <c:ext xmlns:c16="http://schemas.microsoft.com/office/drawing/2014/chart" uri="{C3380CC4-5D6E-409C-BE32-E72D297353CC}">
              <c16:uniqueId val="{00000000-6E2A-498A-A2B6-3E71443A61E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6E2A-498A-A2B6-3E71443A61E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391C-4598-AD5B-9CBE45545F3E}"/>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391C-4598-AD5B-9CBE45545F3E}"/>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2909.1</c:v>
                </c:pt>
                <c:pt idx="3">
                  <c:v>1053.5</c:v>
                </c:pt>
                <c:pt idx="4">
                  <c:v>1107.8</c:v>
                </c:pt>
              </c:numCache>
            </c:numRef>
          </c:val>
          <c:extLst>
            <c:ext xmlns:c16="http://schemas.microsoft.com/office/drawing/2014/chart" uri="{C3380CC4-5D6E-409C-BE32-E72D297353CC}">
              <c16:uniqueId val="{00000000-165A-4B38-ABF2-1BB82C2D2DC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165A-4B38-ABF2-1BB82C2D2DC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2-4FF0-8B5C-2F60D4F00DB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2-4FF0-8B5C-2F60D4F00DB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902A-4133-9E2D-466EE80FFDC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902A-4133-9E2D-466EE80FFDC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9-49D4-853D-94BEEF8E36E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9-49D4-853D-94BEEF8E36E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7-40F5-9B5A-7BCC5DC1FF1D}"/>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7-40F5-9B5A-7BCC5DC1FF1D}"/>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8F-4A7F-9519-D18F615DE28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F-4A7F-9519-D18F615DE28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2-4B60-BEA7-5CE70EF9A73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2-4B60-BEA7-5CE70EF9A73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181.4</c:v>
                </c:pt>
                <c:pt idx="1">
                  <c:v>179.9</c:v>
                </c:pt>
                <c:pt idx="2">
                  <c:v>195.3</c:v>
                </c:pt>
                <c:pt idx="3">
                  <c:v>222.8</c:v>
                </c:pt>
                <c:pt idx="4">
                  <c:v>210.9</c:v>
                </c:pt>
              </c:numCache>
            </c:numRef>
          </c:val>
          <c:extLst>
            <c:ext xmlns:c16="http://schemas.microsoft.com/office/drawing/2014/chart" uri="{C3380CC4-5D6E-409C-BE32-E72D297353CC}">
              <c16:uniqueId val="{00000000-BBDA-4129-A6F6-39BFE764BFC8}"/>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BBDA-4129-A6F6-39BFE764BFC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BDA-4129-A6F6-39BFE764BFC8}"/>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2-4B69-96E6-BB6AB696AD4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2-4B69-96E6-BB6AB696AD4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9C-4A09-9497-E5BF12BBCB1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C-4A09-9497-E5BF12BBCB1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7-46E9-9066-2FB8042826A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7-46E9-9066-2FB8042826A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7-4C15-8EC0-93935B5FA0E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7-4C15-8EC0-93935B5FA0E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E-4CDD-8527-3C9E0EB7CE6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E-4CDD-8527-3C9E0EB7CE6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7-497B-A0DA-89A47AEDDC5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7-497B-A0DA-89A47AEDDC5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15.9</c:v>
                </c:pt>
                <c:pt idx="1">
                  <c:v>15.7</c:v>
                </c:pt>
                <c:pt idx="2">
                  <c:v>15.9</c:v>
                </c:pt>
                <c:pt idx="3">
                  <c:v>15.1</c:v>
                </c:pt>
                <c:pt idx="4">
                  <c:v>14.9</c:v>
                </c:pt>
              </c:numCache>
            </c:numRef>
          </c:val>
          <c:extLst>
            <c:ext xmlns:c16="http://schemas.microsoft.com/office/drawing/2014/chart" uri="{C3380CC4-5D6E-409C-BE32-E72D297353CC}">
              <c16:uniqueId val="{00000000-5C1C-4C41-9A26-8AB32D7AB53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5C1C-4C41-9A26-8AB32D7AB53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374-41C8-BCA8-CAA72A50AC5E}"/>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E374-41C8-BCA8-CAA72A50AC5E}"/>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17F-42A3-BF07-9544888B64A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F17F-42A3-BF07-9544888B64A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7-4040-B26D-7312D806448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7-4040-B26D-7312D806448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A-479D-BEAF-F3DF037E265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A-479D-BEAF-F3DF037E26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19A-479D-BEAF-F3DF037E265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AF-4B00-8D06-27FE0F816CC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93AF-4B00-8D06-27FE0F816CC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38940.300000000003</c:v>
                </c:pt>
                <c:pt idx="1">
                  <c:v>42156.6</c:v>
                </c:pt>
                <c:pt idx="2">
                  <c:v>37910.800000000003</c:v>
                </c:pt>
                <c:pt idx="3">
                  <c:v>40185.800000000003</c:v>
                </c:pt>
                <c:pt idx="4">
                  <c:v>39117.599999999999</c:v>
                </c:pt>
              </c:numCache>
            </c:numRef>
          </c:val>
          <c:extLst>
            <c:ext xmlns:c16="http://schemas.microsoft.com/office/drawing/2014/chart" uri="{C3380CC4-5D6E-409C-BE32-E72D297353CC}">
              <c16:uniqueId val="{00000000-1324-4735-98AB-306D93F2AD4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1324-4735-98AB-306D93F2AD4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3811</c:v>
                </c:pt>
                <c:pt idx="1">
                  <c:v>2849</c:v>
                </c:pt>
                <c:pt idx="2">
                  <c:v>29794</c:v>
                </c:pt>
                <c:pt idx="3">
                  <c:v>21679</c:v>
                </c:pt>
                <c:pt idx="4">
                  <c:v>20084</c:v>
                </c:pt>
              </c:numCache>
            </c:numRef>
          </c:val>
          <c:extLst>
            <c:ext xmlns:c16="http://schemas.microsoft.com/office/drawing/2014/chart" uri="{C3380CC4-5D6E-409C-BE32-E72D297353CC}">
              <c16:uniqueId val="{00000000-CF10-43E6-A5F7-12BCEC3DE1F4}"/>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CF10-43E6-A5F7-12BCEC3DE1F4}"/>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15.9</c:v>
                </c:pt>
                <c:pt idx="1">
                  <c:v>15.7</c:v>
                </c:pt>
                <c:pt idx="2">
                  <c:v>16.600000000000001</c:v>
                </c:pt>
                <c:pt idx="3">
                  <c:v>19.5</c:v>
                </c:pt>
                <c:pt idx="4">
                  <c:v>18.600000000000001</c:v>
                </c:pt>
              </c:numCache>
            </c:numRef>
          </c:val>
          <c:extLst>
            <c:ext xmlns:c16="http://schemas.microsoft.com/office/drawing/2014/chart" uri="{C3380CC4-5D6E-409C-BE32-E72D297353CC}">
              <c16:uniqueId val="{00000000-D537-4E59-833D-1E7DD613E86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D537-4E59-833D-1E7DD613E86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E2A-4D0D-AD47-8F4F32B1C44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4E2A-4D0D-AD47-8F4F32B1C44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321.8</c:v>
                </c:pt>
                <c:pt idx="3">
                  <c:v>266.89999999999998</c:v>
                </c:pt>
                <c:pt idx="4">
                  <c:v>262.2</c:v>
                </c:pt>
              </c:numCache>
            </c:numRef>
          </c:val>
          <c:extLst>
            <c:ext xmlns:c16="http://schemas.microsoft.com/office/drawing/2014/chart" uri="{C3380CC4-5D6E-409C-BE32-E72D297353CC}">
              <c16:uniqueId val="{00000000-4A06-422E-B384-44732D6F93A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4A06-422E-B384-44732D6F93A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A-4020-ACD3-50EB4192C44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A-4020-ACD3-50EB4192C44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251825"/>
          <a:ext cx="51356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61870" y="7251825"/>
          <a:ext cx="50367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170470" y="7251825"/>
          <a:ext cx="51356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566791" y="7251825"/>
          <a:ext cx="50615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917845" y="7251825"/>
          <a:ext cx="51451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178145"/>
          <a:ext cx="5133815" cy="28717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200746"/>
          <a:ext cx="5133815" cy="28452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214109"/>
          <a:ext cx="5133815" cy="28452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210155"/>
          <a:ext cx="5133815" cy="28452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176183"/>
          <a:ext cx="5133815" cy="28452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12323" y="12178145"/>
          <a:ext cx="4630003" cy="28717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12323" y="15200746"/>
          <a:ext cx="4630003" cy="28452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12323" y="18214109"/>
          <a:ext cx="4630003" cy="28452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12323" y="21210155"/>
          <a:ext cx="4630003" cy="28452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12323" y="24176183"/>
          <a:ext cx="4630003" cy="28452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35683" y="12178145"/>
          <a:ext cx="4639527" cy="28717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35683" y="15200746"/>
          <a:ext cx="4639527" cy="28452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35683" y="18214109"/>
          <a:ext cx="4639527" cy="28452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35683" y="21210155"/>
          <a:ext cx="4639527" cy="28452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35683" y="24176183"/>
          <a:ext cx="4639527" cy="28452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845319" y="12178145"/>
          <a:ext cx="4639528" cy="28717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845319" y="15200746"/>
          <a:ext cx="4639528" cy="28452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845319" y="18214109"/>
          <a:ext cx="4639528" cy="28452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845319" y="21210155"/>
          <a:ext cx="4639528" cy="28452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845319" y="24176183"/>
          <a:ext cx="4639528" cy="28452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04552" y="12178145"/>
          <a:ext cx="4639527" cy="28717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04552" y="15200746"/>
          <a:ext cx="4639527" cy="28452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04552" y="18214109"/>
          <a:ext cx="4639527" cy="28452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04552" y="21210155"/>
          <a:ext cx="4639527" cy="28452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04552" y="24176183"/>
          <a:ext cx="4639527" cy="28452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5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5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5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5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5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5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5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5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5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5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5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6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6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60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60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0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0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0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0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60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60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61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61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61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61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61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61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61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61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61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62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62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62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62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62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62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63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63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63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view="pageBreakPreview" zoomScale="30" zoomScaleNormal="40" zoomScaleSheetLayoutView="3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1</v>
      </c>
      <c r="C5" s="188"/>
      <c r="D5" s="188"/>
      <c r="E5" s="188"/>
      <c r="F5" s="168" t="str">
        <f>データ!N6</f>
        <v>-</v>
      </c>
      <c r="G5" s="168"/>
      <c r="H5" s="168"/>
      <c r="I5" s="168"/>
      <c r="J5" s="168" t="str">
        <f>データ!O6</f>
        <v>-</v>
      </c>
      <c r="K5" s="168"/>
      <c r="L5" s="168"/>
      <c r="M5" s="168"/>
      <c r="N5" s="168">
        <f>データ!P6</f>
        <v>5</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t="str">
        <f>データ!W6</f>
        <v>-</v>
      </c>
      <c r="G12" s="151"/>
      <c r="H12" s="150" t="str">
        <f>データ!X6</f>
        <v>-</v>
      </c>
      <c r="I12" s="151"/>
      <c r="J12" s="150">
        <f>データ!Y6</f>
        <v>466</v>
      </c>
      <c r="K12" s="151"/>
      <c r="L12" s="150">
        <f>データ!Z6</f>
        <v>1209</v>
      </c>
      <c r="M12" s="151"/>
      <c r="N12" s="152">
        <f>データ!AA6</f>
        <v>1065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f>データ!AL6</f>
        <v>2900</v>
      </c>
      <c r="G15" s="143"/>
      <c r="H15" s="143">
        <f>データ!AM6</f>
        <v>2873</v>
      </c>
      <c r="I15" s="143"/>
      <c r="J15" s="143">
        <f>データ!AN6</f>
        <v>2908</v>
      </c>
      <c r="K15" s="143"/>
      <c r="L15" s="143">
        <f>データ!AO6</f>
        <v>2769</v>
      </c>
      <c r="M15" s="143"/>
      <c r="N15" s="144">
        <f>データ!AP6</f>
        <v>2726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f>データ!AQ6</f>
        <v>2900</v>
      </c>
      <c r="G16" s="146"/>
      <c r="H16" s="146">
        <f>データ!AR6</f>
        <v>2873</v>
      </c>
      <c r="I16" s="146"/>
      <c r="J16" s="146">
        <f>データ!AS6</f>
        <v>3374</v>
      </c>
      <c r="K16" s="146"/>
      <c r="L16" s="146">
        <f>データ!AT6</f>
        <v>3978</v>
      </c>
      <c r="M16" s="146"/>
      <c r="N16" s="138">
        <f>データ!AU6</f>
        <v>3791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t="str">
        <f>データ!AV6</f>
        <v>-</v>
      </c>
      <c r="G19" s="136"/>
      <c r="H19" s="136"/>
      <c r="I19" s="136">
        <f>データ!AW6</f>
        <v>131546</v>
      </c>
      <c r="J19" s="136"/>
      <c r="K19" s="136"/>
      <c r="L19" s="136">
        <f>データ!AX6</f>
        <v>131546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267</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（最大出力合計2,321kW）</v>
      </c>
      <c r="D123" s="5" t="str">
        <f>データ!EX9</f>
        <v>（最大出力合計236kW）</v>
      </c>
      <c r="E123" s="5" t="str">
        <f>データ!GW9</f>
        <v>（最大出力合計-kW）</v>
      </c>
      <c r="F123" s="5" t="str">
        <f>データ!IV9</f>
        <v>（最大出力合計-kW）</v>
      </c>
      <c r="G123" s="5" t="str">
        <f>データ!KU9</f>
        <v>（最大出力合計2,085kW）</v>
      </c>
    </row>
  </sheetData>
  <sheetProtection algorithmName="SHA-512" hashValue="5/pf4nmkaphW1qloD0Hy9oKNQ73yfnUoHEw0TQ0wwEkCk079XV8UXUe8SPAgdfg0n7OXzOhw5da34sfn8y1EIw==" saltValue="pE/QB95Pj64tkX1kAJsCX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5</v>
      </c>
      <c r="Q6" s="69" t="str">
        <f t="shared" si="6"/>
        <v>-</v>
      </c>
      <c r="R6" s="70" t="str">
        <f>R7</f>
        <v>令和15年6月19日　富士見図書館太陽光発電</v>
      </c>
      <c r="S6" s="71" t="str">
        <f t="shared" si="6"/>
        <v>令和15年6月19日　富士見図書館太陽光発電</v>
      </c>
      <c r="T6" s="67" t="str">
        <f t="shared" si="6"/>
        <v>無</v>
      </c>
      <c r="U6" s="71" t="str">
        <f t="shared" si="6"/>
        <v>東京電力株式会社</v>
      </c>
      <c r="V6" s="68" t="str">
        <f t="shared" si="6"/>
        <v>-</v>
      </c>
      <c r="W6" s="69" t="str">
        <f>W7</f>
        <v>-</v>
      </c>
      <c r="X6" s="69" t="str">
        <f t="shared" si="6"/>
        <v>-</v>
      </c>
      <c r="Y6" s="69">
        <f t="shared" si="6"/>
        <v>466</v>
      </c>
      <c r="Z6" s="69">
        <f t="shared" si="6"/>
        <v>1209</v>
      </c>
      <c r="AA6" s="69">
        <f t="shared" si="6"/>
        <v>1065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2900</v>
      </c>
      <c r="AM6" s="69">
        <f t="shared" si="6"/>
        <v>2873</v>
      </c>
      <c r="AN6" s="69">
        <f t="shared" si="6"/>
        <v>2908</v>
      </c>
      <c r="AO6" s="69">
        <f t="shared" si="6"/>
        <v>2769</v>
      </c>
      <c r="AP6" s="69">
        <f t="shared" si="6"/>
        <v>2726</v>
      </c>
      <c r="AQ6" s="69">
        <f t="shared" si="6"/>
        <v>2900</v>
      </c>
      <c r="AR6" s="69">
        <f t="shared" si="6"/>
        <v>2873</v>
      </c>
      <c r="AS6" s="69">
        <f t="shared" si="6"/>
        <v>3374</v>
      </c>
      <c r="AT6" s="69">
        <f t="shared" si="6"/>
        <v>3978</v>
      </c>
      <c r="AU6" s="69">
        <f t="shared" si="6"/>
        <v>3791</v>
      </c>
      <c r="AV6" s="69" t="str">
        <f t="shared" si="6"/>
        <v>-</v>
      </c>
      <c r="AW6" s="69">
        <f t="shared" si="6"/>
        <v>131546</v>
      </c>
      <c r="AX6" s="69">
        <f t="shared" si="6"/>
        <v>131546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v>5</v>
      </c>
      <c r="Q7" s="80" t="s">
        <v>130</v>
      </c>
      <c r="R7" s="81" t="s">
        <v>131</v>
      </c>
      <c r="S7" s="81" t="s">
        <v>131</v>
      </c>
      <c r="T7" s="82" t="s">
        <v>132</v>
      </c>
      <c r="U7" s="81" t="s">
        <v>133</v>
      </c>
      <c r="V7" s="78" t="s">
        <v>130</v>
      </c>
      <c r="W7" s="80" t="s">
        <v>130</v>
      </c>
      <c r="X7" s="80" t="s">
        <v>130</v>
      </c>
      <c r="Y7" s="80">
        <v>466</v>
      </c>
      <c r="Z7" s="80">
        <v>1209</v>
      </c>
      <c r="AA7" s="80">
        <v>1065</v>
      </c>
      <c r="AB7" s="80" t="s">
        <v>130</v>
      </c>
      <c r="AC7" s="80" t="s">
        <v>130</v>
      </c>
      <c r="AD7" s="80" t="s">
        <v>130</v>
      </c>
      <c r="AE7" s="80" t="s">
        <v>130</v>
      </c>
      <c r="AF7" s="80" t="s">
        <v>130</v>
      </c>
      <c r="AG7" s="80" t="s">
        <v>130</v>
      </c>
      <c r="AH7" s="80" t="s">
        <v>130</v>
      </c>
      <c r="AI7" s="80" t="s">
        <v>130</v>
      </c>
      <c r="AJ7" s="80" t="s">
        <v>130</v>
      </c>
      <c r="AK7" s="80" t="s">
        <v>130</v>
      </c>
      <c r="AL7" s="80">
        <v>2900</v>
      </c>
      <c r="AM7" s="80">
        <v>2873</v>
      </c>
      <c r="AN7" s="80">
        <v>2908</v>
      </c>
      <c r="AO7" s="80">
        <v>2769</v>
      </c>
      <c r="AP7" s="80">
        <v>2726</v>
      </c>
      <c r="AQ7" s="80">
        <v>2900</v>
      </c>
      <c r="AR7" s="80">
        <v>2873</v>
      </c>
      <c r="AS7" s="80">
        <v>3374</v>
      </c>
      <c r="AT7" s="80">
        <v>3978</v>
      </c>
      <c r="AU7" s="80">
        <v>3791</v>
      </c>
      <c r="AV7" s="80" t="s">
        <v>130</v>
      </c>
      <c r="AW7" s="80">
        <v>131546</v>
      </c>
      <c r="AX7" s="80">
        <v>131546</v>
      </c>
      <c r="AY7" s="83">
        <v>103.4</v>
      </c>
      <c r="AZ7" s="83">
        <v>98.4</v>
      </c>
      <c r="BA7" s="83">
        <v>111.4</v>
      </c>
      <c r="BB7" s="83">
        <v>98.8</v>
      </c>
      <c r="BC7" s="83">
        <v>97.6</v>
      </c>
      <c r="BD7" s="83">
        <v>88.8</v>
      </c>
      <c r="BE7" s="83">
        <v>121.3</v>
      </c>
      <c r="BF7" s="83">
        <v>123.2</v>
      </c>
      <c r="BG7" s="83">
        <v>134.69999999999999</v>
      </c>
      <c r="BH7" s="83">
        <v>141.80000000000001</v>
      </c>
      <c r="BI7" s="83">
        <v>100</v>
      </c>
      <c r="BJ7" s="83">
        <v>181.4</v>
      </c>
      <c r="BK7" s="83">
        <v>179.9</v>
      </c>
      <c r="BL7" s="83">
        <v>195.3</v>
      </c>
      <c r="BM7" s="83">
        <v>222.8</v>
      </c>
      <c r="BN7" s="83">
        <v>210.9</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38940.300000000003</v>
      </c>
      <c r="CG7" s="83">
        <v>42156.6</v>
      </c>
      <c r="CH7" s="83">
        <v>37910.800000000003</v>
      </c>
      <c r="CI7" s="83">
        <v>40185.800000000003</v>
      </c>
      <c r="CJ7" s="83">
        <v>39117.599999999999</v>
      </c>
      <c r="CK7" s="83">
        <v>22847.9</v>
      </c>
      <c r="CL7" s="83">
        <v>19199</v>
      </c>
      <c r="CM7" s="83">
        <v>19863.5</v>
      </c>
      <c r="CN7" s="83">
        <v>19066.3</v>
      </c>
      <c r="CO7" s="83">
        <v>18998.7</v>
      </c>
      <c r="CP7" s="80">
        <v>3811</v>
      </c>
      <c r="CQ7" s="80">
        <v>2849</v>
      </c>
      <c r="CR7" s="80">
        <v>29794</v>
      </c>
      <c r="CS7" s="80">
        <v>21679</v>
      </c>
      <c r="CT7" s="80">
        <v>20084</v>
      </c>
      <c r="CU7" s="80">
        <v>2390</v>
      </c>
      <c r="CV7" s="80">
        <v>32739</v>
      </c>
      <c r="CW7" s="80">
        <v>34140</v>
      </c>
      <c r="CX7" s="80">
        <v>33434</v>
      </c>
      <c r="CY7" s="80">
        <v>36820</v>
      </c>
      <c r="CZ7" s="80">
        <v>2321</v>
      </c>
      <c r="DA7" s="83">
        <v>15.9</v>
      </c>
      <c r="DB7" s="83">
        <v>15.7</v>
      </c>
      <c r="DC7" s="83">
        <v>16.600000000000001</v>
      </c>
      <c r="DD7" s="83">
        <v>19.5</v>
      </c>
      <c r="DE7" s="83">
        <v>18.600000000000001</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321.8</v>
      </c>
      <c r="DX7" s="83">
        <v>266.89999999999998</v>
      </c>
      <c r="DY7" s="83">
        <v>262.2</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v>236</v>
      </c>
      <c r="EZ7" s="83" t="s">
        <v>130</v>
      </c>
      <c r="FA7" s="83" t="s">
        <v>130</v>
      </c>
      <c r="FB7" s="83">
        <v>22.5</v>
      </c>
      <c r="FC7" s="83">
        <v>58.3</v>
      </c>
      <c r="FD7" s="83">
        <v>51.5</v>
      </c>
      <c r="FE7" s="83">
        <v>61.6</v>
      </c>
      <c r="FF7" s="83">
        <v>57.7</v>
      </c>
      <c r="FG7" s="83">
        <v>57.6</v>
      </c>
      <c r="FH7" s="83">
        <v>60.4</v>
      </c>
      <c r="FI7" s="83">
        <v>54.1</v>
      </c>
      <c r="FJ7" s="83" t="s">
        <v>130</v>
      </c>
      <c r="FK7" s="83" t="s">
        <v>130</v>
      </c>
      <c r="FL7" s="83">
        <v>0</v>
      </c>
      <c r="FM7" s="83">
        <v>0</v>
      </c>
      <c r="FN7" s="83">
        <v>0</v>
      </c>
      <c r="FO7" s="83">
        <v>6.4</v>
      </c>
      <c r="FP7" s="83">
        <v>5.4</v>
      </c>
      <c r="FQ7" s="83">
        <v>8.6999999999999993</v>
      </c>
      <c r="FR7" s="83">
        <v>14.9</v>
      </c>
      <c r="FS7" s="83">
        <v>16.2</v>
      </c>
      <c r="FT7" s="83" t="s">
        <v>130</v>
      </c>
      <c r="FU7" s="83" t="s">
        <v>130</v>
      </c>
      <c r="FV7" s="83">
        <v>2909.1</v>
      </c>
      <c r="FW7" s="83">
        <v>1053.5</v>
      </c>
      <c r="FX7" s="83">
        <v>1107.8</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v>100</v>
      </c>
      <c r="GQ7" s="83">
        <v>100</v>
      </c>
      <c r="GR7" s="83">
        <v>100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2085</v>
      </c>
      <c r="KW7" s="83">
        <v>15.9</v>
      </c>
      <c r="KX7" s="83">
        <v>15.7</v>
      </c>
      <c r="KY7" s="83">
        <v>15.9</v>
      </c>
      <c r="KZ7" s="83">
        <v>15.1</v>
      </c>
      <c r="LA7" s="83">
        <v>14.9</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v>1</v>
      </c>
      <c r="MX7" s="83">
        <v>1</v>
      </c>
      <c r="MY7" s="83" t="s">
        <v>130</v>
      </c>
      <c r="MZ7" s="83" t="s">
        <v>130</v>
      </c>
      <c r="NA7" s="83" t="s">
        <v>130</v>
      </c>
      <c r="NB7" s="83" t="s">
        <v>130</v>
      </c>
      <c r="NC7" s="83" t="s">
        <v>130</v>
      </c>
      <c r="ND7" s="83" t="s">
        <v>130</v>
      </c>
      <c r="NE7" s="83" t="s">
        <v>130</v>
      </c>
      <c r="NF7" s="83" t="s">
        <v>130</v>
      </c>
      <c r="NG7" s="83">
        <v>5</v>
      </c>
      <c r="NH7" s="83">
        <v>5</v>
      </c>
      <c r="NI7" s="83">
        <v>5</v>
      </c>
      <c r="NJ7" s="83">
        <v>5</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（最大出力合計2,321kW）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（最大出力合計236kW）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（最大出力合計2,085kW）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103.4</v>
      </c>
      <c r="AZ11" s="95">
        <f>AZ7</f>
        <v>98.4</v>
      </c>
      <c r="BA11" s="95">
        <f>BA7</f>
        <v>111.4</v>
      </c>
      <c r="BB11" s="95">
        <f>BB7</f>
        <v>98.8</v>
      </c>
      <c r="BC11" s="95">
        <f>BC7</f>
        <v>97.6</v>
      </c>
      <c r="BD11" s="84"/>
      <c r="BE11" s="84"/>
      <c r="BF11" s="84"/>
      <c r="BG11" s="84"/>
      <c r="BH11" s="84"/>
      <c r="BI11" s="94" t="s">
        <v>144</v>
      </c>
      <c r="BJ11" s="95">
        <f>BJ7</f>
        <v>181.4</v>
      </c>
      <c r="BK11" s="95">
        <f>BK7</f>
        <v>179.9</v>
      </c>
      <c r="BL11" s="95">
        <f>BL7</f>
        <v>195.3</v>
      </c>
      <c r="BM11" s="95">
        <f>BM7</f>
        <v>222.8</v>
      </c>
      <c r="BN11" s="95">
        <f>BN7</f>
        <v>210.9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38940.300000000003</v>
      </c>
      <c r="CG11" s="95">
        <f>CG7</f>
        <v>42156.6</v>
      </c>
      <c r="CH11" s="95">
        <f>CH7</f>
        <v>37910.800000000003</v>
      </c>
      <c r="CI11" s="95">
        <f>CI7</f>
        <v>40185.800000000003</v>
      </c>
      <c r="CJ11" s="95">
        <f>CJ7</f>
        <v>39117.599999999999</v>
      </c>
      <c r="CK11" s="84"/>
      <c r="CL11" s="84"/>
      <c r="CM11" s="84"/>
      <c r="CN11" s="84"/>
      <c r="CO11" s="94" t="s">
        <v>144</v>
      </c>
      <c r="CP11" s="96">
        <f>CP7</f>
        <v>3811</v>
      </c>
      <c r="CQ11" s="96">
        <f>CQ7</f>
        <v>2849</v>
      </c>
      <c r="CR11" s="96">
        <f>CR7</f>
        <v>29794</v>
      </c>
      <c r="CS11" s="96">
        <f>CS7</f>
        <v>21679</v>
      </c>
      <c r="CT11" s="96">
        <f>CT7</f>
        <v>20084</v>
      </c>
      <c r="CU11" s="84"/>
      <c r="CV11" s="84"/>
      <c r="CW11" s="84"/>
      <c r="CX11" s="84"/>
      <c r="CY11" s="84"/>
      <c r="CZ11" s="94" t="s">
        <v>145</v>
      </c>
      <c r="DA11" s="95">
        <f>DA7</f>
        <v>15.9</v>
      </c>
      <c r="DB11" s="95">
        <f>DB7</f>
        <v>15.7</v>
      </c>
      <c r="DC11" s="95">
        <f>DC7</f>
        <v>16.600000000000001</v>
      </c>
      <c r="DD11" s="95">
        <f>DD7</f>
        <v>19.5</v>
      </c>
      <c r="DE11" s="95">
        <f>DE7</f>
        <v>18.600000000000001</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321.8</v>
      </c>
      <c r="DX11" s="95">
        <f>DX7</f>
        <v>266.89999999999998</v>
      </c>
      <c r="DY11" s="95">
        <f>DY7</f>
        <v>262.2</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f>FB7</f>
        <v>22.5</v>
      </c>
      <c r="FC11" s="95">
        <f>FC7</f>
        <v>58.3</v>
      </c>
      <c r="FD11" s="95">
        <f>FD7</f>
        <v>51.5</v>
      </c>
      <c r="FE11" s="84"/>
      <c r="FF11" s="84"/>
      <c r="FG11" s="84"/>
      <c r="FH11" s="84"/>
      <c r="FI11" s="94" t="s">
        <v>144</v>
      </c>
      <c r="FJ11" s="95" t="str">
        <f>FJ7</f>
        <v>-</v>
      </c>
      <c r="FK11" s="95" t="str">
        <f>FK7</f>
        <v>-</v>
      </c>
      <c r="FL11" s="95">
        <f>FL7</f>
        <v>0</v>
      </c>
      <c r="FM11" s="95">
        <f>FM7</f>
        <v>0</v>
      </c>
      <c r="FN11" s="95">
        <f>FN7</f>
        <v>0</v>
      </c>
      <c r="FO11" s="84"/>
      <c r="FP11" s="84"/>
      <c r="FQ11" s="84"/>
      <c r="FR11" s="84"/>
      <c r="FS11" s="94" t="s">
        <v>144</v>
      </c>
      <c r="FT11" s="95" t="str">
        <f>FT7</f>
        <v>-</v>
      </c>
      <c r="FU11" s="95" t="str">
        <f>FU7</f>
        <v>-</v>
      </c>
      <c r="FV11" s="95">
        <f>FV7</f>
        <v>2909.1</v>
      </c>
      <c r="FW11" s="95">
        <f>FW7</f>
        <v>1053.5</v>
      </c>
      <c r="FX11" s="95">
        <f>FX7</f>
        <v>1107.8</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f>GP7</f>
        <v>100</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15.9</v>
      </c>
      <c r="KX11" s="95">
        <f>KX7</f>
        <v>15.7</v>
      </c>
      <c r="KY11" s="95">
        <f>KY7</f>
        <v>15.9</v>
      </c>
      <c r="KZ11" s="95">
        <f>KZ7</f>
        <v>15.1</v>
      </c>
      <c r="LA11" s="95">
        <f>LA7</f>
        <v>14.9</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148</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147</v>
      </c>
      <c r="CP12" s="96">
        <f>CU7</f>
        <v>2390</v>
      </c>
      <c r="CQ12" s="96">
        <f>CV7</f>
        <v>32739</v>
      </c>
      <c r="CR12" s="96">
        <f>CW7</f>
        <v>34140</v>
      </c>
      <c r="CS12" s="96">
        <f>CX7</f>
        <v>33434</v>
      </c>
      <c r="CT12" s="96">
        <f>CY7</f>
        <v>36820</v>
      </c>
      <c r="CU12" s="84"/>
      <c r="CV12" s="84"/>
      <c r="CW12" s="84"/>
      <c r="CX12" s="84"/>
      <c r="CY12" s="84"/>
      <c r="CZ12" s="94" t="s">
        <v>147</v>
      </c>
      <c r="DA12" s="95">
        <f>DF7</f>
        <v>36.4</v>
      </c>
      <c r="DB12" s="95">
        <f>DG7</f>
        <v>31.6</v>
      </c>
      <c r="DC12" s="95">
        <f>DH7</f>
        <v>31.6</v>
      </c>
      <c r="DD12" s="95">
        <f>DI7</f>
        <v>30.1</v>
      </c>
      <c r="DE12" s="95">
        <f>DJ7</f>
        <v>30.3</v>
      </c>
      <c r="DF12" s="84"/>
      <c r="DG12" s="84"/>
      <c r="DH12" s="84"/>
      <c r="DI12" s="84"/>
      <c r="DJ12" s="94" t="s">
        <v>149</v>
      </c>
      <c r="DK12" s="95">
        <f>DP7</f>
        <v>8.3000000000000007</v>
      </c>
      <c r="DL12" s="95">
        <f>DQ7</f>
        <v>7.1</v>
      </c>
      <c r="DM12" s="95">
        <f>DR7</f>
        <v>7.3</v>
      </c>
      <c r="DN12" s="95">
        <f>DS7</f>
        <v>5.3</v>
      </c>
      <c r="DO12" s="95">
        <f>DT7</f>
        <v>6.4</v>
      </c>
      <c r="DP12" s="84"/>
      <c r="DQ12" s="84"/>
      <c r="DR12" s="84"/>
      <c r="DS12" s="84"/>
      <c r="DT12" s="94" t="s">
        <v>147</v>
      </c>
      <c r="DU12" s="95">
        <f>DZ7</f>
        <v>110.5</v>
      </c>
      <c r="DV12" s="95">
        <f>EA7</f>
        <v>156.5</v>
      </c>
      <c r="DW12" s="95">
        <f>EB7</f>
        <v>157.6</v>
      </c>
      <c r="DX12" s="95">
        <f>EC7</f>
        <v>173.7</v>
      </c>
      <c r="DY12" s="95">
        <f>ED7</f>
        <v>160.19999999999999</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f>IF($EZ$8,FE7,"-")</f>
        <v>61.6</v>
      </c>
      <c r="FA12" s="95">
        <f>IF($EZ$8,FF7,"-")</f>
        <v>57.7</v>
      </c>
      <c r="FB12" s="95">
        <f>IF($EZ$8,FG7,"-")</f>
        <v>57.6</v>
      </c>
      <c r="FC12" s="95">
        <f>IF($EZ$8,FH7,"-")</f>
        <v>60.4</v>
      </c>
      <c r="FD12" s="95">
        <f>IF($EZ$8,FI7,"-")</f>
        <v>54.1</v>
      </c>
      <c r="FE12" s="84"/>
      <c r="FF12" s="84"/>
      <c r="FG12" s="84"/>
      <c r="FH12" s="84"/>
      <c r="FI12" s="94" t="s">
        <v>147</v>
      </c>
      <c r="FJ12" s="95">
        <f>IF($FJ$8,FO7,"-")</f>
        <v>6.4</v>
      </c>
      <c r="FK12" s="95">
        <f>IF($FJ$8,FP7,"-")</f>
        <v>5.4</v>
      </c>
      <c r="FL12" s="95">
        <f>IF($FJ$8,FQ7,"-")</f>
        <v>8.6999999999999993</v>
      </c>
      <c r="FM12" s="95">
        <f>IF($FJ$8,FR7,"-")</f>
        <v>14.9</v>
      </c>
      <c r="FN12" s="95">
        <f>IF($FJ$8,FS7,"-")</f>
        <v>16.2</v>
      </c>
      <c r="FO12" s="84"/>
      <c r="FP12" s="84"/>
      <c r="FQ12" s="84"/>
      <c r="FR12" s="84"/>
      <c r="FS12" s="94" t="s">
        <v>147</v>
      </c>
      <c r="FT12" s="95">
        <f>IF($FT$8,FY7,"-")</f>
        <v>390.3</v>
      </c>
      <c r="FU12" s="95">
        <f>IF($FT$8,FZ7,"-")</f>
        <v>394.9</v>
      </c>
      <c r="FV12" s="95">
        <f>IF($FT$8,GA7,"-")</f>
        <v>375</v>
      </c>
      <c r="FW12" s="95">
        <f>IF($FT$8,GB7,"-")</f>
        <v>314.5</v>
      </c>
      <c r="FX12" s="95">
        <f>IF($FT$8,GC7,"-")</f>
        <v>302.8</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f>IF($GN$8,GS7,"-")</f>
        <v>85.6</v>
      </c>
      <c r="GO12" s="95">
        <f>IF($GN$8,GT7,"-")</f>
        <v>92</v>
      </c>
      <c r="GP12" s="95">
        <f>IF($GN$8,GU7,"-")</f>
        <v>94.7</v>
      </c>
      <c r="GQ12" s="95">
        <f>IF($GN$8,GV7,"-")</f>
        <v>96</v>
      </c>
      <c r="GR12" s="95">
        <f>IF($GN$8,GW7,"-")</f>
        <v>97.1</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147</v>
      </c>
      <c r="LG12" s="95">
        <f>IF($LG$8,LL7,"-")</f>
        <v>0.3</v>
      </c>
      <c r="LH12" s="95">
        <f>IF($LG$8,LM7,"-")</f>
        <v>0.3</v>
      </c>
      <c r="LI12" s="95">
        <f>IF($LG$8,LN7,"-")</f>
        <v>0.7</v>
      </c>
      <c r="LJ12" s="95">
        <f>IF($LG$8,LO7,"-")</f>
        <v>0.4</v>
      </c>
      <c r="LK12" s="95">
        <f>IF($LG$8,LP7,"-")</f>
        <v>1.8</v>
      </c>
      <c r="LL12" s="84"/>
      <c r="LM12" s="84"/>
      <c r="LN12" s="84"/>
      <c r="LO12" s="84"/>
      <c r="LP12" s="94" t="s">
        <v>147</v>
      </c>
      <c r="LQ12" s="95">
        <f>IF($LQ$8,LV7,"-")</f>
        <v>189.5</v>
      </c>
      <c r="LR12" s="95">
        <f>IF($LQ$8,LW7,"-")</f>
        <v>172</v>
      </c>
      <c r="LS12" s="95">
        <f>IF($LQ$8,LX7,"-")</f>
        <v>151.69999999999999</v>
      </c>
      <c r="LT12" s="95">
        <f>IF($LQ$8,LY7,"-")</f>
        <v>138.1</v>
      </c>
      <c r="LU12" s="95">
        <f>IF($LQ$8,LZ7,"-")</f>
        <v>125.8</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103.4</v>
      </c>
      <c r="AZ17" s="106">
        <f t="shared" ref="AZ17:BC17" si="9">IF(AZ7="-",NA(),AZ7)</f>
        <v>98.4</v>
      </c>
      <c r="BA17" s="106">
        <f t="shared" si="9"/>
        <v>111.4</v>
      </c>
      <c r="BB17" s="106">
        <f t="shared" si="9"/>
        <v>98.8</v>
      </c>
      <c r="BC17" s="106">
        <f t="shared" si="9"/>
        <v>97.6</v>
      </c>
      <c r="BD17" s="100"/>
      <c r="BE17" s="100"/>
      <c r="BF17" s="100"/>
      <c r="BG17" s="100"/>
      <c r="BH17" s="100"/>
      <c r="BI17" s="105" t="s">
        <v>163</v>
      </c>
      <c r="BJ17" s="106">
        <f>IF(BJ7="-",NA(),BJ7)</f>
        <v>181.4</v>
      </c>
      <c r="BK17" s="106">
        <f t="shared" ref="BK17:BN17" si="10">IF(BK7="-",NA(),BK7)</f>
        <v>179.9</v>
      </c>
      <c r="BL17" s="106">
        <f t="shared" si="10"/>
        <v>195.3</v>
      </c>
      <c r="BM17" s="106">
        <f t="shared" si="10"/>
        <v>222.8</v>
      </c>
      <c r="BN17" s="106">
        <f t="shared" si="10"/>
        <v>210.9</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38940.300000000003</v>
      </c>
      <c r="CG17" s="106">
        <f t="shared" ref="CG17:CJ17" si="12">IF(CG7="-",NA(),CG7)</f>
        <v>42156.6</v>
      </c>
      <c r="CH17" s="106">
        <f t="shared" si="12"/>
        <v>37910.800000000003</v>
      </c>
      <c r="CI17" s="106">
        <f t="shared" si="12"/>
        <v>40185.800000000003</v>
      </c>
      <c r="CJ17" s="106">
        <f t="shared" si="12"/>
        <v>39117.599999999999</v>
      </c>
      <c r="CK17" s="100"/>
      <c r="CL17" s="100"/>
      <c r="CM17" s="100"/>
      <c r="CN17" s="100"/>
      <c r="CO17" s="105" t="s">
        <v>163</v>
      </c>
      <c r="CP17" s="107">
        <f>IF(CP7="-",NA(),CP7)</f>
        <v>3811</v>
      </c>
      <c r="CQ17" s="107">
        <f t="shared" ref="CQ17:CT17" si="13">IF(CQ7="-",NA(),CQ7)</f>
        <v>2849</v>
      </c>
      <c r="CR17" s="107">
        <f t="shared" si="13"/>
        <v>29794</v>
      </c>
      <c r="CS17" s="107">
        <f t="shared" si="13"/>
        <v>21679</v>
      </c>
      <c r="CT17" s="107">
        <f t="shared" si="13"/>
        <v>20084</v>
      </c>
      <c r="CU17" s="100"/>
      <c r="CV17" s="100"/>
      <c r="CW17" s="100"/>
      <c r="CX17" s="100"/>
      <c r="CY17" s="100"/>
      <c r="CZ17" s="105" t="s">
        <v>163</v>
      </c>
      <c r="DA17" s="106">
        <f>IF(DA7="-",NA(),DA7)</f>
        <v>15.9</v>
      </c>
      <c r="DB17" s="106">
        <f t="shared" ref="DB17:DE17" si="14">IF(DB7="-",NA(),DB7)</f>
        <v>15.7</v>
      </c>
      <c r="DC17" s="106">
        <f t="shared" si="14"/>
        <v>16.600000000000001</v>
      </c>
      <c r="DD17" s="106">
        <f t="shared" si="14"/>
        <v>19.5</v>
      </c>
      <c r="DE17" s="106">
        <f t="shared" si="14"/>
        <v>18.600000000000001</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321.8</v>
      </c>
      <c r="DX17" s="106">
        <f t="shared" si="16"/>
        <v>266.89999999999998</v>
      </c>
      <c r="DY17" s="106">
        <f t="shared" si="16"/>
        <v>262.2</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f t="shared" si="19"/>
        <v>22.5</v>
      </c>
      <c r="FC17" s="106">
        <f t="shared" si="19"/>
        <v>58.3</v>
      </c>
      <c r="FD17" s="106">
        <f t="shared" si="19"/>
        <v>51.5</v>
      </c>
      <c r="FE17" s="100"/>
      <c r="FF17" s="100"/>
      <c r="FG17" s="100"/>
      <c r="FH17" s="100"/>
      <c r="FI17" s="105" t="s">
        <v>163</v>
      </c>
      <c r="FJ17" s="106" t="e">
        <f>IF(FJ7="-",NA(),FJ7)</f>
        <v>#N/A</v>
      </c>
      <c r="FK17" s="106" t="e">
        <f t="shared" ref="FK17:FN17" si="20">IF(FK7="-",NA(),FK7)</f>
        <v>#N/A</v>
      </c>
      <c r="FL17" s="106">
        <f t="shared" si="20"/>
        <v>0</v>
      </c>
      <c r="FM17" s="106">
        <f t="shared" si="20"/>
        <v>0</v>
      </c>
      <c r="FN17" s="106">
        <f t="shared" si="20"/>
        <v>0</v>
      </c>
      <c r="FO17" s="100"/>
      <c r="FP17" s="100"/>
      <c r="FQ17" s="100"/>
      <c r="FR17" s="100"/>
      <c r="FS17" s="105" t="s">
        <v>163</v>
      </c>
      <c r="FT17" s="106" t="e">
        <f>IF(FT7="-",NA(),FT7)</f>
        <v>#N/A</v>
      </c>
      <c r="FU17" s="106" t="e">
        <f t="shared" ref="FU17:FX17" si="21">IF(FU7="-",NA(),FU7)</f>
        <v>#N/A</v>
      </c>
      <c r="FV17" s="106">
        <f t="shared" si="21"/>
        <v>2909.1</v>
      </c>
      <c r="FW17" s="106">
        <f t="shared" si="21"/>
        <v>1053.5</v>
      </c>
      <c r="FX17" s="106">
        <f t="shared" si="21"/>
        <v>1107.8</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15.9</v>
      </c>
      <c r="KX17" s="106">
        <f t="shared" ref="KX17:LA17" si="34">IF(KX7="-",NA(),KX7)</f>
        <v>15.7</v>
      </c>
      <c r="KY17" s="106">
        <f t="shared" si="34"/>
        <v>15.9</v>
      </c>
      <c r="KZ17" s="106">
        <f t="shared" si="34"/>
        <v>15.1</v>
      </c>
      <c r="LA17" s="106">
        <f t="shared" si="34"/>
        <v>14.9</v>
      </c>
      <c r="LB17" s="100"/>
      <c r="LC17" s="100"/>
      <c r="LD17" s="100"/>
      <c r="LE17" s="100"/>
      <c r="LF17" s="105" t="s">
        <v>163</v>
      </c>
      <c r="LG17" s="106">
        <f>IF(LG7="-",NA(),LG7)</f>
        <v>0</v>
      </c>
      <c r="LH17" s="106">
        <f t="shared" ref="LH17:LK17" si="35">IF(LH7="-",NA(),LH7)</f>
        <v>0</v>
      </c>
      <c r="LI17" s="106">
        <f t="shared" si="35"/>
        <v>0</v>
      </c>
      <c r="LJ17" s="106">
        <f t="shared" si="35"/>
        <v>0</v>
      </c>
      <c r="LK17" s="106">
        <f t="shared" si="35"/>
        <v>0</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165</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165</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165</v>
      </c>
      <c r="DA18" s="106">
        <f>IF(DF7="-",NA(),DF7)</f>
        <v>36.4</v>
      </c>
      <c r="DB18" s="106">
        <f t="shared" ref="DB18:DE18" si="44">IF(DG7="-",NA(),DG7)</f>
        <v>31.6</v>
      </c>
      <c r="DC18" s="106">
        <f t="shared" si="44"/>
        <v>31.6</v>
      </c>
      <c r="DD18" s="106">
        <f t="shared" si="44"/>
        <v>30.1</v>
      </c>
      <c r="DE18" s="106">
        <f t="shared" si="44"/>
        <v>30.3</v>
      </c>
      <c r="DF18" s="100"/>
      <c r="DG18" s="100"/>
      <c r="DH18" s="100"/>
      <c r="DI18" s="100"/>
      <c r="DJ18" s="105" t="s">
        <v>165</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165</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165</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165</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165</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165</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165</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167</v>
      </c>
      <c r="C20" s="196"/>
      <c r="D20" s="100"/>
    </row>
    <row r="21" spans="1:374" x14ac:dyDescent="0.2">
      <c r="A21" s="97">
        <f t="shared" si="7"/>
        <v>7</v>
      </c>
      <c r="B21" s="196" t="s">
        <v>168</v>
      </c>
      <c r="C21" s="196"/>
      <c r="D21" s="100"/>
    </row>
    <row r="22" spans="1:374" x14ac:dyDescent="0.2">
      <c r="A22" s="97">
        <f t="shared" si="7"/>
        <v>8</v>
      </c>
      <c r="B22" s="196" t="s">
        <v>169</v>
      </c>
      <c r="C22" s="196"/>
      <c r="D22" s="100"/>
      <c r="E22" s="197" t="s">
        <v>170</v>
      </c>
      <c r="F22" s="198"/>
      <c r="G22" s="198"/>
      <c r="H22" s="198"/>
      <c r="I22" s="199"/>
    </row>
    <row r="23" spans="1:374" x14ac:dyDescent="0.2">
      <c r="A23" s="97">
        <f t="shared" si="7"/>
        <v>9</v>
      </c>
      <c r="B23" s="196" t="s">
        <v>171</v>
      </c>
      <c r="C23" s="196"/>
      <c r="D23" s="100"/>
      <c r="E23" s="200"/>
      <c r="F23" s="201"/>
      <c r="G23" s="201"/>
      <c r="H23" s="201"/>
      <c r="I23" s="202"/>
    </row>
    <row r="24" spans="1:374" x14ac:dyDescent="0.2">
      <c r="A24" s="97">
        <f t="shared" si="7"/>
        <v>10</v>
      </c>
      <c r="B24" s="196" t="s">
        <v>172</v>
      </c>
      <c r="C24" s="196"/>
      <c r="D24" s="100"/>
      <c r="E24" s="200"/>
      <c r="F24" s="201"/>
      <c r="G24" s="201"/>
      <c r="H24" s="201"/>
      <c r="I24" s="202"/>
    </row>
    <row r="25" spans="1:374" x14ac:dyDescent="0.2">
      <c r="A25" s="97">
        <f t="shared" si="7"/>
        <v>11</v>
      </c>
      <c r="B25" s="196" t="s">
        <v>173</v>
      </c>
      <c r="C25" s="196"/>
      <c r="D25" s="100"/>
      <c r="E25" s="200"/>
      <c r="F25" s="201"/>
      <c r="G25" s="201"/>
      <c r="H25" s="201"/>
      <c r="I25" s="202"/>
    </row>
    <row r="26" spans="1:374" x14ac:dyDescent="0.2">
      <c r="A26" s="97">
        <f t="shared" si="7"/>
        <v>12</v>
      </c>
      <c r="B26" s="196" t="s">
        <v>174</v>
      </c>
      <c r="C26" s="196"/>
      <c r="D26" s="100"/>
      <c r="E26" s="200"/>
      <c r="F26" s="201"/>
      <c r="G26" s="201"/>
      <c r="H26" s="201"/>
      <c r="I26" s="202"/>
    </row>
    <row r="27" spans="1:374" x14ac:dyDescent="0.2">
      <c r="A27" s="97">
        <f t="shared" si="7"/>
        <v>13</v>
      </c>
      <c r="B27" s="196" t="s">
        <v>175</v>
      </c>
      <c r="C27" s="196"/>
      <c r="D27" s="100"/>
      <c r="E27" s="200"/>
      <c r="F27" s="201"/>
      <c r="G27" s="201"/>
      <c r="H27" s="201"/>
      <c r="I27" s="202"/>
    </row>
    <row r="28" spans="1:374" x14ac:dyDescent="0.2">
      <c r="A28" s="97">
        <f t="shared" si="7"/>
        <v>14</v>
      </c>
      <c r="B28" s="196" t="s">
        <v>176</v>
      </c>
      <c r="C28" s="196"/>
      <c r="D28" s="100"/>
      <c r="E28" s="200"/>
      <c r="F28" s="201"/>
      <c r="G28" s="201"/>
      <c r="H28" s="201"/>
      <c r="I28" s="202"/>
    </row>
    <row r="29" spans="1:374" x14ac:dyDescent="0.2">
      <c r="A29" s="97">
        <f t="shared" si="7"/>
        <v>15</v>
      </c>
      <c r="B29" s="196" t="s">
        <v>177</v>
      </c>
      <c r="C29" s="196"/>
      <c r="D29" s="100"/>
      <c r="E29" s="200"/>
      <c r="F29" s="201"/>
      <c r="G29" s="201"/>
      <c r="H29" s="201"/>
      <c r="I29" s="202"/>
    </row>
    <row r="30" spans="1:374" x14ac:dyDescent="0.2">
      <c r="A30" s="97">
        <f t="shared" si="7"/>
        <v>16</v>
      </c>
      <c r="B30" s="196" t="s">
        <v>178</v>
      </c>
      <c r="C30" s="196"/>
      <c r="D30" s="100"/>
      <c r="E30" s="200"/>
      <c r="F30" s="201"/>
      <c r="G30" s="201"/>
      <c r="H30" s="201"/>
      <c r="I30" s="202"/>
    </row>
    <row r="31" spans="1:374" x14ac:dyDescent="0.2">
      <c r="A31" s="97">
        <f t="shared" si="7"/>
        <v>17</v>
      </c>
      <c r="B31" s="196" t="s">
        <v>179</v>
      </c>
      <c r="C31" s="196"/>
      <c r="D31" s="100"/>
      <c r="E31" s="200"/>
      <c r="F31" s="201"/>
      <c r="G31" s="201"/>
      <c r="H31" s="201"/>
      <c r="I31" s="202"/>
    </row>
    <row r="32" spans="1:374" x14ac:dyDescent="0.2">
      <c r="A32" s="97">
        <f t="shared" si="7"/>
        <v>18</v>
      </c>
      <c r="B32" s="196" t="s">
        <v>180</v>
      </c>
      <c r="C32" s="196"/>
      <c r="D32" s="100"/>
      <c r="E32" s="200"/>
      <c r="F32" s="201"/>
      <c r="G32" s="201"/>
      <c r="H32" s="201"/>
      <c r="I32" s="202"/>
    </row>
    <row r="33" spans="1:16" x14ac:dyDescent="0.2">
      <c r="A33" s="97">
        <f t="shared" si="7"/>
        <v>19</v>
      </c>
      <c r="B33" s="196" t="s">
        <v>181</v>
      </c>
      <c r="C33" s="196"/>
      <c r="D33" s="100"/>
      <c r="E33" s="200"/>
      <c r="F33" s="201"/>
      <c r="G33" s="201"/>
      <c r="H33" s="201"/>
      <c r="I33" s="202"/>
    </row>
    <row r="34" spans="1:16" x14ac:dyDescent="0.2">
      <c r="A34" s="97">
        <f t="shared" si="7"/>
        <v>20</v>
      </c>
      <c r="B34" s="196" t="s">
        <v>182</v>
      </c>
      <c r="C34" s="196"/>
      <c r="D34" s="100"/>
      <c r="E34" s="200"/>
      <c r="F34" s="201"/>
      <c r="G34" s="201"/>
      <c r="H34" s="201"/>
      <c r="I34" s="202"/>
    </row>
    <row r="35" spans="1:16" ht="25.5" customHeight="1" x14ac:dyDescent="0.2">
      <c r="E35" s="203"/>
      <c r="F35" s="204"/>
      <c r="G35" s="204"/>
      <c r="H35" s="204"/>
      <c r="I35" s="205"/>
    </row>
    <row r="36" spans="1:16" x14ac:dyDescent="0.2">
      <c r="A36" t="s">
        <v>183</v>
      </c>
      <c r="B36" t="s">
        <v>184</v>
      </c>
    </row>
    <row r="37" spans="1:16" x14ac:dyDescent="0.2">
      <c r="A37" t="s">
        <v>185</v>
      </c>
      <c r="B37" t="s">
        <v>186</v>
      </c>
      <c r="L37" s="197" t="s">
        <v>170</v>
      </c>
      <c r="M37" s="198"/>
      <c r="N37" s="198"/>
      <c r="O37" s="198"/>
      <c r="P37" s="199"/>
    </row>
    <row r="38" spans="1:16" x14ac:dyDescent="0.2">
      <c r="A38" t="s">
        <v>187</v>
      </c>
      <c r="B38" t="s">
        <v>188</v>
      </c>
      <c r="L38" s="200"/>
      <c r="M38" s="201"/>
      <c r="N38" s="201"/>
      <c r="O38" s="201"/>
      <c r="P38" s="202"/>
    </row>
    <row r="39" spans="1:16" x14ac:dyDescent="0.2">
      <c r="A39" t="s">
        <v>189</v>
      </c>
      <c r="B39" t="s">
        <v>190</v>
      </c>
      <c r="L39" s="200"/>
      <c r="M39" s="201"/>
      <c r="N39" s="201"/>
      <c r="O39" s="201"/>
      <c r="P39" s="202"/>
    </row>
    <row r="40" spans="1:16" x14ac:dyDescent="0.2">
      <c r="A40" t="s">
        <v>191</v>
      </c>
      <c r="B40" t="s">
        <v>192</v>
      </c>
      <c r="L40" s="200"/>
      <c r="M40" s="201"/>
      <c r="N40" s="201"/>
      <c r="O40" s="201"/>
      <c r="P40" s="202"/>
    </row>
    <row r="41" spans="1:16" x14ac:dyDescent="0.2">
      <c r="A41" t="s">
        <v>193</v>
      </c>
      <c r="B41" t="s">
        <v>194</v>
      </c>
      <c r="L41" s="200"/>
      <c r="M41" s="201"/>
      <c r="N41" s="201"/>
      <c r="O41" s="201"/>
      <c r="P41" s="202"/>
    </row>
    <row r="42" spans="1:16" x14ac:dyDescent="0.2">
      <c r="A42" t="s">
        <v>195</v>
      </c>
      <c r="B42" t="s">
        <v>196</v>
      </c>
      <c r="L42" s="200"/>
      <c r="M42" s="201"/>
      <c r="N42" s="201"/>
      <c r="O42" s="201"/>
      <c r="P42" s="202"/>
    </row>
    <row r="43" spans="1:16" x14ac:dyDescent="0.2">
      <c r="A43" t="s">
        <v>197</v>
      </c>
      <c r="B43" t="s">
        <v>198</v>
      </c>
      <c r="L43" s="200"/>
      <c r="M43" s="201"/>
      <c r="N43" s="201"/>
      <c r="O43" s="201"/>
      <c r="P43" s="202"/>
    </row>
    <row r="44" spans="1:16" x14ac:dyDescent="0.2">
      <c r="A44" t="s">
        <v>199</v>
      </c>
      <c r="B44" t="s">
        <v>200</v>
      </c>
      <c r="L44" s="200"/>
      <c r="M44" s="201"/>
      <c r="N44" s="201"/>
      <c r="O44" s="201"/>
      <c r="P44" s="202"/>
    </row>
    <row r="45" spans="1:16" x14ac:dyDescent="0.2">
      <c r="A45" t="s">
        <v>201</v>
      </c>
      <c r="B45" t="s">
        <v>202</v>
      </c>
      <c r="L45" s="200"/>
      <c r="M45" s="201"/>
      <c r="N45" s="201"/>
      <c r="O45" s="201"/>
      <c r="P45" s="202"/>
    </row>
    <row r="46" spans="1:16" x14ac:dyDescent="0.2">
      <c r="A46" t="s">
        <v>203</v>
      </c>
      <c r="B46" t="s">
        <v>204</v>
      </c>
      <c r="L46" s="200"/>
      <c r="M46" s="201"/>
      <c r="N46" s="201"/>
      <c r="O46" s="201"/>
      <c r="P46" s="202"/>
    </row>
    <row r="47" spans="1:16" x14ac:dyDescent="0.2">
      <c r="A47" t="s">
        <v>205</v>
      </c>
      <c r="B47" t="s">
        <v>206</v>
      </c>
      <c r="L47" s="200"/>
      <c r="M47" s="201"/>
      <c r="N47" s="201"/>
      <c r="O47" s="201"/>
      <c r="P47" s="202"/>
    </row>
    <row r="48" spans="1:16" x14ac:dyDescent="0.2">
      <c r="A48" t="s">
        <v>207</v>
      </c>
      <c r="B48" t="s">
        <v>208</v>
      </c>
      <c r="L48" s="200"/>
      <c r="M48" s="201"/>
      <c r="N48" s="201"/>
      <c r="O48" s="201"/>
      <c r="P48" s="202"/>
    </row>
    <row r="49" spans="1:16" x14ac:dyDescent="0.2">
      <c r="A49" t="s">
        <v>209</v>
      </c>
      <c r="B49" t="s">
        <v>210</v>
      </c>
      <c r="L49" s="200"/>
      <c r="M49" s="201"/>
      <c r="N49" s="201"/>
      <c r="O49" s="201"/>
      <c r="P49" s="202"/>
    </row>
    <row r="50" spans="1:16" ht="26.25" customHeight="1" x14ac:dyDescent="0.2">
      <c r="A50" t="s">
        <v>211</v>
      </c>
      <c r="B50" t="s">
        <v>212</v>
      </c>
      <c r="L50" s="203"/>
      <c r="M50" s="204"/>
      <c r="N50" s="204"/>
      <c r="O50" s="204"/>
      <c r="P50" s="205"/>
    </row>
    <row r="51" spans="1:16" x14ac:dyDescent="0.2">
      <c r="A51" t="s">
        <v>213</v>
      </c>
      <c r="B51" t="s">
        <v>214</v>
      </c>
    </row>
    <row r="52" spans="1:16" x14ac:dyDescent="0.2">
      <c r="A52" t="s">
        <v>215</v>
      </c>
      <c r="B52" t="s">
        <v>216</v>
      </c>
    </row>
    <row r="53" spans="1:16" x14ac:dyDescent="0.2">
      <c r="A53" t="s">
        <v>217</v>
      </c>
      <c r="B53" t="s">
        <v>218</v>
      </c>
    </row>
    <row r="54" spans="1:16" x14ac:dyDescent="0.2">
      <c r="A54" t="s">
        <v>219</v>
      </c>
      <c r="B54" t="s">
        <v>220</v>
      </c>
    </row>
    <row r="55" spans="1:16" x14ac:dyDescent="0.2">
      <c r="A55" t="s">
        <v>221</v>
      </c>
      <c r="B55" t="s">
        <v>222</v>
      </c>
    </row>
    <row r="56" spans="1:16" x14ac:dyDescent="0.2">
      <c r="A56" t="s">
        <v>223</v>
      </c>
      <c r="B56" t="s">
        <v>224</v>
      </c>
    </row>
    <row r="57" spans="1:16" x14ac:dyDescent="0.2">
      <c r="A57" t="s">
        <v>225</v>
      </c>
      <c r="B57" t="s">
        <v>226</v>
      </c>
    </row>
    <row r="58" spans="1:16" x14ac:dyDescent="0.2">
      <c r="A58" t="s">
        <v>227</v>
      </c>
      <c r="B58" t="s">
        <v>228</v>
      </c>
    </row>
    <row r="59" spans="1:16" x14ac:dyDescent="0.2">
      <c r="A59" t="s">
        <v>229</v>
      </c>
      <c r="B59" t="s">
        <v>230</v>
      </c>
    </row>
    <row r="60" spans="1:16" x14ac:dyDescent="0.2">
      <c r="A60" t="s">
        <v>231</v>
      </c>
      <c r="B60" t="s">
        <v>232</v>
      </c>
    </row>
    <row r="61" spans="1:16" x14ac:dyDescent="0.2">
      <c r="A61" t="s">
        <v>233</v>
      </c>
      <c r="B61" t="s">
        <v>234</v>
      </c>
    </row>
    <row r="62" spans="1:16" x14ac:dyDescent="0.2">
      <c r="A62" t="s">
        <v>235</v>
      </c>
      <c r="B62" t="s">
        <v>236</v>
      </c>
    </row>
    <row r="63" spans="1:16" x14ac:dyDescent="0.2">
      <c r="A63" t="s">
        <v>237</v>
      </c>
      <c r="B63" t="s">
        <v>238</v>
      </c>
    </row>
    <row r="64" spans="1:16"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row r="86" spans="1:2" x14ac:dyDescent="0.2">
      <c r="A86" t="s">
        <v>264</v>
      </c>
      <c r="B86" t="s">
        <v>265</v>
      </c>
    </row>
    <row r="87" spans="1:2" x14ac:dyDescent="0.2">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2022-02-08T09:34:26Z</cp:lastPrinted>
  <dcterms:created xsi:type="dcterms:W3CDTF">2021-12-03T06:38:27Z</dcterms:created>
  <dcterms:modified xsi:type="dcterms:W3CDTF">2022-02-08T09:34:34Z</dcterms:modified>
  <cp:category/>
</cp:coreProperties>
</file>