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5_太田市\"/>
    </mc:Choice>
  </mc:AlternateContent>
  <xr:revisionPtr revIDLastSave="0" documentId="13_ncr:1_{7CC6FB81-B069-4FBC-9FA7-44D505A3C023}" xr6:coauthVersionLast="36" xr6:coauthVersionMax="36" xr10:uidLastSave="{00000000-0000-0000-0000-000000000000}"/>
  <workbookProtection workbookAlgorithmName="SHA-512" workbookHashValue="9KeDiA5cVsE+xu8sLSiEWPixyPGzQQAbfTeI2ghnpMG3EPCqZ5WhLqzOApX+9W7konFUFQSGvB0FUg8nFRFzvw==" workbookSaltValue="tBPG0BI7rkTNZ+nXMmcLXw==" workbookSpinCount="100000" lockStructure="1"/>
  <bookViews>
    <workbookView xWindow="0" yWindow="0" windowWidth="23040" windowHeight="8604"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AS6" i="5"/>
  <c r="J16" i="4" s="1"/>
  <c r="AR6" i="5"/>
  <c r="AQ6" i="5"/>
  <c r="F16" i="4" s="1"/>
  <c r="AP6" i="5"/>
  <c r="AO6" i="5"/>
  <c r="AN6" i="5"/>
  <c r="AM6" i="5"/>
  <c r="AL6" i="5"/>
  <c r="AK6" i="5"/>
  <c r="N14" i="4" s="1"/>
  <c r="AJ6" i="5"/>
  <c r="AI6" i="5"/>
  <c r="J14" i="4" s="1"/>
  <c r="AH6" i="5"/>
  <c r="AG6" i="5"/>
  <c r="AF6" i="5"/>
  <c r="AE6" i="5"/>
  <c r="AD6" i="5"/>
  <c r="AC6" i="5"/>
  <c r="H13" i="4" s="1"/>
  <c r="AB6" i="5"/>
  <c r="AA6" i="5"/>
  <c r="N12" i="4" s="1"/>
  <c r="Z6" i="5"/>
  <c r="Y6" i="5"/>
  <c r="X6" i="5"/>
  <c r="W6" i="5"/>
  <c r="V6" i="5"/>
  <c r="U6" i="5"/>
  <c r="T6" i="5"/>
  <c r="S6" i="5"/>
  <c r="R6" i="5"/>
  <c r="Q6" i="5"/>
  <c r="P6" i="5"/>
  <c r="O6" i="5"/>
  <c r="N6" i="5"/>
  <c r="F5" i="4" s="1"/>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C123" i="4"/>
  <c r="I19" i="4"/>
  <c r="F19" i="4"/>
  <c r="N16" i="4"/>
  <c r="L16" i="4"/>
  <c r="H16" i="4"/>
  <c r="N15" i="4"/>
  <c r="L15" i="4"/>
  <c r="J15" i="4"/>
  <c r="H15" i="4"/>
  <c r="F15" i="4"/>
  <c r="L14" i="4"/>
  <c r="H14" i="4"/>
  <c r="F14" i="4"/>
  <c r="N13" i="4"/>
  <c r="L13" i="4"/>
  <c r="J13" i="4"/>
  <c r="F13" i="4"/>
  <c r="L12" i="4"/>
  <c r="J12" i="4"/>
  <c r="H12" i="4"/>
  <c r="F12" i="4"/>
  <c r="F9" i="4"/>
  <c r="N7" i="4"/>
  <c r="B7" i="4"/>
  <c r="N5" i="4"/>
  <c r="J5" i="4"/>
  <c r="N3" i="4"/>
  <c r="J3" i="4"/>
  <c r="F3" i="4"/>
  <c r="B3" i="4"/>
  <c r="B1" i="4"/>
  <c r="B5" i="4" l="1"/>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LT10" i="5"/>
  <c r="KE10" i="5"/>
  <c r="IP10" i="5"/>
  <c r="HB10" i="5"/>
  <c r="FM10" i="5"/>
  <c r="DX10" i="5"/>
  <c r="CI10" i="5"/>
  <c r="L11" i="4"/>
  <c r="LJ10" i="5"/>
  <c r="JU10" i="5"/>
  <c r="IF10" i="5"/>
  <c r="GQ10" i="5"/>
  <c r="FC10" i="5"/>
  <c r="DN10" i="5"/>
  <c r="BX10" i="5"/>
  <c r="KZ10" i="5"/>
  <c r="JK10" i="5"/>
  <c r="HV10" i="5"/>
  <c r="GG10" i="5"/>
  <c r="ER10" i="5"/>
  <c r="DD10" i="5"/>
  <c r="BM10" i="5"/>
  <c r="MD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KN10" i="5"/>
  <c r="IZ10" i="5"/>
  <c r="HK10" i="5"/>
  <c r="FV10" i="5"/>
  <c r="EG10" i="5"/>
  <c r="CR10" i="5"/>
  <c r="BA10" i="5"/>
  <c r="LS10" i="5"/>
  <c r="KD10" i="5"/>
  <c r="IO10" i="5"/>
  <c r="HA10" i="5"/>
  <c r="FL10" i="5"/>
  <c r="DW10" i="5"/>
  <c r="CH10" i="5"/>
  <c r="LI10" i="5"/>
  <c r="JT10" i="5"/>
  <c r="IE10" i="5"/>
  <c r="GP10" i="5"/>
  <c r="FB10" i="5"/>
  <c r="DM10" i="5"/>
  <c r="BW10" i="5"/>
  <c r="KY10" i="5"/>
  <c r="JJ10" i="5"/>
  <c r="HU10" i="5"/>
  <c r="GF10" i="5"/>
  <c r="EQ10" i="5"/>
  <c r="DC10" i="5"/>
  <c r="BL10" i="5"/>
  <c r="J11" i="4"/>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K10" i="5"/>
  <c r="JV10" i="5"/>
  <c r="IG10" i="5"/>
  <c r="GR10" i="5"/>
  <c r="FD10" i="5"/>
  <c r="DO10" i="5"/>
  <c r="BY10" i="5"/>
  <c r="LA10" i="5"/>
  <c r="JL10" i="5"/>
  <c r="HW10" i="5"/>
  <c r="GH10" i="5"/>
  <c r="ES10" i="5"/>
  <c r="DE10" i="5"/>
  <c r="BN10" i="5"/>
  <c r="KP10" i="5"/>
  <c r="JB10" i="5"/>
  <c r="HM10" i="5"/>
  <c r="FX10" i="5"/>
  <c r="EI10" i="5"/>
  <c r="CT10" i="5"/>
  <c r="BC10" i="5"/>
  <c r="LU10" i="5"/>
  <c r="KF10" i="5"/>
  <c r="IQ10" i="5"/>
  <c r="HC10" i="5"/>
  <c r="FN10" i="5"/>
  <c r="DY10" i="5"/>
  <c r="CJ10" i="5"/>
  <c r="N11" i="4"/>
  <c r="GP18" i="5"/>
  <c r="GR12" i="5"/>
  <c r="GN12" i="5"/>
  <c r="GO18" i="5"/>
  <c r="GQ12" i="5"/>
  <c r="GR18" i="5"/>
  <c r="GN18" i="5"/>
  <c r="GP12" i="5"/>
  <c r="GQ18" i="5"/>
  <c r="GO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ML10" i="5"/>
  <c r="MB10" i="5"/>
  <c r="KM10" i="5"/>
  <c r="IY10" i="5"/>
  <c r="HJ10" i="5"/>
  <c r="FU10" i="5"/>
  <c r="EF10" i="5"/>
  <c r="CQ10" i="5"/>
  <c r="AZ10" i="5"/>
  <c r="LR10" i="5"/>
  <c r="KC10" i="5"/>
  <c r="IN10" i="5"/>
  <c r="GZ10" i="5"/>
  <c r="FK10" i="5"/>
  <c r="DV10" i="5"/>
  <c r="CG10" i="5"/>
  <c r="H11" i="4"/>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MK10" i="5"/>
  <c r="MA10" i="5"/>
  <c r="KL10" i="5"/>
  <c r="IX10" i="5"/>
  <c r="HI10" i="5"/>
  <c r="FT10" i="5"/>
  <c r="EE10" i="5"/>
  <c r="CP10" i="5"/>
  <c r="AY10" i="5"/>
  <c r="LQ10" i="5"/>
  <c r="KB10" i="5"/>
  <c r="IM10" i="5"/>
  <c r="GY10" i="5"/>
  <c r="FJ10" i="5"/>
  <c r="DU10" i="5"/>
  <c r="CF10" i="5"/>
  <c r="F11" i="4"/>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<sst xmlns="http://schemas.openxmlformats.org/spreadsheetml/2006/main" count="995" uniqueCount="280">
  <si>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</si>
  <si>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</si>
  <si>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</si>
  <si>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</si>
  <si>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</si>
  <si>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</si>
  <si>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</si>
  <si>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</si>
  <si>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</si>
  <si>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</si>
  <si>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</si>
  <si>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</si>
  <si>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</si>
  <si>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</si>
  <si>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</si>
  <si>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</si>
  <si>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</si>
  <si>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</si>
  <si>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</si>
  <si>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</si>
  <si>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</si>
  <si>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</si>
  <si>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</si>
  <si>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</si>
  <si>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</si>
  <si>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</si>
  <si>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</si>
  <si>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</si>
  <si>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</si>
  <si>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</si>
  <si>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</si>
  <si>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</si>
  <si>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</si>
  <si>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</si>
  <si>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</si>
  <si>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</si>
  <si>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</si>
  <si>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</si>
  <si>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</si>
  <si>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</si>
  <si>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</si>
  <si>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</si>
  <si>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</si>
  <si>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</si>
  <si>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</si>
  <si>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</si>
  <si>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</si>
  <si>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</si>
  <si>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</si>
  <si>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</si>
  <si>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</si>
  <si>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</si>
  <si>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</si>
  <si>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</si>
  <si>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</si>
  <si>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</si>
  <si>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</si>
  <si>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</si>
  <si>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</si>
  <si>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</si>
  <si>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</si>
  <si>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</si>
  <si>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</si>
  <si>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</si>
  <si>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</si>
  <si>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</si>
  <si>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</si>
  <si>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</si>
  <si>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</si>
  <si>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</si>
  <si>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</si>
  <si>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</si>
  <si>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</si>
  <si>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</si>
  <si>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</si>
  <si>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</si>
  <si>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</si>
  <si>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</si>
  <si>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</si>
  <si>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</si>
  <si>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</si>
  <si>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</si>
  <si>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</si>
  <si>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</si>
  <si>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</si>
  <si>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</si>
  <si>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</si>
  <si>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</si>
  <si>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</si>
  <si>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</si>
  <si>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</si>
  <si>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</si>
  <si>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</si>
  <si>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</si>
  <si>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</si>
  <si>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</si>
  <si>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</si>
  <si>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</si>
  <si>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</si>
  <si>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</si>
  <si>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</si>
  <si>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</si>
  <si>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</si>
  <si>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</si>
  <si>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</si>
  <si>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</si>
  <si>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</si>
  <si>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</si>
  <si>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</si>
  <si>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</si>
  <si>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</si>
  <si>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</si>
  <si>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</si>
  <si>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</si>
  <si>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</si>
  <si>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</si>
  <si>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</si>
  <si>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</si>
  <si>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</si>
  <si>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</si>
  <si>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102059</t>
  </si>
  <si>
    <t>47</t>
  </si>
  <si>
    <t>04</t>
  </si>
  <si>
    <t>0</t>
  </si>
  <si>
    <t>000</t>
  </si>
  <si>
    <t>群馬県　太田市</t>
  </si>
  <si>
    <t>法非適用</t>
  </si>
  <si>
    <t>電気事業</t>
  </si>
  <si>
    <t>非設置</t>
  </si>
  <si>
    <t>該当数値なし</t>
  </si>
  <si>
    <t>-</t>
  </si>
  <si>
    <t>令和14年6月30日　おおた太陽光発電所</t>
  </si>
  <si>
    <t>無</t>
  </si>
  <si>
    <t>東京電力エナジーパートナー株式会社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</si>
  <si>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</si>
  <si>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</si>
  <si>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</si>
  <si>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</si>
  <si>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</si>
  <si>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</si>
  <si>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</si>
  <si>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</si>
  <si>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</si>
  <si>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</si>
  <si>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</si>
  <si>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</si>
  <si>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</si>
  <si>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</si>
  <si>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</si>
  <si>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</si>
  <si>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</si>
  <si>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</si>
  <si>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</si>
  <si>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</si>
  <si>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</si>
  <si>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</si>
  <si>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</si>
  <si>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</si>
  <si>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</si>
  <si>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</si>
  <si>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</si>
  <si>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</si>
  <si>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</si>
  <si>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</si>
  <si>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</si>
  <si>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</si>
  <si>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</si>
  <si>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</si>
  <si>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</si>
  <si>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</si>
  <si>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</si>
  <si>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</si>
  <si>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</si>
  <si>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</si>
  <si>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</si>
  <si>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</si>
  <si>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</si>
  <si>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</si>
  <si>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</si>
  <si>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</si>
  <si>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</si>
  <si>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</si>
  <si>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</si>
  <si>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</si>
  <si>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</si>
  <si>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</si>
  <si>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</si>
  <si>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</si>
  <si>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</si>
  <si>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</si>
  <si>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</si>
  <si>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</si>
  <si>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</si>
  <si>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</si>
  <si>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</si>
  <si>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</si>
  <si>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</si>
  <si>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</si>
  <si>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</si>
  <si>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</si>
  <si>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</si>
  <si>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</si>
  <si>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</si>
  <si>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</si>
  <si>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</si>
  <si>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</si>
  <si>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</si>
  <si>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</si>
  <si>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</si>
  <si>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</si>
  <si>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</si>
  <si>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</si>
  <si>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</si>
  <si>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</si>
  <si>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</si>
  <si>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</si>
  <si>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</si>
  <si>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</si>
  <si>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</si>
  <si>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</si>
  <si>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</si>
  <si>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</si>
  <si>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</si>
  <si>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</si>
  <si>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</si>
  <si>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</si>
  <si>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</si>
  <si>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</si>
  <si>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</si>
  <si>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</si>
  <si>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</si>
  <si>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</si>
  <si>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</si>
  <si>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</si>
  <si>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</si>
  <si>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</si>
  <si>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</si>
  <si>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</si>
  <si>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</si>
  <si>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</si>
  <si>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</si>
  <si>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</si>
  <si>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</si>
  <si>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</si>
  <si>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</si>
  <si>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</si>
  <si>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</si>
  <si>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</si>
  <si>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</si>
  <si>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</si>
  <si>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</si>
  <si>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</si>
  <si>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</si>
  <si>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</si>
  <si>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</si>
  <si>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</si>
  <si>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</si>
  <si>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</si>
  <si>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</si>
  <si>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</si>
  <si>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</si>
  <si>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</si>
  <si>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</si>
  <si>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</si>
  <si>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</si>
  <si>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</si>
  <si>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</si>
  <si>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</si>
  <si>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</si>
  <si>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</si>
  <si>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</si>
  <si>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</si>
  <si>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</si>
  <si>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</si>
  <si>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</si>
  <si>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</si>
  <si>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今後も事業運営に必要な財源を確保しつつ、一般会計への繰り出しを通じて住民の生活環境の向上に努める方針としている。
一般会計繰り出し　75,000千円
特別会計移行前に、一般会計より太陽光発電施設整備事業用地購入等のため604,959千円を支払っているため、その弁済。
翌年度繰越金　17,668千円</t>
    <phoneticPr fontId="5"/>
  </si>
  <si>
    <t xml:space="preserve">・費用の主なものは、メガソーラーの3施設による太陽光発電施設借上料、土地賃借料で、メンテナンスや施設の維持管理等を含む包括リース契約としており、市の事業リスクを低減するとともに安定的な施設運営を図るため、負担リスクも少ない。
・太陽光発電の設備利用率は、概ね横ばいである。太陽光パネルの経年劣化による発電力の減少と天候に左右されるが、長期の収支計画に想定されている。
・修繕費比率が昨年と比較して増額となったことは、学校発電施設で、落雷によるパワコンの破損修繕を行ったことによるもので、今後も設備の老朽化、不具合等の早期発見に努めていく。
・初期投資に要する経費については、企業債を活用していないため、企業債残高対料金収入比率が算出されない。
</t>
    <rPh sb="127" eb="128">
      <t>オオム</t>
    </rPh>
    <rPh sb="129" eb="130">
      <t>ヨコ</t>
    </rPh>
    <rPh sb="185" eb="188">
      <t>シュウゼンヒ</t>
    </rPh>
    <rPh sb="188" eb="190">
      <t>ヒリツ</t>
    </rPh>
    <rPh sb="191" eb="193">
      <t>サクネン</t>
    </rPh>
    <rPh sb="194" eb="196">
      <t>ヒカク</t>
    </rPh>
    <rPh sb="198" eb="200">
      <t>ゾウガク</t>
    </rPh>
    <rPh sb="208" eb="210">
      <t>ガッコウ</t>
    </rPh>
    <rPh sb="210" eb="212">
      <t>ハツデン</t>
    </rPh>
    <rPh sb="212" eb="214">
      <t>シセツ</t>
    </rPh>
    <rPh sb="216" eb="218">
      <t>ラクライ</t>
    </rPh>
    <rPh sb="226" eb="228">
      <t>ハソン</t>
    </rPh>
    <rPh sb="228" eb="230">
      <t>シュウゼン</t>
    </rPh>
    <rPh sb="231" eb="232">
      <t>オコナ</t>
    </rPh>
    <rPh sb="243" eb="245">
      <t>コンゴ</t>
    </rPh>
    <rPh sb="246" eb="248">
      <t>セツビ</t>
    </rPh>
    <rPh sb="249" eb="252">
      <t>ロウキュウカ</t>
    </rPh>
    <rPh sb="253" eb="256">
      <t>フグアイ</t>
    </rPh>
    <rPh sb="256" eb="257">
      <t>トウ</t>
    </rPh>
    <rPh sb="258" eb="260">
      <t>ソウキ</t>
    </rPh>
    <rPh sb="260" eb="262">
      <t>ハッケン</t>
    </rPh>
    <rPh sb="263" eb="264">
      <t>ツト</t>
    </rPh>
    <phoneticPr fontId="5"/>
  </si>
  <si>
    <t>・次年度以降は、着実な設備管理等の把握に努めていくと共に、固定価格買取制度（FIT）から一定の売電収入の収益が確保されており、安定した営業比率に戻ると推測される。令和2年度に経営戦略を策定したが、経営状況や経営戦略の見直しについては、適宜行っていくうえで、長期の収支計画に基づき、設備の経年劣化に伴う発電量の減少による売電収入の減少やFIT適用終了後に伴う売電価格の下落といった経済状況も想定し、事業の存続や廃止について検討する必要がある。</t>
    <rPh sb="44" eb="46">
      <t>イッテイ</t>
    </rPh>
    <rPh sb="98" eb="100">
      <t>ケイエイ</t>
    </rPh>
    <rPh sb="100" eb="102">
      <t>ジョウキョウ</t>
    </rPh>
    <rPh sb="103" eb="105">
      <t>ケイエイ</t>
    </rPh>
    <rPh sb="105" eb="107">
      <t>センリャク</t>
    </rPh>
    <rPh sb="108" eb="110">
      <t>ミナオ</t>
    </rPh>
    <rPh sb="117" eb="119">
      <t>テキギ</t>
    </rPh>
    <rPh sb="119" eb="120">
      <t>オコナ</t>
    </rPh>
    <phoneticPr fontId="5"/>
  </si>
  <si>
    <t>・平成24年度に事業開始以来、自然災害などもなく、概ね日照も安定していることや、収入のすべてが固定価格買取制度（FIT）からの収入であり、一定の電力収入が確保できている。
・収益的収支比率が、昨年と比較して減少したことは、消費税増税に伴い、消費税納付額が増加となった影響が大きく起因していると考えられる。単年度の収益的収支は赤字に転じてしまったが、次年度以降は、料金収入が、固定価格買取制度（FIT）から、一定の電力収入が確保されており、安定した営業比率に戻ると推測される。費用は、メンテナンスを含む包括リース契約が主なもので、突発的な負担が少ない。
・営業収支比率は、昨年と比べ概ね横ばいで、太陽光パネルの経年劣化と天候不順により電力量が左右されるものの、収支率は100％を上回っている。
・供給原価について、発電量が天候不順による左右される部分はあるが、概ね横ばいである。
・EBITDAについて、マイナスとなった主な要因は、収益の悪化ではなく、消費税増税に伴い、消費税納付額が増加となったことが影響と考えられる。次年度以降は、収益性が確保された発電事業に戻ると考えられる。</t>
    <rPh sb="103" eb="105">
      <t>ゲンショウ</t>
    </rPh>
    <rPh sb="111" eb="114">
      <t>ショウヒゼイ</t>
    </rPh>
    <rPh sb="114" eb="116">
      <t>ゾウゼイ</t>
    </rPh>
    <rPh sb="117" eb="118">
      <t>トモナ</t>
    </rPh>
    <rPh sb="120" eb="123">
      <t>ショウヒゼイ</t>
    </rPh>
    <rPh sb="123" eb="125">
      <t>ノウフ</t>
    </rPh>
    <rPh sb="125" eb="126">
      <t>ガク</t>
    </rPh>
    <rPh sb="127" eb="129">
      <t>ゾウカ</t>
    </rPh>
    <rPh sb="152" eb="155">
      <t>タンネンド</t>
    </rPh>
    <rPh sb="156" eb="159">
      <t>シュウエキテキ</t>
    </rPh>
    <rPh sb="159" eb="161">
      <t>シュウシ</t>
    </rPh>
    <rPh sb="181" eb="183">
      <t>リョウキン</t>
    </rPh>
    <rPh sb="237" eb="239">
      <t>ヒヨウ</t>
    </rPh>
    <rPh sb="248" eb="249">
      <t>フク</t>
    </rPh>
    <rPh sb="250" eb="252">
      <t>ホウカツ</t>
    </rPh>
    <rPh sb="255" eb="257">
      <t>ケイヤク</t>
    </rPh>
    <rPh sb="258" eb="259">
      <t>オモ</t>
    </rPh>
    <rPh sb="264" eb="267">
      <t>トッパツテキ</t>
    </rPh>
    <rPh sb="268" eb="270">
      <t>フタン</t>
    </rPh>
    <rPh sb="271" eb="272">
      <t>スク</t>
    </rPh>
    <rPh sb="288" eb="289">
      <t>クラ</t>
    </rPh>
    <rPh sb="290" eb="291">
      <t>オオム</t>
    </rPh>
    <rPh sb="292" eb="293">
      <t>ヨコ</t>
    </rPh>
    <rPh sb="459" eb="462">
      <t>ジネンド</t>
    </rPh>
    <rPh sb="462" eb="464">
      <t>イコウ</t>
    </rPh>
    <rPh sb="466" eb="469">
      <t>シュウエキセイ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</si>
</sst>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100.2</c:v>
                </c:pt>
                <c:pt idx="1">
                  <c:v>102.5</c:v>
                </c:pt>
                <c:pt idx="2">
                  <c:v>97.2</c:v>
                </c:pt>
                <c:pt idx="3">
                  <c:v>101.7</c:v>
                </c:pt>
                <c:pt idx="4">
                  <c:v>97.3</c:v>
                </c:pt>
              </c:numCache>
            </c:numRef>
          </c:val>
          <c:extLst>
            <c:ext xmlns:c16="http://schemas.microsoft.com/office/drawing/2014/chart" uri="{C3380CC4-5D6E-409C-BE32-E72D297353CC}">
              <c16:uniqueId val="{00000000-4672-4C43-8322-EA3039E07EF9}"/>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4672-4C43-8322-EA3039E07EF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672-4C43-8322-EA3039E07EF9}"/>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54A-4BB1-B672-0BA6DAE1C4FA}"/>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F54A-4BB1-B672-0BA6DAE1C4FA}"/>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4-40F4-8896-F86C75E7828E}"/>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4-40F4-8896-F86C75E7828E}"/>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D-4D80-B5E6-5B51D00CF3F2}"/>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D-4D80-B5E6-5B51D00CF3F2}"/>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44-4890-9FFD-E3364F1B826B}"/>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44-4890-9FFD-E3364F1B826B}"/>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37-4418-A099-893F05AEADFE}"/>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37-4418-A099-893F05AEADFE}"/>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AA-45F5-B5C6-ECB741394C3F}"/>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A-45F5-B5C6-ECB741394C3F}"/>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7A-4E81-A0D8-B1896E740B90}"/>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7A-4E81-A0D8-B1896E740B90}"/>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57-449E-B4CD-9DBCF04919C5}"/>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57-449E-B4CD-9DBCF04919C5}"/>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3E9-4979-8CC0-802A0AC56DE2}"/>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E9-4979-8CC0-802A0AC56DE2}"/>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61-4CF6-8081-471D24F4CB2B}"/>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61-4CF6-8081-471D24F4CB2B}"/>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159.30000000000001</c:v>
                </c:pt>
                <c:pt idx="1">
                  <c:v>156.5</c:v>
                </c:pt>
                <c:pt idx="2">
                  <c:v>142.9</c:v>
                </c:pt>
                <c:pt idx="3">
                  <c:v>141.5</c:v>
                </c:pt>
                <c:pt idx="4">
                  <c:v>141.4</c:v>
                </c:pt>
              </c:numCache>
            </c:numRef>
          </c:val>
          <c:extLst>
            <c:ext xmlns:c16="http://schemas.microsoft.com/office/drawing/2014/chart" uri="{C3380CC4-5D6E-409C-BE32-E72D297353CC}">
              <c16:uniqueId val="{00000000-30BB-4A94-B8C2-FB8373F8A665}"/>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30BB-4A94-B8C2-FB8373F8A66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0BB-4A94-B8C2-FB8373F8A665}"/>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4-4E35-B67A-3EF119A1892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4-4E35-B67A-3EF119A1892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C-4C9E-A2CD-55F6E6D9B9E6}"/>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C-4C9E-A2CD-55F6E6D9B9E6}"/>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2C-4BF6-9E2F-97D12965BA7C}"/>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2C-4BF6-9E2F-97D12965BA7C}"/>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3C-438C-8A91-E4F351A8729C}"/>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3C-438C-8A91-E4F351A8729C}"/>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0-45F5-8CAD-F940BA53C5C2}"/>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0-45F5-8CAD-F940BA53C5C2}"/>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6-49A9-87F2-F7DDFD099DCD}"/>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6-49A9-87F2-F7DDFD099DCD}"/>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15</c:v>
                </c:pt>
                <c:pt idx="1">
                  <c:v>14.9</c:v>
                </c:pt>
                <c:pt idx="2">
                  <c:v>14.1</c:v>
                </c:pt>
                <c:pt idx="3">
                  <c:v>13.8</c:v>
                </c:pt>
                <c:pt idx="4">
                  <c:v>13.7</c:v>
                </c:pt>
              </c:numCache>
            </c:numRef>
          </c:val>
          <c:extLst>
            <c:ext xmlns:c16="http://schemas.microsoft.com/office/drawing/2014/chart" uri="{C3380CC4-5D6E-409C-BE32-E72D297353CC}">
              <c16:uniqueId val="{00000000-7398-4A32-9D9E-19ED4714ECA6}"/>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7398-4A32-9D9E-19ED4714ECA6}"/>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0.2</c:v>
                </c:pt>
                <c:pt idx="1">
                  <c:v>0</c:v>
                </c:pt>
                <c:pt idx="2">
                  <c:v>0.4</c:v>
                </c:pt>
                <c:pt idx="3">
                  <c:v>0</c:v>
                </c:pt>
                <c:pt idx="4">
                  <c:v>0.4</c:v>
                </c:pt>
              </c:numCache>
            </c:numRef>
          </c:val>
          <c:extLst>
            <c:ext xmlns:c16="http://schemas.microsoft.com/office/drawing/2014/chart" uri="{C3380CC4-5D6E-409C-BE32-E72D297353CC}">
              <c16:uniqueId val="{00000000-7C9A-4D1B-AAE1-F9C2EC842E60}"/>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7C9A-4D1B-AAE1-F9C2EC842E60}"/>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4E6-4349-8B5B-AF3DA2C315A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64E6-4349-8B5B-AF3DA2C315A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1-48B2-BA91-B0C60CF49F6B}"/>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1-48B2-BA91-B0C60CF49F6B}"/>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A4-4588-A484-A25438504435}"/>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A4-4588-A484-A2543850443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7A4-4588-A484-A25438504435}"/>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34-4FB0-934E-8ACF39C1DCB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D834-4FB0-934E-8ACF39C1DCB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43380.7</c:v>
                </c:pt>
                <c:pt idx="1">
                  <c:v>42445.8</c:v>
                </c:pt>
                <c:pt idx="2">
                  <c:v>45415.7</c:v>
                </c:pt>
                <c:pt idx="3">
                  <c:v>43025.4</c:v>
                </c:pt>
                <c:pt idx="4">
                  <c:v>45884</c:v>
                </c:pt>
              </c:numCache>
            </c:numRef>
          </c:val>
          <c:extLst>
            <c:ext xmlns:c16="http://schemas.microsoft.com/office/drawing/2014/chart" uri="{C3380CC4-5D6E-409C-BE32-E72D297353CC}">
              <c16:uniqueId val="{00000000-8B22-402B-96B2-713BDA9C0ED4}"/>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8B22-402B-96B2-713BDA9C0ED4}"/>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593</c:v>
                </c:pt>
                <c:pt idx="1">
                  <c:v>6987</c:v>
                </c:pt>
                <c:pt idx="2">
                  <c:v>-8000</c:v>
                </c:pt>
                <c:pt idx="3">
                  <c:v>4586</c:v>
                </c:pt>
                <c:pt idx="4">
                  <c:v>-7603</c:v>
                </c:pt>
              </c:numCache>
            </c:numRef>
          </c:val>
          <c:extLst>
            <c:ext xmlns:c16="http://schemas.microsoft.com/office/drawing/2014/chart" uri="{C3380CC4-5D6E-409C-BE32-E72D297353CC}">
              <c16:uniqueId val="{00000000-ECA1-489F-AE05-8755A66A9C20}"/>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ECA1-489F-AE05-8755A66A9C20}"/>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15</c:v>
                </c:pt>
                <c:pt idx="1">
                  <c:v>14.9</c:v>
                </c:pt>
                <c:pt idx="2">
                  <c:v>14.1</c:v>
                </c:pt>
                <c:pt idx="3">
                  <c:v>13.8</c:v>
                </c:pt>
                <c:pt idx="4">
                  <c:v>13.7</c:v>
                </c:pt>
              </c:numCache>
            </c:numRef>
          </c:val>
          <c:extLst>
            <c:ext xmlns:c16="http://schemas.microsoft.com/office/drawing/2014/chart" uri="{C3380CC4-5D6E-409C-BE32-E72D297353CC}">
              <c16:uniqueId val="{00000000-9937-4580-8749-A6EA4FCF6A3A}"/>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9937-4580-8749-A6EA4FCF6A3A}"/>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0.2</c:v>
                </c:pt>
                <c:pt idx="1">
                  <c:v>0</c:v>
                </c:pt>
                <c:pt idx="2">
                  <c:v>0.4</c:v>
                </c:pt>
                <c:pt idx="3">
                  <c:v>0</c:v>
                </c:pt>
                <c:pt idx="4">
                  <c:v>0.4</c:v>
                </c:pt>
              </c:numCache>
            </c:numRef>
          </c:val>
          <c:extLst>
            <c:ext xmlns:c16="http://schemas.microsoft.com/office/drawing/2014/chart" uri="{C3380CC4-5D6E-409C-BE32-E72D297353CC}">
              <c16:uniqueId val="{00000000-A892-41E3-9CEA-D0B3944BFA81}"/>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A892-41E3-9CEA-D0B3944BFA81}"/>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7B9-4ED6-A6ED-FEE393024A24}"/>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C7B9-4ED6-A6ED-FEE393024A24}"/>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96-48AE-8C82-90D5BB33B477}"/>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96-48AE-8C82-90D5BB33B477}"/>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42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42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42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42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42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43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43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43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43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43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43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43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43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43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43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44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44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442"/>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443"/>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444"/>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445"/>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446"/>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447"/>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448"/>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449"/>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450"/>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451"/>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452"/>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453"/>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454"/>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5455"/>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5456"/>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5457"/>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458"/>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5459"/>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46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46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46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46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46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546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546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546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46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546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470"/>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471"/>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472"/>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view="pageBreakPreview" zoomScale="70" zoomScaleNormal="70" zoomScaleSheetLayoutView="70" workbookViewId="0"/>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群馬県　太田市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276</v>
      </c>
      <c r="T3" s="179"/>
      <c r="U3" s="179"/>
      <c r="V3" s="179"/>
      <c r="W3" s="179"/>
      <c r="X3" s="179"/>
      <c r="Y3" s="179"/>
      <c r="Z3" s="179"/>
      <c r="AA3" s="179"/>
      <c r="AB3" s="179"/>
      <c r="AC3" s="179"/>
      <c r="AD3" s="179"/>
      <c r="AE3" s="179"/>
      <c r="AF3" s="179"/>
      <c r="AG3" s="179"/>
      <c r="AH3" s="180"/>
      <c r="AI3" s="1"/>
      <c r="AJ3" s="1"/>
      <c r="AK3" s="112" t="s">
        <v>279</v>
      </c>
      <c r="AL3" s="113"/>
      <c r="AM3" s="113"/>
      <c r="AN3" s="113"/>
      <c r="AO3" s="113"/>
      <c r="AP3" s="113"/>
      <c r="AQ3" s="114"/>
    </row>
    <row r="4" spans="1:43" ht="23.1" customHeight="1" x14ac:dyDescent="0.2">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t="str">
        <f>データ!M6</f>
        <v>-</v>
      </c>
      <c r="C5" s="188"/>
      <c r="D5" s="188"/>
      <c r="E5" s="188"/>
      <c r="F5" s="168" t="str">
        <f>データ!N6</f>
        <v>-</v>
      </c>
      <c r="G5" s="168"/>
      <c r="H5" s="168"/>
      <c r="I5" s="168"/>
      <c r="J5" s="168" t="str">
        <f>データ!O6</f>
        <v>-</v>
      </c>
      <c r="K5" s="168"/>
      <c r="L5" s="168"/>
      <c r="M5" s="168"/>
      <c r="N5" s="168">
        <f>データ!P6</f>
        <v>4</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19</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23</v>
      </c>
      <c r="C15" s="141"/>
      <c r="D15" s="141"/>
      <c r="E15" s="142"/>
      <c r="F15" s="143">
        <f>データ!AL6</f>
        <v>6847</v>
      </c>
      <c r="G15" s="143"/>
      <c r="H15" s="143">
        <f>データ!AM6</f>
        <v>6783</v>
      </c>
      <c r="I15" s="143"/>
      <c r="J15" s="143">
        <f>データ!AN6</f>
        <v>6431</v>
      </c>
      <c r="K15" s="143"/>
      <c r="L15" s="143">
        <f>データ!AO6</f>
        <v>6305</v>
      </c>
      <c r="M15" s="143"/>
      <c r="N15" s="144">
        <f>データ!AP6</f>
        <v>6244</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24</v>
      </c>
      <c r="C16" s="134"/>
      <c r="D16" s="134"/>
      <c r="E16" s="135"/>
      <c r="F16" s="146">
        <f>データ!AQ6</f>
        <v>6847</v>
      </c>
      <c r="G16" s="146"/>
      <c r="H16" s="146">
        <f>データ!AR6</f>
        <v>6783</v>
      </c>
      <c r="I16" s="146"/>
      <c r="J16" s="146">
        <f>データ!AS6</f>
        <v>6431</v>
      </c>
      <c r="K16" s="146"/>
      <c r="L16" s="146">
        <f>データ!AT6</f>
        <v>6305</v>
      </c>
      <c r="M16" s="146"/>
      <c r="N16" s="138">
        <f>データ!AU6</f>
        <v>6244</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27</v>
      </c>
      <c r="C19" s="134"/>
      <c r="D19" s="134"/>
      <c r="E19" s="135"/>
      <c r="F19" s="136" t="str">
        <f>データ!AV6</f>
        <v>-</v>
      </c>
      <c r="G19" s="136"/>
      <c r="H19" s="136"/>
      <c r="I19" s="136">
        <f>データ!AW6</f>
        <v>249121</v>
      </c>
      <c r="J19" s="136"/>
      <c r="K19" s="136"/>
      <c r="L19" s="136">
        <f>データ!AX6</f>
        <v>249121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277</v>
      </c>
      <c r="AL40" s="113"/>
      <c r="AM40" s="113"/>
      <c r="AN40" s="113"/>
      <c r="AO40" s="113"/>
      <c r="AP40" s="113"/>
      <c r="AQ40" s="114"/>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278</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（最大出力合計5,211kW）</v>
      </c>
      <c r="D123" s="5" t="str">
        <f>データ!EX9</f>
        <v>（最大出力合計-kW）</v>
      </c>
      <c r="E123" s="5" t="str">
        <f>データ!GW9</f>
        <v>（最大出力合計-kW）</v>
      </c>
      <c r="F123" s="5" t="str">
        <f>データ!IV9</f>
        <v>（最大出力合計-kW）</v>
      </c>
      <c r="G123" s="5" t="str">
        <f>データ!KU9</f>
        <v>（最大出力合計5,211kW）</v>
      </c>
    </row>
  </sheetData>
  <sheetProtection algorithmName="SHA-512" hashValue="ae6NCfJNw6TNVedhIQHdbPWkxCaZl9sTXH2p/kmyVW8Hb3vkRrmzkM7ZTUb3Mm098gMW9Cz/uP7FiG8mW+Z1Tw==" saltValue="Kq/cWmZ+gtqcV+DcZdMX2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8" x14ac:dyDescent="0.2">
      <c r="A6" s="49" t="s">
        <v>118</v>
      </c>
      <c r="B6" s="67" t="str">
        <f>B7</f>
        <v>2020</v>
      </c>
      <c r="C6" s="67" t="str">
        <f t="shared" ref="C6:AX6" si="6">C7</f>
        <v>102059</v>
      </c>
      <c r="D6" s="67" t="str">
        <f t="shared" si="6"/>
        <v>47</v>
      </c>
      <c r="E6" s="67" t="str">
        <f t="shared" si="6"/>
        <v>04</v>
      </c>
      <c r="F6" s="67" t="str">
        <f t="shared" si="6"/>
        <v>0</v>
      </c>
      <c r="G6" s="67" t="str">
        <f t="shared" si="6"/>
        <v>000</v>
      </c>
      <c r="H6" s="67" t="str">
        <f t="shared" si="6"/>
        <v>群馬県　太田市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令和14年6月30日　おおた太陽光発電所</v>
      </c>
      <c r="S6" s="71" t="str">
        <f t="shared" si="6"/>
        <v>令和14年6月30日　おおた太陽光発電所</v>
      </c>
      <c r="T6" s="67" t="str">
        <f t="shared" si="6"/>
        <v>無</v>
      </c>
      <c r="U6" s="71" t="str">
        <f t="shared" si="6"/>
        <v>東京電力エナジーパートナー株式会社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6847</v>
      </c>
      <c r="AM6" s="69">
        <f t="shared" si="6"/>
        <v>6783</v>
      </c>
      <c r="AN6" s="69">
        <f t="shared" si="6"/>
        <v>6431</v>
      </c>
      <c r="AO6" s="69">
        <f t="shared" si="6"/>
        <v>6305</v>
      </c>
      <c r="AP6" s="69">
        <f t="shared" si="6"/>
        <v>6244</v>
      </c>
      <c r="AQ6" s="69">
        <f t="shared" si="6"/>
        <v>6847</v>
      </c>
      <c r="AR6" s="69">
        <f t="shared" si="6"/>
        <v>6783</v>
      </c>
      <c r="AS6" s="69">
        <f t="shared" si="6"/>
        <v>6431</v>
      </c>
      <c r="AT6" s="69">
        <f t="shared" si="6"/>
        <v>6305</v>
      </c>
      <c r="AU6" s="69">
        <f t="shared" si="6"/>
        <v>6244</v>
      </c>
      <c r="AV6" s="69" t="str">
        <f t="shared" si="6"/>
        <v>-</v>
      </c>
      <c r="AW6" s="69">
        <f t="shared" si="6"/>
        <v>249121</v>
      </c>
      <c r="AX6" s="69">
        <f t="shared" si="6"/>
        <v>249121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4</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6847</v>
      </c>
      <c r="AM7" s="80">
        <v>6783</v>
      </c>
      <c r="AN7" s="80">
        <v>6431</v>
      </c>
      <c r="AO7" s="80">
        <v>6305</v>
      </c>
      <c r="AP7" s="80">
        <v>6244</v>
      </c>
      <c r="AQ7" s="80">
        <v>6847</v>
      </c>
      <c r="AR7" s="80">
        <v>6783</v>
      </c>
      <c r="AS7" s="80">
        <v>6431</v>
      </c>
      <c r="AT7" s="80">
        <v>6305</v>
      </c>
      <c r="AU7" s="80">
        <v>6244</v>
      </c>
      <c r="AV7" s="80" t="s">
        <v>130</v>
      </c>
      <c r="AW7" s="80">
        <v>249121</v>
      </c>
      <c r="AX7" s="80">
        <v>249121</v>
      </c>
      <c r="AY7" s="83">
        <v>100.2</v>
      </c>
      <c r="AZ7" s="83">
        <v>102.5</v>
      </c>
      <c r="BA7" s="83">
        <v>97.2</v>
      </c>
      <c r="BB7" s="83">
        <v>101.7</v>
      </c>
      <c r="BC7" s="83">
        <v>97.3</v>
      </c>
      <c r="BD7" s="83">
        <v>88.8</v>
      </c>
      <c r="BE7" s="83">
        <v>121.3</v>
      </c>
      <c r="BF7" s="83">
        <v>123.2</v>
      </c>
      <c r="BG7" s="83">
        <v>134.69999999999999</v>
      </c>
      <c r="BH7" s="83">
        <v>141.80000000000001</v>
      </c>
      <c r="BI7" s="83">
        <v>100</v>
      </c>
      <c r="BJ7" s="83">
        <v>159.30000000000001</v>
      </c>
      <c r="BK7" s="83">
        <v>156.5</v>
      </c>
      <c r="BL7" s="83">
        <v>142.9</v>
      </c>
      <c r="BM7" s="83">
        <v>141.5</v>
      </c>
      <c r="BN7" s="83">
        <v>141.4</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43380.7</v>
      </c>
      <c r="CG7" s="83">
        <v>42445.8</v>
      </c>
      <c r="CH7" s="83">
        <v>45415.7</v>
      </c>
      <c r="CI7" s="83">
        <v>43025.4</v>
      </c>
      <c r="CJ7" s="83">
        <v>45884</v>
      </c>
      <c r="CK7" s="83">
        <v>22847.9</v>
      </c>
      <c r="CL7" s="83">
        <v>19199</v>
      </c>
      <c r="CM7" s="83">
        <v>19863.5</v>
      </c>
      <c r="CN7" s="83">
        <v>19066.3</v>
      </c>
      <c r="CO7" s="83">
        <v>18998.7</v>
      </c>
      <c r="CP7" s="80">
        <v>593</v>
      </c>
      <c r="CQ7" s="80">
        <v>6987</v>
      </c>
      <c r="CR7" s="80">
        <v>-8000</v>
      </c>
      <c r="CS7" s="80">
        <v>4586</v>
      </c>
      <c r="CT7" s="80">
        <v>-7603</v>
      </c>
      <c r="CU7" s="80">
        <v>2390</v>
      </c>
      <c r="CV7" s="80">
        <v>32739</v>
      </c>
      <c r="CW7" s="80">
        <v>34140</v>
      </c>
      <c r="CX7" s="80">
        <v>33434</v>
      </c>
      <c r="CY7" s="80">
        <v>36820</v>
      </c>
      <c r="CZ7" s="80">
        <v>5211</v>
      </c>
      <c r="DA7" s="83">
        <v>15</v>
      </c>
      <c r="DB7" s="83">
        <v>14.9</v>
      </c>
      <c r="DC7" s="83">
        <v>14.1</v>
      </c>
      <c r="DD7" s="83">
        <v>13.8</v>
      </c>
      <c r="DE7" s="83">
        <v>13.7</v>
      </c>
      <c r="DF7" s="83">
        <v>36.4</v>
      </c>
      <c r="DG7" s="83">
        <v>31.6</v>
      </c>
      <c r="DH7" s="83">
        <v>31.6</v>
      </c>
      <c r="DI7" s="83">
        <v>30.1</v>
      </c>
      <c r="DJ7" s="83">
        <v>30.3</v>
      </c>
      <c r="DK7" s="83">
        <v>0.2</v>
      </c>
      <c r="DL7" s="83">
        <v>0</v>
      </c>
      <c r="DM7" s="83">
        <v>0.4</v>
      </c>
      <c r="DN7" s="83">
        <v>0</v>
      </c>
      <c r="DO7" s="83">
        <v>0.4</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v>5211</v>
      </c>
      <c r="KW7" s="83">
        <v>15</v>
      </c>
      <c r="KX7" s="83">
        <v>14.9</v>
      </c>
      <c r="KY7" s="83">
        <v>14.1</v>
      </c>
      <c r="KZ7" s="83">
        <v>13.8</v>
      </c>
      <c r="LA7" s="83">
        <v>13.7</v>
      </c>
      <c r="LB7" s="83">
        <v>14.5</v>
      </c>
      <c r="LC7" s="83">
        <v>14.9</v>
      </c>
      <c r="LD7" s="83">
        <v>15.3</v>
      </c>
      <c r="LE7" s="83">
        <v>14.9</v>
      </c>
      <c r="LF7" s="83">
        <v>14.9</v>
      </c>
      <c r="LG7" s="83">
        <v>0.2</v>
      </c>
      <c r="LH7" s="83">
        <v>0</v>
      </c>
      <c r="LI7" s="83">
        <v>0.4</v>
      </c>
      <c r="LJ7" s="83">
        <v>0</v>
      </c>
      <c r="LK7" s="83">
        <v>0.4</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4</v>
      </c>
      <c r="NH7" s="83">
        <v>4</v>
      </c>
      <c r="NI7" s="83">
        <v>4</v>
      </c>
      <c r="NJ7" s="83">
        <v>4</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（最大出力合計5,211kW）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（最大出力合計5,211kW）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100.2</v>
      </c>
      <c r="AZ11" s="95">
        <f>AZ7</f>
        <v>102.5</v>
      </c>
      <c r="BA11" s="95">
        <f>BA7</f>
        <v>97.2</v>
      </c>
      <c r="BB11" s="95">
        <f>BB7</f>
        <v>101.7</v>
      </c>
      <c r="BC11" s="95">
        <f>BC7</f>
        <v>97.3</v>
      </c>
      <c r="BD11" s="84"/>
      <c r="BE11" s="84"/>
      <c r="BF11" s="84"/>
      <c r="BG11" s="84"/>
      <c r="BH11" s="84"/>
      <c r="BI11" s="94" t="s">
        <v>143</v>
      </c>
      <c r="BJ11" s="95">
        <f>BJ7</f>
        <v>159.30000000000001</v>
      </c>
      <c r="BK11" s="95">
        <f>BK7</f>
        <v>156.5</v>
      </c>
      <c r="BL11" s="95">
        <f>BL7</f>
        <v>142.9</v>
      </c>
      <c r="BM11" s="95">
        <f>BM7</f>
        <v>141.5</v>
      </c>
      <c r="BN11" s="95">
        <f>BN7</f>
        <v>141.4</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43380.7</v>
      </c>
      <c r="CG11" s="95">
        <f>CG7</f>
        <v>42445.8</v>
      </c>
      <c r="CH11" s="95">
        <f>CH7</f>
        <v>45415.7</v>
      </c>
      <c r="CI11" s="95">
        <f>CI7</f>
        <v>43025.4</v>
      </c>
      <c r="CJ11" s="95">
        <f>CJ7</f>
        <v>45884</v>
      </c>
      <c r="CK11" s="84"/>
      <c r="CL11" s="84"/>
      <c r="CM11" s="84"/>
      <c r="CN11" s="84"/>
      <c r="CO11" s="94" t="s">
        <v>143</v>
      </c>
      <c r="CP11" s="96">
        <f>CP7</f>
        <v>593</v>
      </c>
      <c r="CQ11" s="96">
        <f>CQ7</f>
        <v>6987</v>
      </c>
      <c r="CR11" s="96">
        <f>CR7</f>
        <v>-8000</v>
      </c>
      <c r="CS11" s="96">
        <f>CS7</f>
        <v>4586</v>
      </c>
      <c r="CT11" s="96">
        <f>CT7</f>
        <v>-7603</v>
      </c>
      <c r="CU11" s="84"/>
      <c r="CV11" s="84"/>
      <c r="CW11" s="84"/>
      <c r="CX11" s="84"/>
      <c r="CY11" s="84"/>
      <c r="CZ11" s="94" t="s">
        <v>143</v>
      </c>
      <c r="DA11" s="95">
        <f>DA7</f>
        <v>15</v>
      </c>
      <c r="DB11" s="95">
        <f>DB7</f>
        <v>14.9</v>
      </c>
      <c r="DC11" s="95">
        <f>DC7</f>
        <v>14.1</v>
      </c>
      <c r="DD11" s="95">
        <f>DD7</f>
        <v>13.8</v>
      </c>
      <c r="DE11" s="95">
        <f>DE7</f>
        <v>13.7</v>
      </c>
      <c r="DF11" s="84"/>
      <c r="DG11" s="84"/>
      <c r="DH11" s="84"/>
      <c r="DI11" s="84"/>
      <c r="DJ11" s="94" t="s">
        <v>143</v>
      </c>
      <c r="DK11" s="95">
        <f>DK7</f>
        <v>0.2</v>
      </c>
      <c r="DL11" s="95">
        <f>DL7</f>
        <v>0</v>
      </c>
      <c r="DM11" s="95">
        <f>DM7</f>
        <v>0.4</v>
      </c>
      <c r="DN11" s="95">
        <f>DN7</f>
        <v>0</v>
      </c>
      <c r="DO11" s="95">
        <f>DO7</f>
        <v>0.4</v>
      </c>
      <c r="DP11" s="84"/>
      <c r="DQ11" s="84"/>
      <c r="DR11" s="84"/>
      <c r="DS11" s="84"/>
      <c r="DT11" s="94" t="s">
        <v>143</v>
      </c>
      <c r="DU11" s="95">
        <f>DU7</f>
        <v>0</v>
      </c>
      <c r="DV11" s="95">
        <f>DV7</f>
        <v>0</v>
      </c>
      <c r="DW11" s="95">
        <f>DW7</f>
        <v>0</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145</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146</v>
      </c>
      <c r="GN11" s="95" t="str">
        <f>GN7</f>
        <v>-</v>
      </c>
      <c r="GO11" s="95" t="str">
        <f>GO7</f>
        <v>-</v>
      </c>
      <c r="GP11" s="95" t="str">
        <f>GP7</f>
        <v>-</v>
      </c>
      <c r="GQ11" s="95" t="str">
        <f>GQ7</f>
        <v>-</v>
      </c>
      <c r="GR11" s="95" t="str">
        <f>GR7</f>
        <v>-</v>
      </c>
      <c r="GS11" s="84"/>
      <c r="GT11" s="84"/>
      <c r="GU11" s="84"/>
      <c r="GV11" s="84"/>
      <c r="GW11" s="84"/>
      <c r="GX11" s="94" t="s">
        <v>147</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147</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147</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148</v>
      </c>
      <c r="KW11" s="95">
        <f>KW7</f>
        <v>15</v>
      </c>
      <c r="KX11" s="95">
        <f>KX7</f>
        <v>14.9</v>
      </c>
      <c r="KY11" s="95">
        <f>KY7</f>
        <v>14.1</v>
      </c>
      <c r="KZ11" s="95">
        <f>KZ7</f>
        <v>13.8</v>
      </c>
      <c r="LA11" s="95">
        <f>LA7</f>
        <v>13.7</v>
      </c>
      <c r="LB11" s="84"/>
      <c r="LC11" s="84"/>
      <c r="LD11" s="84"/>
      <c r="LE11" s="84"/>
      <c r="LF11" s="94" t="s">
        <v>143</v>
      </c>
      <c r="LG11" s="95">
        <f>LG7</f>
        <v>0.2</v>
      </c>
      <c r="LH11" s="95">
        <f>LH7</f>
        <v>0</v>
      </c>
      <c r="LI11" s="95">
        <f>LI7</f>
        <v>0.4</v>
      </c>
      <c r="LJ11" s="95">
        <f>LJ7</f>
        <v>0</v>
      </c>
      <c r="LK11" s="95">
        <f>LK7</f>
        <v>0.4</v>
      </c>
      <c r="LL11" s="84"/>
      <c r="LM11" s="84"/>
      <c r="LN11" s="84"/>
      <c r="LO11" s="84"/>
      <c r="LP11" s="94" t="s">
        <v>143</v>
      </c>
      <c r="LQ11" s="95">
        <f>LQ7</f>
        <v>0</v>
      </c>
      <c r="LR11" s="95">
        <f>LR7</f>
        <v>0</v>
      </c>
      <c r="LS11" s="95">
        <f>LS7</f>
        <v>0</v>
      </c>
      <c r="LT11" s="95">
        <f>LT7</f>
        <v>0</v>
      </c>
      <c r="LU11" s="95">
        <f>LU7</f>
        <v>0</v>
      </c>
      <c r="LV11" s="84"/>
      <c r="LW11" s="84"/>
      <c r="LX11" s="84"/>
      <c r="LY11" s="84"/>
      <c r="LZ11" s="94" t="s">
        <v>147</v>
      </c>
      <c r="MA11" s="95" t="str">
        <f>MA7</f>
        <v>-</v>
      </c>
      <c r="MB11" s="95" t="str">
        <f>MB7</f>
        <v>-</v>
      </c>
      <c r="MC11" s="95" t="str">
        <f>MC7</f>
        <v>-</v>
      </c>
      <c r="MD11" s="95" t="str">
        <f>MD7</f>
        <v>-</v>
      </c>
      <c r="ME11" s="95" t="str">
        <f>ME7</f>
        <v>-</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149</v>
      </c>
      <c r="AY12" s="95">
        <f>BD7</f>
        <v>88.8</v>
      </c>
      <c r="AZ12" s="95">
        <f>BE7</f>
        <v>121.3</v>
      </c>
      <c r="BA12" s="95">
        <f>BF7</f>
        <v>123.2</v>
      </c>
      <c r="BB12" s="95">
        <f>BG7</f>
        <v>134.69999999999999</v>
      </c>
      <c r="BC12" s="95">
        <f>BH7</f>
        <v>141.80000000000001</v>
      </c>
      <c r="BD12" s="84"/>
      <c r="BE12" s="84"/>
      <c r="BF12" s="84"/>
      <c r="BG12" s="84"/>
      <c r="BH12" s="84"/>
      <c r="BI12" s="94" t="s">
        <v>149</v>
      </c>
      <c r="BJ12" s="95">
        <f>BO7</f>
        <v>269.8</v>
      </c>
      <c r="BK12" s="95">
        <f>BP7</f>
        <v>247.9</v>
      </c>
      <c r="BL12" s="95">
        <f>BQ7</f>
        <v>240.1</v>
      </c>
      <c r="BM12" s="95">
        <f>BR7</f>
        <v>253.6</v>
      </c>
      <c r="BN12" s="95">
        <f>BS7</f>
        <v>238</v>
      </c>
      <c r="BO12" s="84"/>
      <c r="BP12" s="84"/>
      <c r="BQ12" s="84"/>
      <c r="BR12" s="84"/>
      <c r="BS12" s="84"/>
      <c r="BT12" s="94" t="s">
        <v>149</v>
      </c>
      <c r="BU12" s="95" t="str">
        <f>BZ7</f>
        <v>-</v>
      </c>
      <c r="BV12" s="95" t="str">
        <f>CA7</f>
        <v>-</v>
      </c>
      <c r="BW12" s="95" t="str">
        <f>CB7</f>
        <v>-</v>
      </c>
      <c r="BX12" s="95" t="str">
        <f>CC7</f>
        <v>-</v>
      </c>
      <c r="BY12" s="95" t="str">
        <f>CD7</f>
        <v>-</v>
      </c>
      <c r="BZ12" s="84"/>
      <c r="CA12" s="84"/>
      <c r="CB12" s="84"/>
      <c r="CC12" s="84"/>
      <c r="CD12" s="84"/>
      <c r="CE12" s="94" t="s">
        <v>150</v>
      </c>
      <c r="CF12" s="95">
        <f>CK7</f>
        <v>22847.9</v>
      </c>
      <c r="CG12" s="95">
        <f>CL7</f>
        <v>19199</v>
      </c>
      <c r="CH12" s="95">
        <f>CM7</f>
        <v>19863.5</v>
      </c>
      <c r="CI12" s="95">
        <f>CN7</f>
        <v>19066.3</v>
      </c>
      <c r="CJ12" s="95">
        <f>CO7</f>
        <v>18998.7</v>
      </c>
      <c r="CK12" s="84"/>
      <c r="CL12" s="84"/>
      <c r="CM12" s="84"/>
      <c r="CN12" s="84"/>
      <c r="CO12" s="94" t="s">
        <v>149</v>
      </c>
      <c r="CP12" s="96">
        <f>CU7</f>
        <v>2390</v>
      </c>
      <c r="CQ12" s="96">
        <f>CV7</f>
        <v>32739</v>
      </c>
      <c r="CR12" s="96">
        <f>CW7</f>
        <v>34140</v>
      </c>
      <c r="CS12" s="96">
        <f>CX7</f>
        <v>33434</v>
      </c>
      <c r="CT12" s="96">
        <f>CY7</f>
        <v>36820</v>
      </c>
      <c r="CU12" s="84"/>
      <c r="CV12" s="84"/>
      <c r="CW12" s="84"/>
      <c r="CX12" s="84"/>
      <c r="CY12" s="84"/>
      <c r="CZ12" s="94" t="s">
        <v>149</v>
      </c>
      <c r="DA12" s="95">
        <f>DF7</f>
        <v>36.4</v>
      </c>
      <c r="DB12" s="95">
        <f>DG7</f>
        <v>31.6</v>
      </c>
      <c r="DC12" s="95">
        <f>DH7</f>
        <v>31.6</v>
      </c>
      <c r="DD12" s="95">
        <f>DI7</f>
        <v>30.1</v>
      </c>
      <c r="DE12" s="95">
        <f>DJ7</f>
        <v>30.3</v>
      </c>
      <c r="DF12" s="84"/>
      <c r="DG12" s="84"/>
      <c r="DH12" s="84"/>
      <c r="DI12" s="84"/>
      <c r="DJ12" s="94" t="s">
        <v>151</v>
      </c>
      <c r="DK12" s="95">
        <f>DP7</f>
        <v>8.3000000000000007</v>
      </c>
      <c r="DL12" s="95">
        <f>DQ7</f>
        <v>7.1</v>
      </c>
      <c r="DM12" s="95">
        <f>DR7</f>
        <v>7.3</v>
      </c>
      <c r="DN12" s="95">
        <f>DS7</f>
        <v>5.3</v>
      </c>
      <c r="DO12" s="95">
        <f>DT7</f>
        <v>6.4</v>
      </c>
      <c r="DP12" s="84"/>
      <c r="DQ12" s="84"/>
      <c r="DR12" s="84"/>
      <c r="DS12" s="84"/>
      <c r="DT12" s="94" t="s">
        <v>149</v>
      </c>
      <c r="DU12" s="95">
        <f>DZ7</f>
        <v>110.5</v>
      </c>
      <c r="DV12" s="95">
        <f>EA7</f>
        <v>156.5</v>
      </c>
      <c r="DW12" s="95">
        <f>EB7</f>
        <v>157.6</v>
      </c>
      <c r="DX12" s="95">
        <f>EC7</f>
        <v>173.7</v>
      </c>
      <c r="DY12" s="95">
        <f>ED7</f>
        <v>160.19999999999999</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149</v>
      </c>
      <c r="EO12" s="95">
        <f>ET7</f>
        <v>74.2</v>
      </c>
      <c r="EP12" s="95">
        <f>EU7</f>
        <v>86.8</v>
      </c>
      <c r="EQ12" s="95">
        <f>EV7</f>
        <v>83.6</v>
      </c>
      <c r="ER12" s="95">
        <f>EW7</f>
        <v>82.6</v>
      </c>
      <c r="ES12" s="95">
        <f>EX7</f>
        <v>83.2</v>
      </c>
      <c r="ET12" s="84"/>
      <c r="EU12" s="84"/>
      <c r="EV12" s="84"/>
      <c r="EW12" s="84"/>
      <c r="EX12" s="84"/>
      <c r="EY12" s="94" t="s">
        <v>149</v>
      </c>
      <c r="EZ12" s="95" t="str">
        <f>IF($EZ$8,FE7,"-")</f>
        <v>-</v>
      </c>
      <c r="FA12" s="95" t="str">
        <f>IF($EZ$8,FF7,"-")</f>
        <v>-</v>
      </c>
      <c r="FB12" s="95" t="str">
        <f>IF($EZ$8,FG7,"-")</f>
        <v>-</v>
      </c>
      <c r="FC12" s="95" t="str">
        <f>IF($EZ$8,FH7,"-")</f>
        <v>-</v>
      </c>
      <c r="FD12" s="95" t="str">
        <f>IF($EZ$8,FI7,"-")</f>
        <v>-</v>
      </c>
      <c r="FE12" s="84"/>
      <c r="FF12" s="84"/>
      <c r="FG12" s="84"/>
      <c r="FH12" s="84"/>
      <c r="FI12" s="94" t="s">
        <v>149</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149</v>
      </c>
      <c r="GN12" s="95" t="str">
        <f>IF($GN$8,GS7,"-")</f>
        <v>-</v>
      </c>
      <c r="GO12" s="95" t="str">
        <f>IF($GN$8,GT7,"-")</f>
        <v>-</v>
      </c>
      <c r="GP12" s="95" t="str">
        <f>IF($GN$8,GU7,"-")</f>
        <v>-</v>
      </c>
      <c r="GQ12" s="95" t="str">
        <f>IF($GN$8,GV7,"-")</f>
        <v>-</v>
      </c>
      <c r="GR12" s="95" t="str">
        <f>IF($GN$8,GW7,"-")</f>
        <v>-</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152</v>
      </c>
      <c r="HI12" s="95" t="str">
        <f>IF($HI$8,HN7,"-")</f>
        <v>-</v>
      </c>
      <c r="HJ12" s="95" t="str">
        <f>IF($HI$8,HO7,"-")</f>
        <v>-</v>
      </c>
      <c r="HK12" s="95" t="str">
        <f>IF($HI$8,HP7,"-")</f>
        <v>-</v>
      </c>
      <c r="HL12" s="95" t="str">
        <f>IF($HI$8,HQ7,"-")</f>
        <v>-</v>
      </c>
      <c r="HM12" s="95" t="str">
        <f>IF($HI$8,HR7,"-")</f>
        <v>-</v>
      </c>
      <c r="HN12" s="84"/>
      <c r="HO12" s="84"/>
      <c r="HP12" s="84"/>
      <c r="HQ12" s="84"/>
      <c r="HR12" s="94" t="s">
        <v>153</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154</v>
      </c>
      <c r="IM12" s="95" t="str">
        <f>IF($IM$8,IR7,"-")</f>
        <v>-</v>
      </c>
      <c r="IN12" s="95" t="str">
        <f>IF($IM$8,IS7,"-")</f>
        <v>-</v>
      </c>
      <c r="IO12" s="95" t="str">
        <f>IF($IM$8,IT7,"-")</f>
        <v>-</v>
      </c>
      <c r="IP12" s="95" t="str">
        <f>IF($IM$8,IU7,"-")</f>
        <v>-</v>
      </c>
      <c r="IQ12" s="95" t="str">
        <f>IF($IM$8,IV7,"-")</f>
        <v>-</v>
      </c>
      <c r="IR12" s="84"/>
      <c r="IS12" s="84"/>
      <c r="IT12" s="84"/>
      <c r="IU12" s="84"/>
      <c r="IV12" s="84"/>
      <c r="IW12" s="94" t="s">
        <v>149</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155</v>
      </c>
      <c r="KL12" s="95" t="str">
        <f>IF($KL$8,KQ7,"-")</f>
        <v>-</v>
      </c>
      <c r="KM12" s="95" t="str">
        <f>IF($KL$8,KR7,"-")</f>
        <v>-</v>
      </c>
      <c r="KN12" s="95" t="str">
        <f>IF($KL$8,KS7,"-")</f>
        <v>-</v>
      </c>
      <c r="KO12" s="95" t="str">
        <f>IF($KL$8,KT7,"-")</f>
        <v>-</v>
      </c>
      <c r="KP12" s="95" t="str">
        <f>IF($KL$8,KU7,"-")</f>
        <v>-</v>
      </c>
      <c r="KQ12" s="84"/>
      <c r="KR12" s="84"/>
      <c r="KS12" s="84"/>
      <c r="KT12" s="84"/>
      <c r="KU12" s="84"/>
      <c r="KV12" s="94" t="s">
        <v>156</v>
      </c>
      <c r="KW12" s="95">
        <f>IF($KW$8,LB7,"-")</f>
        <v>14.5</v>
      </c>
      <c r="KX12" s="95">
        <f>IF($KW$8,LC7,"-")</f>
        <v>14.9</v>
      </c>
      <c r="KY12" s="95">
        <f>IF($KW$8,LD7,"-")</f>
        <v>15.3</v>
      </c>
      <c r="KZ12" s="95">
        <f>IF($KW$8,LE7,"-")</f>
        <v>14.9</v>
      </c>
      <c r="LA12" s="95">
        <f>IF($KW$8,LF7,"-")</f>
        <v>14.9</v>
      </c>
      <c r="LB12" s="84"/>
      <c r="LC12" s="84"/>
      <c r="LD12" s="84"/>
      <c r="LE12" s="84"/>
      <c r="LF12" s="94" t="s">
        <v>149</v>
      </c>
      <c r="LG12" s="95">
        <f>IF($LG$8,LL7,"-")</f>
        <v>0.3</v>
      </c>
      <c r="LH12" s="95">
        <f>IF($LG$8,LM7,"-")</f>
        <v>0.3</v>
      </c>
      <c r="LI12" s="95">
        <f>IF($LG$8,LN7,"-")</f>
        <v>0.7</v>
      </c>
      <c r="LJ12" s="95">
        <f>IF($LG$8,LO7,"-")</f>
        <v>0.4</v>
      </c>
      <c r="LK12" s="95">
        <f>IF($LG$8,LP7,"-")</f>
        <v>1.8</v>
      </c>
      <c r="LL12" s="84"/>
      <c r="LM12" s="84"/>
      <c r="LN12" s="84"/>
      <c r="LO12" s="84"/>
      <c r="LP12" s="94" t="s">
        <v>149</v>
      </c>
      <c r="LQ12" s="95">
        <f>IF($LQ$8,LV7,"-")</f>
        <v>189.5</v>
      </c>
      <c r="LR12" s="95">
        <f>IF($LQ$8,LW7,"-")</f>
        <v>172</v>
      </c>
      <c r="LS12" s="95">
        <f>IF($LQ$8,LX7,"-")</f>
        <v>151.69999999999999</v>
      </c>
      <c r="LT12" s="95">
        <f>IF($LQ$8,LY7,"-")</f>
        <v>138.1</v>
      </c>
      <c r="LU12" s="95">
        <f>IF($LQ$8,LZ7,"-")</f>
        <v>125.8</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149</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157</v>
      </c>
      <c r="AY13" s="95">
        <f>$BI$7</f>
        <v>100</v>
      </c>
      <c r="AZ13" s="95">
        <f>$BI$7</f>
        <v>100</v>
      </c>
      <c r="BA13" s="95">
        <f>$BI$7</f>
        <v>100</v>
      </c>
      <c r="BB13" s="95">
        <f>$BI$7</f>
        <v>100</v>
      </c>
      <c r="BC13" s="95">
        <f>$BI$7</f>
        <v>100</v>
      </c>
      <c r="BD13" s="84"/>
      <c r="BE13" s="84"/>
      <c r="BF13" s="84"/>
      <c r="BG13" s="84"/>
      <c r="BH13" s="84"/>
      <c r="BI13" s="94" t="s">
        <v>157</v>
      </c>
      <c r="BJ13" s="95">
        <f>$BT$7</f>
        <v>100</v>
      </c>
      <c r="BK13" s="95">
        <f>$BT$7</f>
        <v>100</v>
      </c>
      <c r="BL13" s="95">
        <f>$BT$7</f>
        <v>100</v>
      </c>
      <c r="BM13" s="95">
        <f>$BT$7</f>
        <v>100</v>
      </c>
      <c r="BN13" s="95">
        <f>$BT$7</f>
        <v>100</v>
      </c>
      <c r="BO13" s="84"/>
      <c r="BP13" s="84"/>
      <c r="BQ13" s="84"/>
      <c r="BR13" s="84"/>
      <c r="BS13" s="84"/>
      <c r="BT13" s="94" t="s">
        <v>157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158</v>
      </c>
      <c r="C14" s="99"/>
      <c r="D14" s="100"/>
      <c r="E14" s="99"/>
      <c r="F14" s="206" t="s">
        <v>159</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160</v>
      </c>
      <c r="C15" s="196"/>
      <c r="D15" s="100"/>
      <c r="E15" s="97">
        <v>1</v>
      </c>
      <c r="F15" s="196" t="s">
        <v>161</v>
      </c>
      <c r="G15" s="196"/>
      <c r="H15" s="102" t="s">
        <v>162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163</v>
      </c>
      <c r="AY15" s="103"/>
      <c r="AZ15" s="103"/>
      <c r="BA15" s="103"/>
      <c r="BB15" s="103"/>
      <c r="BC15" s="103"/>
      <c r="BD15" s="100"/>
      <c r="BE15" s="100"/>
      <c r="BF15" s="100"/>
      <c r="BG15" s="100"/>
      <c r="BH15" s="100"/>
      <c r="BI15" s="101" t="s">
        <v>163</v>
      </c>
      <c r="BJ15" s="103"/>
      <c r="BK15" s="103"/>
      <c r="BL15" s="103"/>
      <c r="BM15" s="103"/>
      <c r="BN15" s="103"/>
      <c r="BO15" s="100"/>
      <c r="BP15" s="100"/>
      <c r="BQ15" s="100"/>
      <c r="BR15" s="100"/>
      <c r="BS15" s="100"/>
      <c r="BT15" s="101" t="s">
        <v>163</v>
      </c>
      <c r="BU15" s="103"/>
      <c r="BV15" s="103"/>
      <c r="BW15" s="103"/>
      <c r="BX15" s="103"/>
      <c r="BY15" s="103"/>
      <c r="BZ15" s="100"/>
      <c r="CA15" s="100"/>
      <c r="CB15" s="100"/>
      <c r="CC15" s="100"/>
      <c r="CD15" s="100"/>
      <c r="CE15" s="101" t="s">
        <v>163</v>
      </c>
      <c r="CF15" s="103"/>
      <c r="CG15" s="103"/>
      <c r="CH15" s="103"/>
      <c r="CI15" s="103"/>
      <c r="CJ15" s="103"/>
      <c r="CK15" s="100"/>
      <c r="CL15" s="100"/>
      <c r="CM15" s="100"/>
      <c r="CN15" s="100"/>
      <c r="CO15" s="101" t="s">
        <v>163</v>
      </c>
      <c r="CP15" s="103"/>
      <c r="CQ15" s="103"/>
      <c r="CR15" s="103"/>
      <c r="CS15" s="103"/>
      <c r="CT15" s="103"/>
      <c r="CU15" s="100"/>
      <c r="CV15" s="100"/>
      <c r="CW15" s="100"/>
      <c r="CX15" s="100"/>
      <c r="CY15" s="100"/>
      <c r="CZ15" s="101" t="s">
        <v>163</v>
      </c>
      <c r="DA15" s="103"/>
      <c r="DB15" s="103"/>
      <c r="DC15" s="103"/>
      <c r="DD15" s="103"/>
      <c r="DE15" s="103"/>
      <c r="DF15" s="100"/>
      <c r="DG15" s="100"/>
      <c r="DH15" s="100"/>
      <c r="DI15" s="100"/>
      <c r="DJ15" s="101" t="s">
        <v>163</v>
      </c>
      <c r="DK15" s="103"/>
      <c r="DL15" s="103"/>
      <c r="DM15" s="103"/>
      <c r="DN15" s="103"/>
      <c r="DO15" s="103"/>
      <c r="DP15" s="100"/>
      <c r="DQ15" s="100"/>
      <c r="DR15" s="100"/>
      <c r="DS15" s="100"/>
      <c r="DT15" s="101" t="s">
        <v>163</v>
      </c>
      <c r="DU15" s="103"/>
      <c r="DV15" s="103"/>
      <c r="DW15" s="103"/>
      <c r="DX15" s="103"/>
      <c r="DY15" s="103"/>
      <c r="DZ15" s="100"/>
      <c r="EA15" s="100"/>
      <c r="EB15" s="100"/>
      <c r="EC15" s="100"/>
      <c r="ED15" s="101" t="s">
        <v>163</v>
      </c>
      <c r="EE15" s="103"/>
      <c r="EF15" s="103"/>
      <c r="EG15" s="103"/>
      <c r="EH15" s="103"/>
      <c r="EI15" s="103"/>
      <c r="EJ15" s="100"/>
      <c r="EK15" s="100"/>
      <c r="EL15" s="100"/>
      <c r="EM15" s="100"/>
      <c r="EN15" s="101" t="s">
        <v>163</v>
      </c>
      <c r="EO15" s="103"/>
      <c r="EP15" s="103"/>
      <c r="EQ15" s="103"/>
      <c r="ER15" s="103"/>
      <c r="ES15" s="103"/>
      <c r="ET15" s="100"/>
      <c r="EU15" s="100"/>
      <c r="EV15" s="100"/>
      <c r="EW15" s="100"/>
      <c r="EX15" s="100"/>
      <c r="EY15" s="101" t="s">
        <v>163</v>
      </c>
      <c r="EZ15" s="103"/>
      <c r="FA15" s="103"/>
      <c r="FB15" s="103"/>
      <c r="FC15" s="103"/>
      <c r="FD15" s="103"/>
      <c r="FE15" s="100"/>
      <c r="FF15" s="100"/>
      <c r="FG15" s="100"/>
      <c r="FH15" s="100"/>
      <c r="FI15" s="101" t="s">
        <v>163</v>
      </c>
      <c r="FJ15" s="103"/>
      <c r="FK15" s="103"/>
      <c r="FL15" s="103"/>
      <c r="FM15" s="103"/>
      <c r="FN15" s="103"/>
      <c r="FO15" s="100"/>
      <c r="FP15" s="100"/>
      <c r="FQ15" s="100"/>
      <c r="FR15" s="100"/>
      <c r="FS15" s="101" t="s">
        <v>163</v>
      </c>
      <c r="FT15" s="103"/>
      <c r="FU15" s="103"/>
      <c r="FV15" s="103"/>
      <c r="FW15" s="103"/>
      <c r="FX15" s="103"/>
      <c r="FY15" s="100"/>
      <c r="FZ15" s="100"/>
      <c r="GA15" s="100"/>
      <c r="GB15" s="100"/>
      <c r="GC15" s="101" t="s">
        <v>163</v>
      </c>
      <c r="GD15" s="103"/>
      <c r="GE15" s="103"/>
      <c r="GF15" s="103"/>
      <c r="GG15" s="103"/>
      <c r="GH15" s="103"/>
      <c r="GI15" s="100"/>
      <c r="GJ15" s="100"/>
      <c r="GK15" s="100"/>
      <c r="GL15" s="100"/>
      <c r="GM15" s="101" t="s">
        <v>163</v>
      </c>
      <c r="GN15" s="103"/>
      <c r="GO15" s="103"/>
      <c r="GP15" s="103"/>
      <c r="GQ15" s="103"/>
      <c r="GR15" s="103"/>
      <c r="GS15" s="100"/>
      <c r="GT15" s="100"/>
      <c r="GU15" s="100"/>
      <c r="GV15" s="100"/>
      <c r="GW15" s="100"/>
      <c r="GX15" s="101" t="s">
        <v>163</v>
      </c>
      <c r="GY15" s="103"/>
      <c r="GZ15" s="103"/>
      <c r="HA15" s="103"/>
      <c r="HB15" s="103"/>
      <c r="HC15" s="103"/>
      <c r="HD15" s="100"/>
      <c r="HE15" s="100"/>
      <c r="HF15" s="100"/>
      <c r="HG15" s="100"/>
      <c r="HH15" s="101" t="s">
        <v>163</v>
      </c>
      <c r="HI15" s="103"/>
      <c r="HJ15" s="103"/>
      <c r="HK15" s="103"/>
      <c r="HL15" s="103"/>
      <c r="HM15" s="103"/>
      <c r="HN15" s="100"/>
      <c r="HO15" s="100"/>
      <c r="HP15" s="100"/>
      <c r="HQ15" s="100"/>
      <c r="HR15" s="101" t="s">
        <v>163</v>
      </c>
      <c r="HS15" s="103"/>
      <c r="HT15" s="103"/>
      <c r="HU15" s="103"/>
      <c r="HV15" s="103"/>
      <c r="HW15" s="103"/>
      <c r="HX15" s="100"/>
      <c r="HY15" s="100"/>
      <c r="HZ15" s="100"/>
      <c r="IA15" s="100"/>
      <c r="IB15" s="101" t="s">
        <v>163</v>
      </c>
      <c r="IC15" s="103"/>
      <c r="ID15" s="103"/>
      <c r="IE15" s="103"/>
      <c r="IF15" s="103"/>
      <c r="IG15" s="103"/>
      <c r="IH15" s="100"/>
      <c r="II15" s="100"/>
      <c r="IJ15" s="100"/>
      <c r="IK15" s="100"/>
      <c r="IL15" s="101" t="s">
        <v>163</v>
      </c>
      <c r="IM15" s="103"/>
      <c r="IN15" s="103"/>
      <c r="IO15" s="103"/>
      <c r="IP15" s="103"/>
      <c r="IQ15" s="103"/>
      <c r="IR15" s="100"/>
      <c r="IS15" s="100"/>
      <c r="IT15" s="100"/>
      <c r="IU15" s="100"/>
      <c r="IV15" s="100"/>
      <c r="IW15" s="101" t="s">
        <v>163</v>
      </c>
      <c r="IX15" s="103"/>
      <c r="IY15" s="103"/>
      <c r="IZ15" s="103"/>
      <c r="JA15" s="103"/>
      <c r="JB15" s="103"/>
      <c r="JC15" s="100"/>
      <c r="JD15" s="100"/>
      <c r="JE15" s="100"/>
      <c r="JF15" s="100"/>
      <c r="JG15" s="101" t="s">
        <v>163</v>
      </c>
      <c r="JH15" s="103"/>
      <c r="JI15" s="103"/>
      <c r="JJ15" s="103"/>
      <c r="JK15" s="103"/>
      <c r="JL15" s="103"/>
      <c r="JM15" s="100"/>
      <c r="JN15" s="100"/>
      <c r="JO15" s="100"/>
      <c r="JP15" s="100"/>
      <c r="JQ15" s="101" t="s">
        <v>163</v>
      </c>
      <c r="JR15" s="103"/>
      <c r="JS15" s="103"/>
      <c r="JT15" s="103"/>
      <c r="JU15" s="103"/>
      <c r="JV15" s="103"/>
      <c r="JW15" s="100"/>
      <c r="JX15" s="100"/>
      <c r="JY15" s="100"/>
      <c r="JZ15" s="100"/>
      <c r="KA15" s="101" t="s">
        <v>163</v>
      </c>
      <c r="KB15" s="103"/>
      <c r="KC15" s="103"/>
      <c r="KD15" s="103"/>
      <c r="KE15" s="103"/>
      <c r="KF15" s="103"/>
      <c r="KG15" s="100"/>
      <c r="KH15" s="100"/>
      <c r="KI15" s="100"/>
      <c r="KJ15" s="100"/>
      <c r="KK15" s="101" t="s">
        <v>163</v>
      </c>
      <c r="KL15" s="103"/>
      <c r="KM15" s="103"/>
      <c r="KN15" s="103"/>
      <c r="KO15" s="103"/>
      <c r="KP15" s="103"/>
      <c r="KQ15" s="100"/>
      <c r="KR15" s="100"/>
      <c r="KS15" s="100"/>
      <c r="KT15" s="100"/>
      <c r="KU15" s="100"/>
      <c r="KV15" s="101" t="s">
        <v>163</v>
      </c>
      <c r="KW15" s="103"/>
      <c r="KX15" s="103"/>
      <c r="KY15" s="103"/>
      <c r="KZ15" s="103"/>
      <c r="LA15" s="103"/>
      <c r="LB15" s="100"/>
      <c r="LC15" s="100"/>
      <c r="LD15" s="100"/>
      <c r="LE15" s="100"/>
      <c r="LF15" s="101" t="s">
        <v>163</v>
      </c>
      <c r="LG15" s="103"/>
      <c r="LH15" s="103"/>
      <c r="LI15" s="103"/>
      <c r="LJ15" s="103"/>
      <c r="LK15" s="103"/>
      <c r="LL15" s="100"/>
      <c r="LM15" s="100"/>
      <c r="LN15" s="100"/>
      <c r="LO15" s="100"/>
      <c r="LP15" s="101" t="s">
        <v>163</v>
      </c>
      <c r="LQ15" s="103"/>
      <c r="LR15" s="103"/>
      <c r="LS15" s="103"/>
      <c r="LT15" s="103"/>
      <c r="LU15" s="103"/>
      <c r="LV15" s="100"/>
      <c r="LW15" s="100"/>
      <c r="LX15" s="100"/>
      <c r="LY15" s="100"/>
      <c r="LZ15" s="101" t="s">
        <v>163</v>
      </c>
      <c r="MA15" s="103"/>
      <c r="MB15" s="103"/>
      <c r="MC15" s="103"/>
      <c r="MD15" s="103"/>
      <c r="ME15" s="103"/>
      <c r="MF15" s="100"/>
      <c r="MG15" s="100"/>
      <c r="MH15" s="100"/>
      <c r="MI15" s="100"/>
      <c r="MJ15" s="101" t="s">
        <v>163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164</v>
      </c>
      <c r="C16" s="196"/>
      <c r="D16" s="100"/>
      <c r="E16" s="97">
        <f>E15+1</f>
        <v>2</v>
      </c>
      <c r="F16" s="196" t="s">
        <v>165</v>
      </c>
      <c r="G16" s="196"/>
      <c r="H16" s="102" t="s">
        <v>166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167</v>
      </c>
      <c r="C17" s="196"/>
      <c r="D17" s="100"/>
      <c r="E17" s="97">
        <f t="shared" ref="E17" si="8">E16+1</f>
        <v>3</v>
      </c>
      <c r="F17" s="196" t="s">
        <v>168</v>
      </c>
      <c r="G17" s="196"/>
      <c r="H17" s="102" t="s">
        <v>169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170</v>
      </c>
      <c r="AY17" s="106">
        <f>IF(AY7="-",NA(),AY7)</f>
        <v>100.2</v>
      </c>
      <c r="AZ17" s="106">
        <f t="shared" ref="AZ17:BC17" si="9">IF(AZ7="-",NA(),AZ7)</f>
        <v>102.5</v>
      </c>
      <c r="BA17" s="106">
        <f t="shared" si="9"/>
        <v>97.2</v>
      </c>
      <c r="BB17" s="106">
        <f t="shared" si="9"/>
        <v>101.7</v>
      </c>
      <c r="BC17" s="106">
        <f t="shared" si="9"/>
        <v>97.3</v>
      </c>
      <c r="BD17" s="100"/>
      <c r="BE17" s="100"/>
      <c r="BF17" s="100"/>
      <c r="BG17" s="100"/>
      <c r="BH17" s="100"/>
      <c r="BI17" s="105" t="s">
        <v>170</v>
      </c>
      <c r="BJ17" s="106">
        <f>IF(BJ7="-",NA(),BJ7)</f>
        <v>159.30000000000001</v>
      </c>
      <c r="BK17" s="106">
        <f t="shared" ref="BK17:BN17" si="10">IF(BK7="-",NA(),BK7)</f>
        <v>156.5</v>
      </c>
      <c r="BL17" s="106">
        <f t="shared" si="10"/>
        <v>142.9</v>
      </c>
      <c r="BM17" s="106">
        <f t="shared" si="10"/>
        <v>141.5</v>
      </c>
      <c r="BN17" s="106">
        <f t="shared" si="10"/>
        <v>141.4</v>
      </c>
      <c r="BO17" s="100"/>
      <c r="BP17" s="100"/>
      <c r="BQ17" s="100"/>
      <c r="BR17" s="100"/>
      <c r="BS17" s="100"/>
      <c r="BT17" s="105" t="s">
        <v>170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170</v>
      </c>
      <c r="CF17" s="106">
        <f>IF(CF7="-",NA(),CF7)</f>
        <v>43380.7</v>
      </c>
      <c r="CG17" s="106">
        <f t="shared" ref="CG17:CJ17" si="12">IF(CG7="-",NA(),CG7)</f>
        <v>42445.8</v>
      </c>
      <c r="CH17" s="106">
        <f t="shared" si="12"/>
        <v>45415.7</v>
      </c>
      <c r="CI17" s="106">
        <f t="shared" si="12"/>
        <v>43025.4</v>
      </c>
      <c r="CJ17" s="106">
        <f t="shared" si="12"/>
        <v>45884</v>
      </c>
      <c r="CK17" s="100"/>
      <c r="CL17" s="100"/>
      <c r="CM17" s="100"/>
      <c r="CN17" s="100"/>
      <c r="CO17" s="105" t="s">
        <v>170</v>
      </c>
      <c r="CP17" s="107">
        <f>IF(CP7="-",NA(),CP7)</f>
        <v>593</v>
      </c>
      <c r="CQ17" s="107">
        <f t="shared" ref="CQ17:CT17" si="13">IF(CQ7="-",NA(),CQ7)</f>
        <v>6987</v>
      </c>
      <c r="CR17" s="107">
        <f t="shared" si="13"/>
        <v>-8000</v>
      </c>
      <c r="CS17" s="107">
        <f t="shared" si="13"/>
        <v>4586</v>
      </c>
      <c r="CT17" s="107">
        <f t="shared" si="13"/>
        <v>-7603</v>
      </c>
      <c r="CU17" s="100"/>
      <c r="CV17" s="100"/>
      <c r="CW17" s="100"/>
      <c r="CX17" s="100"/>
      <c r="CY17" s="100"/>
      <c r="CZ17" s="105" t="s">
        <v>170</v>
      </c>
      <c r="DA17" s="106">
        <f>IF(DA7="-",NA(),DA7)</f>
        <v>15</v>
      </c>
      <c r="DB17" s="106">
        <f t="shared" ref="DB17:DE17" si="14">IF(DB7="-",NA(),DB7)</f>
        <v>14.9</v>
      </c>
      <c r="DC17" s="106">
        <f t="shared" si="14"/>
        <v>14.1</v>
      </c>
      <c r="DD17" s="106">
        <f t="shared" si="14"/>
        <v>13.8</v>
      </c>
      <c r="DE17" s="106">
        <f t="shared" si="14"/>
        <v>13.7</v>
      </c>
      <c r="DF17" s="100"/>
      <c r="DG17" s="100"/>
      <c r="DH17" s="100"/>
      <c r="DI17" s="100"/>
      <c r="DJ17" s="105" t="s">
        <v>170</v>
      </c>
      <c r="DK17" s="106">
        <f>IF(DK7="-",NA(),DK7)</f>
        <v>0.2</v>
      </c>
      <c r="DL17" s="106">
        <f t="shared" ref="DL17:DO17" si="15">IF(DL7="-",NA(),DL7)</f>
        <v>0</v>
      </c>
      <c r="DM17" s="106">
        <f t="shared" si="15"/>
        <v>0.4</v>
      </c>
      <c r="DN17" s="106">
        <f t="shared" si="15"/>
        <v>0</v>
      </c>
      <c r="DO17" s="106">
        <f t="shared" si="15"/>
        <v>0.4</v>
      </c>
      <c r="DP17" s="100"/>
      <c r="DQ17" s="100"/>
      <c r="DR17" s="100"/>
      <c r="DS17" s="100"/>
      <c r="DT17" s="105" t="s">
        <v>170</v>
      </c>
      <c r="DU17" s="106">
        <f>IF(DU7="-",NA(),DU7)</f>
        <v>0</v>
      </c>
      <c r="DV17" s="106">
        <f t="shared" ref="DV17:DY17" si="16">IF(DV7="-",NA(),DV7)</f>
        <v>0</v>
      </c>
      <c r="DW17" s="106">
        <f t="shared" si="16"/>
        <v>0</v>
      </c>
      <c r="DX17" s="106">
        <f t="shared" si="16"/>
        <v>0</v>
      </c>
      <c r="DY17" s="106">
        <f t="shared" si="16"/>
        <v>0</v>
      </c>
      <c r="DZ17" s="100"/>
      <c r="EA17" s="100"/>
      <c r="EB17" s="100"/>
      <c r="EC17" s="100"/>
      <c r="ED17" s="105" t="s">
        <v>171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170</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170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170</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170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170</v>
      </c>
      <c r="KW17" s="106">
        <f>IF(KW7="-",NA(),KW7)</f>
        <v>15</v>
      </c>
      <c r="KX17" s="106">
        <f t="shared" ref="KX17:LA17" si="34">IF(KX7="-",NA(),KX7)</f>
        <v>14.9</v>
      </c>
      <c r="KY17" s="106">
        <f t="shared" si="34"/>
        <v>14.1</v>
      </c>
      <c r="KZ17" s="106">
        <f t="shared" si="34"/>
        <v>13.8</v>
      </c>
      <c r="LA17" s="106">
        <f t="shared" si="34"/>
        <v>13.7</v>
      </c>
      <c r="LB17" s="100"/>
      <c r="LC17" s="100"/>
      <c r="LD17" s="100"/>
      <c r="LE17" s="100"/>
      <c r="LF17" s="105" t="s">
        <v>170</v>
      </c>
      <c r="LG17" s="106">
        <f>IF(LG7="-",NA(),LG7)</f>
        <v>0.2</v>
      </c>
      <c r="LH17" s="106">
        <f t="shared" ref="LH17:LK17" si="35">IF(LH7="-",NA(),LH7)</f>
        <v>0</v>
      </c>
      <c r="LI17" s="106">
        <f t="shared" si="35"/>
        <v>0.4</v>
      </c>
      <c r="LJ17" s="106">
        <f t="shared" si="35"/>
        <v>0</v>
      </c>
      <c r="LK17" s="106">
        <f t="shared" si="35"/>
        <v>0.4</v>
      </c>
      <c r="LL17" s="100"/>
      <c r="LM17" s="100"/>
      <c r="LN17" s="100"/>
      <c r="LO17" s="100"/>
      <c r="LP17" s="105" t="s">
        <v>170</v>
      </c>
      <c r="LQ17" s="106">
        <f>IF(LQ7="-",NA(),LQ7)</f>
        <v>0</v>
      </c>
      <c r="LR17" s="106">
        <f t="shared" ref="LR17:LU17" si="36">IF(LR7="-",NA(),LR7)</f>
        <v>0</v>
      </c>
      <c r="LS17" s="106">
        <f t="shared" si="36"/>
        <v>0</v>
      </c>
      <c r="LT17" s="106">
        <f t="shared" si="36"/>
        <v>0</v>
      </c>
      <c r="LU17" s="106">
        <f t="shared" si="36"/>
        <v>0</v>
      </c>
      <c r="LV17" s="100"/>
      <c r="LW17" s="100"/>
      <c r="LX17" s="100"/>
      <c r="LY17" s="100"/>
      <c r="LZ17" s="105" t="s">
        <v>171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170</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172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173</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173</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174</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173</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173</v>
      </c>
      <c r="DA18" s="106">
        <f>IF(DF7="-",NA(),DF7)</f>
        <v>36.4</v>
      </c>
      <c r="DB18" s="106">
        <f t="shared" ref="DB18:DE18" si="44">IF(DG7="-",NA(),DG7)</f>
        <v>31.6</v>
      </c>
      <c r="DC18" s="106">
        <f t="shared" si="44"/>
        <v>31.6</v>
      </c>
      <c r="DD18" s="106">
        <f t="shared" si="44"/>
        <v>30.1</v>
      </c>
      <c r="DE18" s="106">
        <f t="shared" si="44"/>
        <v>30.3</v>
      </c>
      <c r="DF18" s="100"/>
      <c r="DG18" s="100"/>
      <c r="DH18" s="100"/>
      <c r="DI18" s="100"/>
      <c r="DJ18" s="105" t="s">
        <v>173</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173</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173</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173</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173</v>
      </c>
      <c r="LG18" s="106">
        <f>IF(OR(NOT($LG$8),LL7="-"),NA(),LL7)</f>
        <v>0.3</v>
      </c>
      <c r="LH18" s="106">
        <f>IF(OR(NOT($LG$8),LM7="-"),NA(),LM7)</f>
        <v>0.3</v>
      </c>
      <c r="LI18" s="106">
        <f>IF(OR(NOT($LG$8),LN7="-"),NA(),LN7)</f>
        <v>0.7</v>
      </c>
      <c r="LJ18" s="106">
        <f>IF(OR(NOT($LG$8),LO7="-"),NA(),LO7)</f>
        <v>0.4</v>
      </c>
      <c r="LK18" s="106">
        <f>IF(OR(NOT($LG$8),LP7="-"),NA(),LP7)</f>
        <v>1.8</v>
      </c>
      <c r="LL18" s="100"/>
      <c r="LM18" s="100"/>
      <c r="LN18" s="100"/>
      <c r="LO18" s="100"/>
      <c r="LP18" s="105" t="s">
        <v>174</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173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173</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175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157</v>
      </c>
      <c r="AY19" s="106">
        <f>$BI$7</f>
        <v>100</v>
      </c>
      <c r="AZ19" s="106">
        <f t="shared" ref="AZ19:BC19" si="49">$BI$7</f>
        <v>100</v>
      </c>
      <c r="BA19" s="106">
        <f t="shared" si="49"/>
        <v>100</v>
      </c>
      <c r="BB19" s="106">
        <f t="shared" si="49"/>
        <v>100</v>
      </c>
      <c r="BC19" s="106">
        <f t="shared" si="49"/>
        <v>100</v>
      </c>
      <c r="BD19" s="100"/>
      <c r="BE19" s="100"/>
      <c r="BF19" s="100"/>
      <c r="BG19" s="100"/>
      <c r="BH19" s="100"/>
      <c r="BI19" s="108" t="s">
        <v>157</v>
      </c>
      <c r="BJ19" s="106">
        <f>$BT$7</f>
        <v>100</v>
      </c>
      <c r="BK19" s="106">
        <f>$BT$7</f>
        <v>100</v>
      </c>
      <c r="BL19" s="106">
        <f>$BT$7</f>
        <v>100</v>
      </c>
      <c r="BM19" s="106">
        <f>$BT$7</f>
        <v>100</v>
      </c>
      <c r="BN19" s="106">
        <f>$BT$7</f>
        <v>100</v>
      </c>
      <c r="BO19" s="100"/>
      <c r="BP19" s="100"/>
      <c r="BQ19" s="100"/>
      <c r="BR19" s="100"/>
      <c r="BS19" s="100"/>
      <c r="BT19" s="108" t="s">
        <v>157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176</v>
      </c>
      <c r="C20" s="196"/>
      <c r="D20" s="100"/>
    </row>
    <row r="21" spans="1:374" x14ac:dyDescent="0.2">
      <c r="A21" s="97">
        <f t="shared" si="7"/>
        <v>7</v>
      </c>
      <c r="B21" s="196" t="s">
        <v>177</v>
      </c>
      <c r="C21" s="196"/>
      <c r="D21" s="100"/>
    </row>
    <row r="22" spans="1:374" x14ac:dyDescent="0.2">
      <c r="A22" s="97">
        <f t="shared" si="7"/>
        <v>8</v>
      </c>
      <c r="B22" s="196" t="s">
        <v>178</v>
      </c>
      <c r="C22" s="196"/>
      <c r="D22" s="100"/>
      <c r="E22" s="197" t="s">
        <v>179</v>
      </c>
      <c r="F22" s="198"/>
      <c r="G22" s="198"/>
      <c r="H22" s="198"/>
      <c r="I22" s="199"/>
    </row>
    <row r="23" spans="1:374" x14ac:dyDescent="0.2">
      <c r="A23" s="97">
        <f t="shared" si="7"/>
        <v>9</v>
      </c>
      <c r="B23" s="196" t="s">
        <v>180</v>
      </c>
      <c r="C23" s="196"/>
      <c r="D23" s="100"/>
      <c r="E23" s="200"/>
      <c r="F23" s="201"/>
      <c r="G23" s="201"/>
      <c r="H23" s="201"/>
      <c r="I23" s="202"/>
    </row>
    <row r="24" spans="1:374" x14ac:dyDescent="0.2">
      <c r="A24" s="97">
        <f t="shared" si="7"/>
        <v>10</v>
      </c>
      <c r="B24" s="196" t="s">
        <v>181</v>
      </c>
      <c r="C24" s="196"/>
      <c r="D24" s="100"/>
      <c r="E24" s="200"/>
      <c r="F24" s="201"/>
      <c r="G24" s="201"/>
      <c r="H24" s="201"/>
      <c r="I24" s="202"/>
    </row>
    <row r="25" spans="1:374" x14ac:dyDescent="0.2">
      <c r="A25" s="97">
        <f t="shared" si="7"/>
        <v>11</v>
      </c>
      <c r="B25" s="196" t="s">
        <v>182</v>
      </c>
      <c r="C25" s="196"/>
      <c r="D25" s="100"/>
      <c r="E25" s="200"/>
      <c r="F25" s="201"/>
      <c r="G25" s="201"/>
      <c r="H25" s="201"/>
      <c r="I25" s="202"/>
    </row>
    <row r="26" spans="1:374" x14ac:dyDescent="0.2">
      <c r="A26" s="97">
        <f t="shared" si="7"/>
        <v>12</v>
      </c>
      <c r="B26" s="196" t="s">
        <v>183</v>
      </c>
      <c r="C26" s="196"/>
      <c r="D26" s="100"/>
      <c r="E26" s="200"/>
      <c r="F26" s="201"/>
      <c r="G26" s="201"/>
      <c r="H26" s="201"/>
      <c r="I26" s="202"/>
    </row>
    <row r="27" spans="1:374" x14ac:dyDescent="0.2">
      <c r="A27" s="97">
        <f t="shared" si="7"/>
        <v>13</v>
      </c>
      <c r="B27" s="196" t="s">
        <v>184</v>
      </c>
      <c r="C27" s="196"/>
      <c r="D27" s="100"/>
      <c r="E27" s="200"/>
      <c r="F27" s="201"/>
      <c r="G27" s="201"/>
      <c r="H27" s="201"/>
      <c r="I27" s="202"/>
    </row>
    <row r="28" spans="1:374" x14ac:dyDescent="0.2">
      <c r="A28" s="97">
        <f t="shared" si="7"/>
        <v>14</v>
      </c>
      <c r="B28" s="196" t="s">
        <v>185</v>
      </c>
      <c r="C28" s="196"/>
      <c r="D28" s="100"/>
      <c r="E28" s="200"/>
      <c r="F28" s="201"/>
      <c r="G28" s="201"/>
      <c r="H28" s="201"/>
      <c r="I28" s="202"/>
    </row>
    <row r="29" spans="1:374" x14ac:dyDescent="0.2">
      <c r="A29" s="97">
        <f t="shared" si="7"/>
        <v>15</v>
      </c>
      <c r="B29" s="196" t="s">
        <v>186</v>
      </c>
      <c r="C29" s="196"/>
      <c r="D29" s="100"/>
      <c r="E29" s="200"/>
      <c r="F29" s="201"/>
      <c r="G29" s="201"/>
      <c r="H29" s="201"/>
      <c r="I29" s="202"/>
    </row>
    <row r="30" spans="1:374" x14ac:dyDescent="0.2">
      <c r="A30" s="97">
        <f t="shared" si="7"/>
        <v>16</v>
      </c>
      <c r="B30" s="196" t="s">
        <v>187</v>
      </c>
      <c r="C30" s="196"/>
      <c r="D30" s="100"/>
      <c r="E30" s="200"/>
      <c r="F30" s="201"/>
      <c r="G30" s="201"/>
      <c r="H30" s="201"/>
      <c r="I30" s="202"/>
    </row>
    <row r="31" spans="1:374" x14ac:dyDescent="0.2">
      <c r="A31" s="97">
        <f t="shared" si="7"/>
        <v>17</v>
      </c>
      <c r="B31" s="196" t="s">
        <v>188</v>
      </c>
      <c r="C31" s="196"/>
      <c r="D31" s="100"/>
      <c r="E31" s="200"/>
      <c r="F31" s="201"/>
      <c r="G31" s="201"/>
      <c r="H31" s="201"/>
      <c r="I31" s="202"/>
    </row>
    <row r="32" spans="1:374" x14ac:dyDescent="0.2">
      <c r="A32" s="97">
        <f t="shared" si="7"/>
        <v>18</v>
      </c>
      <c r="B32" s="196" t="s">
        <v>189</v>
      </c>
      <c r="C32" s="196"/>
      <c r="D32" s="100"/>
      <c r="E32" s="200"/>
      <c r="F32" s="201"/>
      <c r="G32" s="201"/>
      <c r="H32" s="201"/>
      <c r="I32" s="202"/>
    </row>
    <row r="33" spans="1:16" x14ac:dyDescent="0.2">
      <c r="A33" s="97">
        <f t="shared" si="7"/>
        <v>19</v>
      </c>
      <c r="B33" s="196" t="s">
        <v>190</v>
      </c>
      <c r="C33" s="196"/>
      <c r="D33" s="100"/>
      <c r="E33" s="200"/>
      <c r="F33" s="201"/>
      <c r="G33" s="201"/>
      <c r="H33" s="201"/>
      <c r="I33" s="202"/>
    </row>
    <row r="34" spans="1:16" x14ac:dyDescent="0.2">
      <c r="A34" s="97">
        <f t="shared" si="7"/>
        <v>20</v>
      </c>
      <c r="B34" s="196" t="s">
        <v>191</v>
      </c>
      <c r="C34" s="196"/>
      <c r="D34" s="100"/>
      <c r="E34" s="200"/>
      <c r="F34" s="201"/>
      <c r="G34" s="201"/>
      <c r="H34" s="201"/>
      <c r="I34" s="202"/>
    </row>
    <row r="35" spans="1:16" ht="25.5" customHeight="1" x14ac:dyDescent="0.2">
      <c r="E35" s="203"/>
      <c r="F35" s="204"/>
      <c r="G35" s="204"/>
      <c r="H35" s="204"/>
      <c r="I35" s="205"/>
    </row>
    <row r="36" spans="1:16" x14ac:dyDescent="0.2">
      <c r="A36" t="s">
        <v>192</v>
      </c>
      <c r="B36" t="s">
        <v>193</v>
      </c>
    </row>
    <row r="37" spans="1:16" x14ac:dyDescent="0.2">
      <c r="A37" t="s">
        <v>194</v>
      </c>
      <c r="B37" t="s">
        <v>195</v>
      </c>
      <c r="L37" s="197" t="s">
        <v>179</v>
      </c>
      <c r="M37" s="198"/>
      <c r="N37" s="198"/>
      <c r="O37" s="198"/>
      <c r="P37" s="199"/>
    </row>
    <row r="38" spans="1:16" x14ac:dyDescent="0.2">
      <c r="A38" t="s">
        <v>196</v>
      </c>
      <c r="B38" t="s">
        <v>197</v>
      </c>
      <c r="L38" s="200"/>
      <c r="M38" s="201"/>
      <c r="N38" s="201"/>
      <c r="O38" s="201"/>
      <c r="P38" s="202"/>
    </row>
    <row r="39" spans="1:16" x14ac:dyDescent="0.2">
      <c r="A39" t="s">
        <v>198</v>
      </c>
      <c r="B39" t="s">
        <v>199</v>
      </c>
      <c r="L39" s="200"/>
      <c r="M39" s="201"/>
      <c r="N39" s="201"/>
      <c r="O39" s="201"/>
      <c r="P39" s="202"/>
    </row>
    <row r="40" spans="1:16" x14ac:dyDescent="0.2">
      <c r="A40" t="s">
        <v>200</v>
      </c>
      <c r="B40" t="s">
        <v>201</v>
      </c>
      <c r="L40" s="200"/>
      <c r="M40" s="201"/>
      <c r="N40" s="201"/>
      <c r="O40" s="201"/>
      <c r="P40" s="202"/>
    </row>
    <row r="41" spans="1:16" x14ac:dyDescent="0.2">
      <c r="A41" t="s">
        <v>202</v>
      </c>
      <c r="B41" t="s">
        <v>203</v>
      </c>
      <c r="L41" s="200"/>
      <c r="M41" s="201"/>
      <c r="N41" s="201"/>
      <c r="O41" s="201"/>
      <c r="P41" s="202"/>
    </row>
    <row r="42" spans="1:16" x14ac:dyDescent="0.2">
      <c r="A42" t="s">
        <v>204</v>
      </c>
      <c r="B42" t="s">
        <v>205</v>
      </c>
      <c r="L42" s="200"/>
      <c r="M42" s="201"/>
      <c r="N42" s="201"/>
      <c r="O42" s="201"/>
      <c r="P42" s="202"/>
    </row>
    <row r="43" spans="1:16" x14ac:dyDescent="0.2">
      <c r="A43" t="s">
        <v>206</v>
      </c>
      <c r="B43" t="s">
        <v>207</v>
      </c>
      <c r="L43" s="200"/>
      <c r="M43" s="201"/>
      <c r="N43" s="201"/>
      <c r="O43" s="201"/>
      <c r="P43" s="202"/>
    </row>
    <row r="44" spans="1:16" x14ac:dyDescent="0.2">
      <c r="A44" t="s">
        <v>208</v>
      </c>
      <c r="B44" t="s">
        <v>209</v>
      </c>
      <c r="L44" s="200"/>
      <c r="M44" s="201"/>
      <c r="N44" s="201"/>
      <c r="O44" s="201"/>
      <c r="P44" s="202"/>
    </row>
    <row r="45" spans="1:16" x14ac:dyDescent="0.2">
      <c r="A45" t="s">
        <v>210</v>
      </c>
      <c r="B45" t="s">
        <v>211</v>
      </c>
      <c r="L45" s="200"/>
      <c r="M45" s="201"/>
      <c r="N45" s="201"/>
      <c r="O45" s="201"/>
      <c r="P45" s="202"/>
    </row>
    <row r="46" spans="1:16" x14ac:dyDescent="0.2">
      <c r="A46" t="s">
        <v>212</v>
      </c>
      <c r="B46" t="s">
        <v>213</v>
      </c>
      <c r="L46" s="200"/>
      <c r="M46" s="201"/>
      <c r="N46" s="201"/>
      <c r="O46" s="201"/>
      <c r="P46" s="202"/>
    </row>
    <row r="47" spans="1:16" x14ac:dyDescent="0.2">
      <c r="A47" t="s">
        <v>214</v>
      </c>
      <c r="B47" t="s">
        <v>215</v>
      </c>
      <c r="L47" s="200"/>
      <c r="M47" s="201"/>
      <c r="N47" s="201"/>
      <c r="O47" s="201"/>
      <c r="P47" s="202"/>
    </row>
    <row r="48" spans="1:16" x14ac:dyDescent="0.2">
      <c r="A48" t="s">
        <v>216</v>
      </c>
      <c r="B48" t="s">
        <v>217</v>
      </c>
      <c r="L48" s="200"/>
      <c r="M48" s="201"/>
      <c r="N48" s="201"/>
      <c r="O48" s="201"/>
      <c r="P48" s="202"/>
    </row>
    <row r="49" spans="1:16" x14ac:dyDescent="0.2">
      <c r="A49" t="s">
        <v>218</v>
      </c>
      <c r="B49" t="s">
        <v>219</v>
      </c>
      <c r="L49" s="200"/>
      <c r="M49" s="201"/>
      <c r="N49" s="201"/>
      <c r="O49" s="201"/>
      <c r="P49" s="202"/>
    </row>
    <row r="50" spans="1:16" ht="26.25" customHeight="1" x14ac:dyDescent="0.2">
      <c r="A50" t="s">
        <v>220</v>
      </c>
      <c r="B50" t="s">
        <v>221</v>
      </c>
      <c r="L50" s="203"/>
      <c r="M50" s="204"/>
      <c r="N50" s="204"/>
      <c r="O50" s="204"/>
      <c r="P50" s="205"/>
    </row>
    <row r="51" spans="1:16" x14ac:dyDescent="0.2">
      <c r="A51" t="s">
        <v>222</v>
      </c>
      <c r="B51" t="s">
        <v>223</v>
      </c>
    </row>
    <row r="52" spans="1:16" x14ac:dyDescent="0.2">
      <c r="A52" t="s">
        <v>224</v>
      </c>
      <c r="B52" t="s">
        <v>225</v>
      </c>
    </row>
    <row r="53" spans="1:16" x14ac:dyDescent="0.2">
      <c r="A53" t="s">
        <v>226</v>
      </c>
      <c r="B53" t="s">
        <v>227</v>
      </c>
    </row>
    <row r="54" spans="1:16" x14ac:dyDescent="0.2">
      <c r="A54" t="s">
        <v>228</v>
      </c>
      <c r="B54" t="s">
        <v>229</v>
      </c>
    </row>
    <row r="55" spans="1:16" x14ac:dyDescent="0.2">
      <c r="A55" t="s">
        <v>230</v>
      </c>
      <c r="B55" t="s">
        <v>231</v>
      </c>
    </row>
    <row r="56" spans="1:16" x14ac:dyDescent="0.2">
      <c r="A56" t="s">
        <v>232</v>
      </c>
      <c r="B56" t="s">
        <v>233</v>
      </c>
    </row>
    <row r="57" spans="1:16" x14ac:dyDescent="0.2">
      <c r="A57" t="s">
        <v>234</v>
      </c>
      <c r="B57" t="s">
        <v>235</v>
      </c>
    </row>
    <row r="58" spans="1:16" x14ac:dyDescent="0.2">
      <c r="A58" t="s">
        <v>236</v>
      </c>
      <c r="B58" t="s">
        <v>237</v>
      </c>
    </row>
    <row r="59" spans="1:16" x14ac:dyDescent="0.2">
      <c r="A59" t="s">
        <v>238</v>
      </c>
      <c r="B59" t="s">
        <v>239</v>
      </c>
    </row>
    <row r="60" spans="1:16" x14ac:dyDescent="0.2">
      <c r="A60" t="s">
        <v>240</v>
      </c>
      <c r="B60" t="s">
        <v>241</v>
      </c>
    </row>
    <row r="61" spans="1:16" x14ac:dyDescent="0.2">
      <c r="A61" t="s">
        <v>242</v>
      </c>
      <c r="B61" t="s">
        <v>243</v>
      </c>
    </row>
    <row r="62" spans="1:16" x14ac:dyDescent="0.2">
      <c r="A62" t="s">
        <v>244</v>
      </c>
      <c r="B62" t="s">
        <v>245</v>
      </c>
    </row>
    <row r="63" spans="1:16" x14ac:dyDescent="0.2">
      <c r="A63" t="s">
        <v>246</v>
      </c>
      <c r="B63" t="s">
        <v>247</v>
      </c>
    </row>
    <row r="64" spans="1:16" x14ac:dyDescent="0.2">
      <c r="A64" t="s">
        <v>248</v>
      </c>
      <c r="B64" t="s">
        <v>249</v>
      </c>
    </row>
    <row r="65" spans="1:2" x14ac:dyDescent="0.2">
      <c r="A65" t="s">
        <v>250</v>
      </c>
      <c r="B65" t="s">
        <v>251</v>
      </c>
    </row>
    <row r="66" spans="1:2" x14ac:dyDescent="0.2">
      <c r="A66" t="s">
        <v>252</v>
      </c>
      <c r="B66" t="s">
        <v>253</v>
      </c>
    </row>
    <row r="67" spans="1:2" x14ac:dyDescent="0.2">
      <c r="A67" t="s">
        <v>254</v>
      </c>
      <c r="B67" t="s">
        <v>253</v>
      </c>
    </row>
    <row r="68" spans="1:2" x14ac:dyDescent="0.2">
      <c r="A68" t="s">
        <v>255</v>
      </c>
      <c r="B68" t="s">
        <v>253</v>
      </c>
    </row>
    <row r="69" spans="1:2" x14ac:dyDescent="0.2">
      <c r="A69" t="s">
        <v>256</v>
      </c>
      <c r="B69" t="s">
        <v>253</v>
      </c>
    </row>
    <row r="70" spans="1:2" x14ac:dyDescent="0.2">
      <c r="A70" t="s">
        <v>257</v>
      </c>
      <c r="B70" t="s">
        <v>253</v>
      </c>
    </row>
    <row r="71" spans="1:2" x14ac:dyDescent="0.2">
      <c r="A71" t="s">
        <v>258</v>
      </c>
      <c r="B71" t="s">
        <v>253</v>
      </c>
    </row>
    <row r="72" spans="1:2" x14ac:dyDescent="0.2">
      <c r="A72" t="s">
        <v>259</v>
      </c>
      <c r="B72" t="s">
        <v>253</v>
      </c>
    </row>
    <row r="73" spans="1:2" x14ac:dyDescent="0.2">
      <c r="A73" t="s">
        <v>260</v>
      </c>
      <c r="B73" t="s">
        <v>253</v>
      </c>
    </row>
    <row r="74" spans="1:2" x14ac:dyDescent="0.2">
      <c r="A74" t="s">
        <v>261</v>
      </c>
      <c r="B74" t="s">
        <v>253</v>
      </c>
    </row>
    <row r="75" spans="1:2" x14ac:dyDescent="0.2">
      <c r="A75" t="s">
        <v>262</v>
      </c>
      <c r="B75" t="s">
        <v>253</v>
      </c>
    </row>
    <row r="76" spans="1:2" x14ac:dyDescent="0.2">
      <c r="A76" t="s">
        <v>263</v>
      </c>
      <c r="B76" t="s">
        <v>253</v>
      </c>
    </row>
    <row r="77" spans="1:2" x14ac:dyDescent="0.2">
      <c r="A77" t="s">
        <v>264</v>
      </c>
      <c r="B77" t="s">
        <v>253</v>
      </c>
    </row>
    <row r="78" spans="1:2" x14ac:dyDescent="0.2">
      <c r="A78" t="s">
        <v>265</v>
      </c>
      <c r="B78" t="s">
        <v>253</v>
      </c>
    </row>
    <row r="79" spans="1:2" x14ac:dyDescent="0.2">
      <c r="A79" t="s">
        <v>266</v>
      </c>
      <c r="B79" t="s">
        <v>253</v>
      </c>
    </row>
    <row r="80" spans="1:2" x14ac:dyDescent="0.2">
      <c r="A80" t="s">
        <v>267</v>
      </c>
      <c r="B80" t="s">
        <v>253</v>
      </c>
    </row>
    <row r="81" spans="1:2" x14ac:dyDescent="0.2">
      <c r="A81" t="s">
        <v>268</v>
      </c>
      <c r="B81" t="s">
        <v>253</v>
      </c>
    </row>
    <row r="82" spans="1:2" x14ac:dyDescent="0.2">
      <c r="A82" t="s">
        <v>269</v>
      </c>
      <c r="B82" t="s">
        <v>253</v>
      </c>
    </row>
    <row r="83" spans="1:2" x14ac:dyDescent="0.2">
      <c r="A83" t="s">
        <v>270</v>
      </c>
      <c r="B83" t="s">
        <v>253</v>
      </c>
    </row>
    <row r="84" spans="1:2" x14ac:dyDescent="0.2">
      <c r="A84" t="s">
        <v>271</v>
      </c>
      <c r="B84" t="s">
        <v>253</v>
      </c>
    </row>
    <row r="85" spans="1:2" x14ac:dyDescent="0.2">
      <c r="A85" t="s">
        <v>272</v>
      </c>
      <c r="B85" t="s">
        <v>253</v>
      </c>
    </row>
    <row r="86" spans="1:2" x14ac:dyDescent="0.2">
      <c r="A86" t="s">
        <v>273</v>
      </c>
      <c r="B86" t="s">
        <v>274</v>
      </c>
    </row>
    <row r="87" spans="1:2" x14ac:dyDescent="0.2">
      <c r="A87" t="s">
        <v>275</v>
      </c>
      <c r="B87" t="s">
        <v>274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2022-02-16T04:36:28Z</cp:lastPrinted>
  <dcterms:created xsi:type="dcterms:W3CDTF">2021-12-03T06:38:31Z</dcterms:created>
  <dcterms:modified xsi:type="dcterms:W3CDTF">2022-02-16T04:36:36Z</dcterms:modified>
  <cp:category/>
</cp:coreProperties>
</file>