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E740E801-8B18-43E8-B7A9-611B153EE1D7}" xr6:coauthVersionLast="47" xr6:coauthVersionMax="47" xr10:uidLastSave="{00000000-0000-0000-0000-000000000000}"/>
  <bookViews>
    <workbookView xWindow="-110" yWindow="-110" windowWidth="19420" windowHeight="10420" xr2:uid="{00000000-000D-0000-FFFF-FFFF00000000}"/>
  </bookViews>
  <sheets>
    <sheet name="総括表" sheetId="26" r:id="rId1"/>
    <sheet name="普通会計の状況" sheetId="27" r:id="rId2"/>
    <sheet name="各会計、関係団体の財政状況及び健全化判断比率 " sheetId="21" r:id="rId3"/>
    <sheet name="財政比較分析表" sheetId="22" r:id="rId4"/>
    <sheet name="経常経費分析表（経常収支比率の分析）" sheetId="2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 sheetId="25" r:id="rId9"/>
    <sheet name="連結実質赤字比率に係る赤字・黒字の構成分析 " sheetId="20" r:id="rId10"/>
    <sheet name="実質公債費比率（分子）の構造" sheetId="19" r:id="rId11"/>
    <sheet name="将来負担比率（分子）の構造 " sheetId="18" r:id="rId12"/>
    <sheet name="基金残高に係る経年分析" sheetId="8" r:id="rId13"/>
    <sheet name="公会計指標分析・財政指標組合せ分析表" sheetId="28" r:id="rId14"/>
    <sheet name="施設類型別ストック情報分析表①" sheetId="29" r:id="rId15"/>
    <sheet name="施設類型別ストック情報分析表②" sheetId="30" r:id="rId16"/>
    <sheet name="データシート" sheetId="9" state="hidden" r:id="rId17"/>
  </sheets>
  <externalReferences>
    <externalReference r:id="rId18"/>
    <externalReference r:id="rId19"/>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26" l="1"/>
  <c r="C34" i="26" s="1"/>
  <c r="W34" i="26"/>
  <c r="AO34" i="26"/>
  <c r="BE34" i="26"/>
  <c r="BY34" i="26"/>
  <c r="CQ34" i="26"/>
  <c r="DG34" i="26"/>
  <c r="E35" i="26"/>
  <c r="W35" i="26"/>
  <c r="AO35" i="26"/>
  <c r="BE35" i="26"/>
  <c r="BY35" i="26"/>
  <c r="CQ35" i="26"/>
  <c r="DG35" i="26"/>
  <c r="E36" i="26"/>
  <c r="C36" i="26" s="1"/>
  <c r="W36" i="26"/>
  <c r="AO36" i="26"/>
  <c r="BE36" i="26"/>
  <c r="BY36" i="26"/>
  <c r="CQ36" i="26"/>
  <c r="DG36" i="26"/>
  <c r="E37" i="26"/>
  <c r="C37" i="26" s="1"/>
  <c r="W37" i="26"/>
  <c r="AO37" i="26"/>
  <c r="BE37" i="26"/>
  <c r="BY37" i="26"/>
  <c r="CQ37" i="26"/>
  <c r="CO37" i="26" s="1"/>
  <c r="DG37" i="26"/>
  <c r="E38" i="26"/>
  <c r="C38" i="26" s="1"/>
  <c r="U38" i="26"/>
  <c r="AO38" i="26"/>
  <c r="BE38" i="26"/>
  <c r="BY38" i="26"/>
  <c r="BW38" i="26" s="1"/>
  <c r="CQ38" i="26"/>
  <c r="CO38" i="26" s="1"/>
  <c r="DG38" i="26"/>
  <c r="C39" i="26"/>
  <c r="E39" i="26"/>
  <c r="U39" i="26"/>
  <c r="AM39" i="26"/>
  <c r="BE39" i="26"/>
  <c r="BY39" i="26"/>
  <c r="BW39" i="26" s="1"/>
  <c r="CQ39" i="26"/>
  <c r="CO39" i="26" s="1"/>
  <c r="DG39" i="26"/>
  <c r="E40" i="26"/>
  <c r="C40" i="26" s="1"/>
  <c r="U40" i="26"/>
  <c r="AM40" i="26"/>
  <c r="BE40" i="26"/>
  <c r="BY40" i="26"/>
  <c r="BW40" i="26" s="1"/>
  <c r="CQ40" i="26"/>
  <c r="CO40" i="26" s="1"/>
  <c r="DG40" i="26"/>
  <c r="E41" i="26"/>
  <c r="C41" i="26" s="1"/>
  <c r="U41" i="26"/>
  <c r="AM41" i="26"/>
  <c r="BE41" i="26"/>
  <c r="BY41" i="26"/>
  <c r="BW41" i="26" s="1"/>
  <c r="CQ41" i="26"/>
  <c r="CO41" i="26" s="1"/>
  <c r="DG41" i="26"/>
  <c r="E42" i="26"/>
  <c r="C42" i="26" s="1"/>
  <c r="U42" i="26"/>
  <c r="AM42" i="26"/>
  <c r="BE42" i="26"/>
  <c r="BY42" i="26"/>
  <c r="BW42" i="26" s="1"/>
  <c r="CQ42" i="26"/>
  <c r="CO42" i="26" s="1"/>
  <c r="DG42" i="26"/>
  <c r="E43" i="26"/>
  <c r="C43" i="26" s="1"/>
  <c r="U43" i="26"/>
  <c r="AM43" i="26"/>
  <c r="BE43" i="26"/>
  <c r="BY43" i="26"/>
  <c r="BW43" i="26" s="1"/>
  <c r="CQ43" i="26"/>
  <c r="CO43" i="26" s="1"/>
  <c r="DG43" i="26"/>
  <c r="C35" i="26" l="1"/>
  <c r="U34" i="26" s="1"/>
  <c r="U35" i="26" l="1"/>
  <c r="U36" i="26" s="1"/>
  <c r="U37" i="26" s="1"/>
  <c r="AM34" i="26"/>
  <c r="AM35" i="26" s="1"/>
  <c r="AM36" i="26" s="1"/>
  <c r="AM37" i="26" s="1"/>
  <c r="AM38" i="26"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26" l="1"/>
  <c r="BW35" i="26" s="1"/>
  <c r="BW36" i="26" s="1"/>
  <c r="BW37" i="26" s="1"/>
  <c r="CO34" i="26" l="1"/>
  <c r="CO35" i="26" s="1"/>
  <c r="CO36" i="26" s="1"/>
</calcChain>
</file>

<file path=xl/sharedStrings.xml><?xml version="1.0" encoding="utf-8"?>
<sst xmlns="http://schemas.openxmlformats.org/spreadsheetml/2006/main" count="1117" uniqueCount="587">
  <si>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</si>
  <si>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</si>
  <si>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</si>
  <si>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</si>
  <si>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</si>
  <si>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</si>
  <si>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</si>
  <si>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</si>
  <si>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</si>
  <si>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</si>
  <si>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</si>
  <si>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</si>
  <si>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</si>
  <si>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</si>
  <si>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</si>
  <si>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</si>
  <si>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</si>
  <si>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</si>
  <si>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</si>
  <si>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</si>
  <si>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</si>
  <si>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</si>
  <si>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</si>
  <si>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</si>
  <si>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</si>
  <si>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</si>
  <si>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</si>
  <si>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</si>
  <si>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</si>
  <si>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</si>
  <si>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</si>
  <si>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</si>
  <si>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</si>
  <si>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</si>
  <si>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</si>
  <si>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</si>
  <si>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</si>
  <si>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</si>
  <si>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</si>
  <si>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</si>
  <si>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</si>
  <si>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</si>
  <si>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</si>
  <si>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</si>
  <si>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</si>
  <si>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</si>
  <si>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</si>
  <si>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</si>
  <si>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</si>
  <si>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</si>
  <si>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</si>
  <si>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</si>
  <si>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</si>
  <si>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</si>
  <si>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</si>
  <si>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</si>
  <si>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</si>
  <si>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</si>
  <si>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</si>
  <si>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</si>
  <si>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</si>
  <si>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</si>
  <si>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</si>
  <si>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</si>
  <si>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</si>
  <si>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</si>
  <si>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</si>
  <si>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</si>
  <si>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</si>
  <si>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</si>
  <si>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</si>
  <si>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</si>
  <si>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</si>
  <si>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</si>
  <si>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</si>
  <si>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</si>
  <si>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</si>
  <si>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</si>
  <si>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</si>
  <si>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</si>
  <si>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</si>
  <si>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</si>
  <si>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</si>
  <si>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</si>
  <si>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</si>
  <si>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</si>
  <si>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</si>
  <si>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</si>
  <si>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</si>
  <si>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</si>
  <si>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</si>
  <si>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</si>
  <si>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</si>
  <si>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</si>
  <si>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</si>
  <si>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</si>
  <si>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</si>
  <si>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</si>
  <si>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</si>
  <si>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</si>
  <si>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</si>
  <si>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</si>
  <si>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</si>
  <si>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</si>
  <si>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</si>
  <si>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</si>
  <si>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</si>
  <si>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</si>
  <si>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</si>
  <si>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</si>
  <si>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</si>
  <si>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</si>
  <si>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</si>
  <si>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</si>
  <si>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</si>
  <si>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</si>
  <si>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</si>
  <si>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</si>
  <si>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</si>
  <si>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</si>
  <si>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</si>
  <si>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</si>
  <si>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</si>
  <si>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</si>
  <si>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</si>
  <si>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</si>
  <si>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</si>
  <si>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</si>
  <si>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</si>
  <si>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</si>
  <si>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</si>
  <si>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</si>
  <si>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</si>
  <si>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</si>
  <si>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</si>
  <si>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</si>
  <si>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</si>
  <si>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</si>
  <si>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</si>
  <si>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</si>
  <si>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</si>
  <si>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</si>
  <si>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</si>
  <si>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</si>
  <si>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</si>
  <si>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</si>
  <si>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</si>
  <si>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</si>
  <si>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</si>
  <si>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</si>
  <si>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</si>
  <si>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</si>
  <si>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</si>
  <si>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</si>
  <si>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</si>
  <si>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</si>
  <si>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</si>
  <si>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</si>
  <si>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</si>
  <si>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</si>
  <si>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</si>
  <si>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</si>
  <si>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</si>
  <si>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</si>
  <si>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</si>
  <si>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</si>
  <si>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</si>
  <si>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</si>
  <si>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</si>
  <si>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</si>
  <si>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</si>
  <si>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</si>
  <si>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</si>
  <si>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</si>
  <si>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</si>
  <si>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</si>
  <si>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</si>
  <si>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</si>
  <si>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</si>
  <si>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</si>
  <si>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</si>
  <si>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</si>
  <si>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</si>
  <si>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</si>
  <si>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</si>
  <si>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</si>
  <si>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</si>
  <si>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</si>
  <si>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</si>
  <si>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</si>
  <si>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</si>
  <si>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</si>
  <si>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</si>
  <si>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</si>
  <si>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</si>
  <si>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</si>
  <si>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</si>
  <si>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</si>
  <si>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</si>
  <si>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</si>
  <si>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</si>
  <si>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</si>
  <si>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</si>
  <si>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</si>
  <si>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群馬県伊勢崎市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</si>
  <si>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</si>
  <si>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</si>
  <si>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</si>
  <si>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</si>
  <si>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</si>
  <si>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</si>
  <si>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</si>
  <si>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</si>
  <si>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</si>
  <si>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</si>
  <si>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</si>
  <si>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</si>
  <si>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</si>
  <si>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</si>
  <si>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</si>
  <si>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</si>
  <si>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</si>
  <si>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</si>
  <si>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</si>
  <si>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</si>
  <si>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</si>
  <si>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</si>
  <si>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</si>
  <si>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</si>
  <si>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</si>
  <si>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</si>
  <si>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</si>
  <si>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</si>
  <si>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</si>
  <si>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</si>
  <si>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</si>
  <si>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</si>
  <si>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</si>
  <si>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</si>
  <si>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</si>
  <si>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</si>
  <si>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</si>
  <si>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</si>
  <si>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</si>
  <si>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</si>
  <si>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</si>
  <si>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</si>
  <si>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</si>
  <si>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</si>
  <si>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</si>
  <si>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</si>
  <si>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</si>
  <si>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</si>
  <si>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</si>
  <si>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</si>
  <si>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</si>
  <si>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</si>
  <si>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</si>
  <si>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</si>
  <si>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</si>
  <si>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</si>
  <si>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</si>
  <si>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</si>
  <si>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</si>
  <si>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</si>
  <si>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</si>
  <si>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</si>
  <si>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</si>
  <si>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</si>
  <si>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</si>
  <si>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</si>
  <si>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</si>
  <si>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</si>
  <si>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</si>
  <si>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</si>
  <si>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</si>
  <si>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</si>
  <si>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</si>
  <si>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</si>
  <si>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</si>
  <si>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</si>
  <si>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</si>
  <si>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</si>
  <si>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</si>
  <si>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</si>
  <si>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</si>
  <si>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</si>
  <si>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</si>
  <si>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</si>
  <si>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</si>
  <si>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</si>
  <si>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</si>
  <si>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</si>
  <si>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</si>
  <si>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</si>
  <si>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</si>
  <si>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</si>
  <si>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</si>
  <si>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</si>
  <si>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</si>
  <si>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</si>
  <si>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</si>
  <si>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</si>
  <si>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</si>
  <si>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</si>
  <si>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</si>
  <si>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</si>
  <si>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</si>
  <si>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</si>
  <si>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</si>
  <si>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</si>
  <si>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</si>
  <si>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</si>
  <si>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</si>
  <si>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</si>
  <si>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</si>
  <si>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</si>
  <si>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</si>
  <si>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</si>
  <si>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</si>
  <si>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</si>
  <si>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</si>
  <si>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</si>
  <si>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</si>
  <si>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</si>
  <si>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</si>
  <si>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</si>
  <si>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</si>
  <si>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</si>
  <si>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</si>
  <si>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</si>
  <si>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</si>
  <si>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</si>
  <si>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</si>
  <si>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</si>
  <si>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</si>
  <si>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</si>
  <si>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</si>
  <si>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</si>
  <si>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</si>
  <si>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</si>
  <si>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</si>
  <si>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</si>
  <si>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</si>
  <si>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</si>
  <si>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</si>
  <si>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</si>
  <si>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</si>
  <si>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</si>
  <si>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</si>
  <si>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</si>
  <si>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</si>
  <si>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</si>
  <si>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</si>
  <si>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</si>
  <si>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</si>
  <si>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</si>
  <si>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</si>
  <si>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群馬県伊勢崎市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</si>
  <si>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</si>
  <si>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</si>
  <si>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</si>
  <si>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</si>
  <si>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</si>
  <si>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</si>
  <si>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</si>
  <si>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</si>
  <si>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</si>
  <si>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</si>
  <si>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</si>
  <si>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</si>
  <si>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</si>
  <si>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</si>
  <si>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</si>
  <si>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</si>
  <si>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</si>
  <si>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</si>
  <si>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</si>
  <si>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</si>
  <si>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</si>
  <si>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</si>
  <si>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</si>
  <si>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</si>
  <si>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</si>
  <si>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</si>
  <si>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</si>
  <si>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</si>
  <si>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</si>
  <si>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</si>
  <si>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</si>
  <si>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</si>
  <si>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</si>
  <si>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</si>
  <si>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</si>
  <si>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</si>
  <si>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</si>
  <si>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小型自動車競走事業費特別会計</t>
    <phoneticPr fontId="5"/>
  </si>
  <si>
    <t>水道事業会計</t>
    <phoneticPr fontId="5"/>
  </si>
  <si>
    <t>法適用企業</t>
    <phoneticPr fontId="5"/>
  </si>
  <si>
    <t>公共下水道事業会計</t>
    <phoneticPr fontId="5"/>
  </si>
  <si>
    <t>農業集落排水事業会計</t>
    <phoneticPr fontId="5"/>
  </si>
  <si>
    <t>特定地域生活排水処理事業会計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</si>
  <si>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</si>
  <si>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</si>
  <si>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</si>
  <si>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</si>
  <si>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</si>
  <si>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</si>
  <si>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</si>
  <si>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</si>
  <si>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</si>
  <si>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</si>
  <si>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</si>
  <si>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</si>
  <si>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</si>
  <si>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</si>
  <si>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</si>
  <si>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</si>
  <si>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</si>
  <si>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</si>
  <si>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</si>
  <si>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</si>
  <si>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</si>
  <si>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</si>
  <si>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</si>
  <si>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</si>
  <si>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</si>
  <si>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</si>
  <si>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</si>
  <si>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</si>
  <si>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</si>
  <si>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</si>
  <si>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</si>
  <si>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</si>
  <si>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</si>
  <si>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</si>
  <si>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</si>
  <si>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</si>
  <si>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</si>
  <si>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</si>
  <si>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</si>
  <si>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</si>
  <si>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</si>
  <si>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</si>
  <si>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</si>
  <si>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</si>
  <si>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</si>
  <si>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</si>
  <si>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</si>
  <si>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</si>
  <si>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</si>
  <si>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</si>
  <si>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</si>
  <si>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</si>
  <si>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</si>
  <si>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</si>
  <si>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</si>
  <si>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</si>
  <si>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</si>
  <si>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</si>
  <si>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</si>
  <si>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</si>
  <si>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</si>
  <si>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</si>
  <si>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</si>
  <si>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</si>
  <si>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</si>
  <si>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</si>
  <si>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</si>
  <si>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</si>
  <si>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</si>
  <si>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</si>
  <si>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</si>
  <si>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</si>
  <si>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</si>
  <si>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</si>
  <si>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</si>
  <si>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</si>
  <si>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</si>
  <si>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</si>
  <si>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</si>
  <si>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</si>
  <si>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</si>
  <si>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</si>
  <si>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</si>
  <si>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</si>
  <si>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</si>
  <si>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</si>
  <si>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</si>
  <si>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</si>
  <si>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</si>
  <si>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</si>
  <si>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</si>
  <si>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</si>
  <si>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</si>
  <si>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</si>
  <si>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</si>
  <si>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</si>
  <si>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</si>
  <si>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</si>
  <si>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</si>
  <si>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</si>
  <si>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</si>
  <si>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</si>
  <si>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</si>
  <si>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</si>
  <si>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</si>
  <si>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</si>
  <si>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</si>
  <si>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</si>
  <si>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</si>
  <si>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</si>
  <si>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</si>
  <si>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</si>
  <si>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</si>
  <si>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</si>
  <si>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</si>
  <si>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</si>
  <si>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</si>
  <si>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</si>
  <si>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</si>
  <si>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</si>
  <si>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</si>
  <si>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</si>
  <si>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</si>
  <si>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</si>
  <si>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</si>
  <si>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</si>
  <si>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</si>
  <si>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</si>
  <si>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</si>
  <si>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</si>
  <si>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</si>
  <si>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</si>
  <si>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</si>
  <si>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</si>
  <si>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</si>
  <si>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</si>
  <si>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</si>
  <si>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</si>
  <si>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</si>
  <si>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3.95</t>
  </si>
  <si>
    <t>▲ 3.94</t>
  </si>
  <si>
    <t>▲ 1.26</t>
  </si>
  <si>
    <t>▲ 1.74</t>
  </si>
  <si>
    <t>病院事業会計</t>
  </si>
  <si>
    <t>一般会計</t>
  </si>
  <si>
    <t>水道事業会計</t>
  </si>
  <si>
    <t>小型自動車競走事業費特別会計</t>
  </si>
  <si>
    <t>国民健康保険特別会計</t>
  </si>
  <si>
    <t>介護保険特別会計</t>
  </si>
  <si>
    <t>公共下水道事業会計</t>
  </si>
  <si>
    <t>農業集落排水事業会計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</si>
  <si>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</si>
  <si>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</si>
  <si>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</si>
  <si>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</si>
  <si>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</si>
  <si>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</si>
  <si>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</si>
  <si>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</si>
  <si>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都市環境整備基金</t>
    <rPh sb="0" eb="2">
      <t>トシ</t>
    </rPh>
    <rPh sb="2" eb="4">
      <t>カンキョウ</t>
    </rPh>
    <rPh sb="4" eb="6">
      <t>セイビ</t>
    </rPh>
    <rPh sb="6" eb="8">
      <t>キキン</t>
    </rPh>
    <phoneticPr fontId="5"/>
  </si>
  <si>
    <t>公共施設整備基金</t>
    <rPh sb="0" eb="2">
      <t>コウキョウ</t>
    </rPh>
    <rPh sb="2" eb="4">
      <t>シセツ</t>
    </rPh>
    <rPh sb="4" eb="6">
      <t>セイビ</t>
    </rPh>
    <rPh sb="6" eb="8">
      <t>キキン</t>
    </rPh>
    <phoneticPr fontId="5"/>
  </si>
  <si>
    <t>市民のもり等建設基金</t>
    <rPh sb="0" eb="2">
      <t>シミン</t>
    </rPh>
    <rPh sb="5" eb="6">
      <t>トウ</t>
    </rPh>
    <rPh sb="6" eb="8">
      <t>ケンセツ</t>
    </rPh>
    <rPh sb="8" eb="10">
      <t>キキン</t>
    </rPh>
    <phoneticPr fontId="5"/>
  </si>
  <si>
    <t>福祉事業基金</t>
    <rPh sb="0" eb="2">
      <t>フクシ</t>
    </rPh>
    <rPh sb="2" eb="4">
      <t>ジギョウ</t>
    </rPh>
    <rPh sb="4" eb="6">
      <t>キキン</t>
    </rPh>
    <phoneticPr fontId="5"/>
  </si>
  <si>
    <t>奨学資金基金</t>
    <rPh sb="0" eb="6">
      <t>ショウガクシキンキキン</t>
    </rPh>
    <phoneticPr fontId="5"/>
  </si>
  <si>
    <t>伊勢崎市公共施設管理公社</t>
    <rPh sb="0" eb="4">
      <t>イセサキシ</t>
    </rPh>
    <rPh sb="4" eb="6">
      <t>コウキョウ</t>
    </rPh>
    <rPh sb="6" eb="8">
      <t>シセツ</t>
    </rPh>
    <rPh sb="8" eb="10">
      <t>カンリ</t>
    </rPh>
    <rPh sb="10" eb="12">
      <t>コウシャ</t>
    </rPh>
    <phoneticPr fontId="2"/>
  </si>
  <si>
    <t>伊勢崎市スポーツ協会</t>
    <rPh sb="0" eb="4">
      <t>イセサキシ</t>
    </rPh>
    <rPh sb="8" eb="10">
      <t>キョウカイ</t>
    </rPh>
    <phoneticPr fontId="2"/>
  </si>
  <si>
    <t>さかい・ふるさと創生基金</t>
    <rPh sb="8" eb="10">
      <t>ソウセイ</t>
    </rPh>
    <rPh sb="10" eb="12">
      <t>キキン</t>
    </rPh>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</si>
  <si>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</si>
  <si>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</si>
  <si>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</si>
  <si>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</si>
  <si>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群馬県後期高齢者医療広域連合（特別会計）</t>
    <rPh sb="0" eb="3">
      <t>グンマケン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</si>
  <si>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</si>
  <si>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</si>
  <si>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</si>
  <si>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</si>
  <si>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</si>
  <si>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</si>
  <si>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</si>
  <si>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</si>
  <si>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</si>
  <si>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</si>
  <si>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</si>
  <si>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においては、将来負担比率が13.1％、有形固定資産減価償却率が62.5％となっております。一方で、当市では、将来負担比率が13.3％、有形固定資産減価償却率が68.3％であり、類似団体と比較して、前年度から将来負担比率が大幅に減少し同水準となった一方で、有形固定資産減価償却率は高い水準となっております。これは、類似団体と比較すると老朽化した有形固定資産を多く抱えていることを示していると考えられます。
　将来負担比率は、令和2年度の33.0％から19.7ポイント減少しました。これは、分母となる標準財政規模が増加したこと、分子となる将来負担額が充当可能基金の増加により減少したことが主な要因です。一方で、有形固定資産減価償却率は増加傾向にあります。将来負担比率が低下することで将来世代の負担が軽減されている一方で、有形固定資産減価償却率が上昇傾向にあることから、中長期的には保有施設の更新時期が到来するタイミングで将来負担比率が大きく上昇する可能性があります。そのため、今後も固定資産に関する情報の透明性を確保するとともに、個別施設計画に基づいた中長期的視点に立ち、施設規模の適正化を図る必要があります。</t>
    <phoneticPr fontId="5"/>
  </si>
  <si>
    <t>　類似団体においては、将来負担比率が13.1％、実質公債費比率が3.6％となっています。一方で、当市では、将来負担比率が13.3％、実質公債費比率が5.2%となっており、将来負担比率は類似団体と同水準となっておりますが、実質公債費比率は高い水準となっています。これは、類似団体と比較すると財政の弾力性が低下していることを示していると考えられます。
　実質公債費比率は、令和2年度の5.1％から0.1ポイント上昇しました。これは、令和元年度に第 4 期最終処分場整備事業や文化会館改修事業等の大型事業を実施したことに伴い、分子となる元利償還金が増加したこと等が主な要因です。公債残高は減少している一方、老朽化に伴う施設の更新や改修が見込まれるため、今後も市債の発行に伴い増加するものと想定されます。
　今後も将来世代への負担を軽減するため、住民ニーズを的確に把握し、事業の選択により地方債の発行に頼らない財政運営に努める必要があります。</t>
    <rPh sb="334" eb="336">
      <t>ゾウカ</t>
    </rPh>
    <rPh sb="375" eb="377">
      <t>テキカク</t>
    </rPh>
    <rPh sb="378" eb="380">
      <t>ハアク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</si>
</sst>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75"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0" xfId="12" applyFont="1" applyFill="1">
      <alignment vertical="center"/>
    </xf>
    <xf numFmtId="0" fontId="34" fillId="6" borderId="75" xfId="12" applyFont="1" applyFill="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49" fontId="20" fillId="0" borderId="0" xfId="8" applyNumberFormat="1" applyFont="1" applyAlignment="1">
      <alignment horizontal="center" vertical="center"/>
    </xf>
    <xf numFmtId="0" fontId="20" fillId="0" borderId="0" xfId="8" applyFont="1" applyAlignment="1">
      <alignment horizontal="center" vertical="center"/>
    </xf>
    <xf numFmtId="0" fontId="20" fillId="0" borderId="0" xfId="8" applyFont="1" applyAlignment="1">
      <alignment horizontal="center" vertical="center" shrinkToFit="1"/>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41"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8110-4280-AD60-F1B9CB583E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40666</c:v>
                </c:pt>
                <c:pt idx="1">
                  <c:v>54621</c:v>
                </c:pt>
                <c:pt idx="2">
                  <c:v>48134</c:v>
                </c:pt>
                <c:pt idx="3">
                  <c:v>35270</c:v>
                </c:pt>
                <c:pt idx="4">
                  <c:v>29057</c:v>
                </c:pt>
              </c:numCache>
            </c:numRef>
          </c:val>
          <c:smooth val="0"/>
          <c:extLst>
            <c:ext xmlns:c16="http://schemas.microsoft.com/office/drawing/2014/chart" uri="{C3380CC4-5D6E-409C-BE32-E72D297353CC}">
              <c16:uniqueId val="{00000001-8110-4280-AD60-F1B9CB583E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[2]データシート!$B$19:$F$19</c:f>
              <c:numCache>
                <c:formatCode>General</c:formatCode>
                <c:ptCount val="5"/>
                <c:pt idx="0">
                  <c:v>5.42</c:v>
                </c:pt>
                <c:pt idx="1">
                  <c:v>5.38</c:v>
                </c:pt>
                <c:pt idx="2">
                  <c:v>5.94</c:v>
                </c:pt>
                <c:pt idx="3">
                  <c:v>6.23</c:v>
                </c:pt>
                <c:pt idx="4">
                  <c:v>6.96</c:v>
                </c:pt>
              </c:numCache>
            </c:numRef>
          </c:val>
          <c:extLst>
            <c:ext xmlns:c16="http://schemas.microsoft.com/office/drawing/2014/chart" uri="{C3380CC4-5D6E-409C-BE32-E72D297353CC}">
              <c16:uniqueId val="{00000000-F712-4599-9903-BD3DC4FAAF24}"/>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[2]データシート!$B$20:$F$20</c:f>
              <c:numCache>
                <c:formatCode>General</c:formatCode>
                <c:ptCount val="5"/>
                <c:pt idx="0">
                  <c:v>12.17</c:v>
                </c:pt>
                <c:pt idx="1">
                  <c:v>11.2</c:v>
                </c:pt>
                <c:pt idx="2">
                  <c:v>12.27</c:v>
                </c:pt>
                <c:pt idx="3">
                  <c:v>12.65</c:v>
                </c:pt>
                <c:pt idx="4">
                  <c:v>15.09</c:v>
                </c:pt>
              </c:numCache>
            </c:numRef>
          </c:val>
          <c:extLst>
            <c:ext xmlns:c16="http://schemas.microsoft.com/office/drawing/2014/chart" uri="{C3380CC4-5D6E-409C-BE32-E72D297353CC}">
              <c16:uniqueId val="{00000001-F712-4599-9903-BD3DC4FAAF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H29</c:v>
                </c:pt>
                <c:pt idx="1">
                  <c:v>H30</c:v>
                </c:pt>
                <c:pt idx="2">
                  <c:v>R01</c:v>
                </c:pt>
                <c:pt idx="3">
                  <c:v>R02</c:v>
                </c:pt>
                <c:pt idx="4">
                  <c:v>R03</c:v>
                </c:pt>
              </c:strCache>
            </c:strRef>
          </c:cat>
          <c:val>
            <c:numRef>
              <c:f>[2]データシート!$B$21:$F$21</c:f>
              <c:numCache>
                <c:formatCode>General</c:formatCode>
                <c:ptCount val="5"/>
                <c:pt idx="0">
                  <c:v>-3.95</c:v>
                </c:pt>
                <c:pt idx="1">
                  <c:v>-3.94</c:v>
                </c:pt>
                <c:pt idx="2">
                  <c:v>-1.26</c:v>
                </c:pt>
                <c:pt idx="3">
                  <c:v>-1.74</c:v>
                </c:pt>
                <c:pt idx="4">
                  <c:v>1.03</c:v>
                </c:pt>
              </c:numCache>
            </c:numRef>
          </c:val>
          <c:smooth val="0"/>
          <c:extLst>
            <c:ext xmlns:c16="http://schemas.microsoft.com/office/drawing/2014/chart" uri="{C3380CC4-5D6E-409C-BE32-E72D297353CC}">
              <c16:uniqueId val="{00000002-F712-4599-9903-BD3DC4FAAF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[3]データシート!$A$27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[3]データシート!$B$27:$K$27</c:f>
              <c:numCache>
                <c:formatCode>General</c:formatCode>
                <c:ptCount val="10"/>
                <c:pt idx="0">
                  <c:v>#N/A</c:v>
                </c:pt>
                <c:pt idx="1">
                  <c:v>1.18</c:v>
                </c:pt>
                <c:pt idx="2">
                  <c:v>#N/A</c:v>
                </c:pt>
                <c:pt idx="3">
                  <c:v>1.2</c:v>
                </c:pt>
                <c:pt idx="4">
                  <c:v>#N/A</c:v>
                </c:pt>
                <c:pt idx="5">
                  <c:v>1.22</c:v>
                </c:pt>
                <c:pt idx="6">
                  <c:v>#N/A</c:v>
                </c:pt>
                <c:pt idx="7">
                  <c:v>0.11</c:v>
                </c:pt>
                <c:pt idx="8">
                  <c:v>#N/A</c:v>
                </c:pt>
                <c:pt idx="9">
                  <c:v>0.09</c:v>
                </c:pt>
              </c:numCache>
            </c:numRef>
          </c:val>
          <c:extLst>
            <c:ext xmlns:c16="http://schemas.microsoft.com/office/drawing/2014/chart" uri="{C3380CC4-5D6E-409C-BE32-E72D297353CC}">
              <c16:uniqueId val="{00000000-E588-4B68-8749-95E661ACC473}"/>
            </c:ext>
          </c:extLst>
        </c:ser>
        <c:ser>
          <c:idx val="1"/>
          <c:order val="1"/>
          <c:tx>
            <c:strRef>
              <c:f>[3]データシート!$A$28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88-4B68-8749-95E661ACC473}"/>
            </c:ext>
          </c:extLst>
        </c:ser>
        <c:ser>
          <c:idx val="2"/>
          <c:order val="2"/>
          <c:tx>
            <c:strRef>
              <c:f>[3]データシート!$A$29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[3]データシート!$B$29:$K$29</c:f>
              <c:numCache>
                <c:formatCode>General</c:formatCode>
                <c:ptCount val="10"/>
                <c:pt idx="0">
                  <c:v>0</c:v>
                </c:pt>
                <c:pt idx="1">
                  <c:v>0</c:v>
                </c:pt>
                <c:pt idx="2">
                  <c:v>0</c:v>
                </c:pt>
                <c:pt idx="3">
                  <c:v>0</c:v>
                </c:pt>
                <c:pt idx="4">
                  <c:v>0</c:v>
                </c:pt>
                <c:pt idx="5">
                  <c:v>0</c:v>
                </c:pt>
                <c:pt idx="6">
                  <c:v>#N/A</c:v>
                </c:pt>
                <c:pt idx="7">
                  <c:v>0.1</c:v>
                </c:pt>
                <c:pt idx="8">
                  <c:v>#N/A</c:v>
                </c:pt>
                <c:pt idx="9">
                  <c:v>0.17</c:v>
                </c:pt>
              </c:numCache>
            </c:numRef>
          </c:val>
          <c:extLst>
            <c:ext xmlns:c16="http://schemas.microsoft.com/office/drawing/2014/chart" uri="{C3380CC4-5D6E-409C-BE32-E72D297353CC}">
              <c16:uniqueId val="{00000002-E588-4B68-8749-95E661ACC473}"/>
            </c:ext>
          </c:extLst>
        </c:ser>
        <c:ser>
          <c:idx val="3"/>
          <c:order val="3"/>
          <c:tx>
            <c:strRef>
              <c:f>[3]データシート!$A$30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[3]データシート!$B$30:$K$30</c:f>
              <c:numCache>
                <c:formatCode>General</c:formatCode>
                <c:ptCount val="10"/>
                <c:pt idx="0">
                  <c:v>0</c:v>
                </c:pt>
                <c:pt idx="1">
                  <c:v>0</c:v>
                </c:pt>
                <c:pt idx="2">
                  <c:v>0</c:v>
                </c:pt>
                <c:pt idx="3">
                  <c:v>0</c:v>
                </c:pt>
                <c:pt idx="4">
                  <c:v>0</c:v>
                </c:pt>
                <c:pt idx="5">
                  <c:v>0</c:v>
                </c:pt>
                <c:pt idx="6">
                  <c:v>#N/A</c:v>
                </c:pt>
                <c:pt idx="7">
                  <c:v>0.64</c:v>
                </c:pt>
                <c:pt idx="8">
                  <c:v>#N/A</c:v>
                </c:pt>
                <c:pt idx="9">
                  <c:v>0.83</c:v>
                </c:pt>
              </c:numCache>
            </c:numRef>
          </c:val>
          <c:extLst>
            <c:ext xmlns:c16="http://schemas.microsoft.com/office/drawing/2014/chart" uri="{C3380CC4-5D6E-409C-BE32-E72D297353CC}">
              <c16:uniqueId val="{00000003-E588-4B68-8749-95E661ACC473}"/>
            </c:ext>
          </c:extLst>
        </c:ser>
        <c:ser>
          <c:idx val="4"/>
          <c:order val="4"/>
          <c:tx>
            <c:strRef>
              <c:f>[3]データシート!$A$31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[3]データシート!$B$31:$K$31</c:f>
              <c:numCache>
                <c:formatCode>General</c:formatCode>
                <c:ptCount val="10"/>
                <c:pt idx="0">
                  <c:v>#N/A</c:v>
                </c:pt>
                <c:pt idx="1">
                  <c:v>1.39</c:v>
                </c:pt>
                <c:pt idx="2">
                  <c:v>#N/A</c:v>
                </c:pt>
                <c:pt idx="3">
                  <c:v>1.23</c:v>
                </c:pt>
                <c:pt idx="4">
                  <c:v>#N/A</c:v>
                </c:pt>
                <c:pt idx="5">
                  <c:v>1.02</c:v>
                </c:pt>
                <c:pt idx="6">
                  <c:v>#N/A</c:v>
                </c:pt>
                <c:pt idx="7">
                  <c:v>1.26</c:v>
                </c:pt>
                <c:pt idx="8">
                  <c:v>#N/A</c:v>
                </c:pt>
                <c:pt idx="9">
                  <c:v>0.95</c:v>
                </c:pt>
              </c:numCache>
            </c:numRef>
          </c:val>
          <c:extLst>
            <c:ext xmlns:c16="http://schemas.microsoft.com/office/drawing/2014/chart" uri="{C3380CC4-5D6E-409C-BE32-E72D297353CC}">
              <c16:uniqueId val="{00000004-E588-4B68-8749-95E661ACC473}"/>
            </c:ext>
          </c:extLst>
        </c:ser>
        <c:ser>
          <c:idx val="5"/>
          <c:order val="5"/>
          <c:tx>
            <c:strRef>
              <c:f>[3]データシート!$A$32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[3]データシート!$B$32:$K$32</c:f>
              <c:numCache>
                <c:formatCode>General</c:formatCode>
                <c:ptCount val="10"/>
                <c:pt idx="0">
                  <c:v>#N/A</c:v>
                </c:pt>
                <c:pt idx="1">
                  <c:v>1.73</c:v>
                </c:pt>
                <c:pt idx="2">
                  <c:v>#N/A</c:v>
                </c:pt>
                <c:pt idx="3">
                  <c:v>0.54</c:v>
                </c:pt>
                <c:pt idx="4">
                  <c:v>#N/A</c:v>
                </c:pt>
                <c:pt idx="5">
                  <c:v>0.57999999999999996</c:v>
                </c:pt>
                <c:pt idx="6">
                  <c:v>#N/A</c:v>
                </c:pt>
                <c:pt idx="7">
                  <c:v>1.07</c:v>
                </c:pt>
                <c:pt idx="8">
                  <c:v>#N/A</c:v>
                </c:pt>
                <c:pt idx="9">
                  <c:v>0.99</c:v>
                </c:pt>
              </c:numCache>
            </c:numRef>
          </c:val>
          <c:extLst>
            <c:ext xmlns:c16="http://schemas.microsoft.com/office/drawing/2014/chart" uri="{C3380CC4-5D6E-409C-BE32-E72D297353CC}">
              <c16:uniqueId val="{00000005-E588-4B68-8749-95E661ACC473}"/>
            </c:ext>
          </c:extLst>
        </c:ser>
        <c:ser>
          <c:idx val="6"/>
          <c:order val="6"/>
          <c:tx>
            <c:strRef>
              <c:f>[3]データシート!$A$33</c:f>
              <c:strCache>
                <c:ptCount val="1"/>
                <c:pt idx="0">
                  <c:v>小型自動車競走事業費特別会計</c:v>
                </c:pt>
              </c:strCache>
            </c:strRef>
          </c:tx>
          <c:spPr>
            <a:solidFill>
              <a:srgbClr val="9999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[3]データシート!$B$33:$K$33</c:f>
              <c:numCache>
                <c:formatCode>General</c:formatCode>
                <c:ptCount val="10"/>
                <c:pt idx="0">
                  <c:v>#N/A</c:v>
                </c:pt>
                <c:pt idx="1">
                  <c:v>0.68</c:v>
                </c:pt>
                <c:pt idx="2">
                  <c:v>#N/A</c:v>
                </c:pt>
                <c:pt idx="3">
                  <c:v>0.91</c:v>
                </c:pt>
                <c:pt idx="4">
                  <c:v>#N/A</c:v>
                </c:pt>
                <c:pt idx="5">
                  <c:v>0.41</c:v>
                </c:pt>
                <c:pt idx="6">
                  <c:v>#N/A</c:v>
                </c:pt>
                <c:pt idx="7">
                  <c:v>1.24</c:v>
                </c:pt>
                <c:pt idx="8">
                  <c:v>#N/A</c:v>
                </c:pt>
                <c:pt idx="9">
                  <c:v>1.19</c:v>
                </c:pt>
              </c:numCache>
            </c:numRef>
          </c:val>
          <c:extLst>
            <c:ext xmlns:c16="http://schemas.microsoft.com/office/drawing/2014/chart" uri="{C3380CC4-5D6E-409C-BE32-E72D297353CC}">
              <c16:uniqueId val="{00000006-E588-4B68-8749-95E661ACC473}"/>
            </c:ext>
          </c:extLst>
        </c:ser>
        <c:ser>
          <c:idx val="7"/>
          <c:order val="7"/>
          <c:tx>
            <c:strRef>
              <c:f>[3]データシート!$A$34</c:f>
              <c:strCache>
                <c:ptCount val="1"/>
                <c:pt idx="0">
                  <c:v>水道事業会計</c:v>
                </c:pt>
              </c:strCache>
            </c:strRef>
          </c:tx>
          <c:spPr>
            <a:solidFill>
              <a:srgbClr val="00800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[3]データシート!$B$34:$K$34</c:f>
              <c:numCache>
                <c:formatCode>General</c:formatCode>
                <c:ptCount val="10"/>
                <c:pt idx="0">
                  <c:v>#N/A</c:v>
                </c:pt>
                <c:pt idx="1">
                  <c:v>6.87</c:v>
                </c:pt>
                <c:pt idx="2">
                  <c:v>#N/A</c:v>
                </c:pt>
                <c:pt idx="3">
                  <c:v>6.46</c:v>
                </c:pt>
                <c:pt idx="4">
                  <c:v>#N/A</c:v>
                </c:pt>
                <c:pt idx="5">
                  <c:v>5.76</c:v>
                </c:pt>
                <c:pt idx="6">
                  <c:v>#N/A</c:v>
                </c:pt>
                <c:pt idx="7">
                  <c:v>5.77</c:v>
                </c:pt>
                <c:pt idx="8">
                  <c:v>#N/A</c:v>
                </c:pt>
                <c:pt idx="9">
                  <c:v>4.53</c:v>
                </c:pt>
              </c:numCache>
            </c:numRef>
          </c:val>
          <c:extLst>
            <c:ext xmlns:c16="http://schemas.microsoft.com/office/drawing/2014/chart" uri="{C3380CC4-5D6E-409C-BE32-E72D297353CC}">
              <c16:uniqueId val="{00000007-E588-4B68-8749-95E661ACC473}"/>
            </c:ext>
          </c:extLst>
        </c:ser>
        <c:ser>
          <c:idx val="8"/>
          <c:order val="8"/>
          <c:tx>
            <c:strRef>
              <c:f>[3]データシート!$A$35</c:f>
              <c:strCache>
                <c:ptCount val="1"/>
                <c:pt idx="0">
                  <c:v>一般会計</c:v>
                </c:pt>
              </c:strCache>
            </c:strRef>
          </c:tx>
          <c:spPr>
            <a:solidFill>
              <a:srgbClr val="00FFFF"/>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[3]データシート!$B$35:$K$35</c:f>
              <c:numCache>
                <c:formatCode>General</c:formatCode>
                <c:ptCount val="10"/>
                <c:pt idx="0">
                  <c:v>#N/A</c:v>
                </c:pt>
                <c:pt idx="1">
                  <c:v>5.36</c:v>
                </c:pt>
                <c:pt idx="2">
                  <c:v>#N/A</c:v>
                </c:pt>
                <c:pt idx="3">
                  <c:v>5.27</c:v>
                </c:pt>
                <c:pt idx="4">
                  <c:v>#N/A</c:v>
                </c:pt>
                <c:pt idx="5">
                  <c:v>5.83</c:v>
                </c:pt>
                <c:pt idx="6">
                  <c:v>#N/A</c:v>
                </c:pt>
                <c:pt idx="7">
                  <c:v>6.14</c:v>
                </c:pt>
                <c:pt idx="8">
                  <c:v>#N/A</c:v>
                </c:pt>
                <c:pt idx="9">
                  <c:v>6.89</c:v>
                </c:pt>
              </c:numCache>
            </c:numRef>
          </c:val>
          <c:extLst>
            <c:ext xmlns:c16="http://schemas.microsoft.com/office/drawing/2014/chart" uri="{C3380CC4-5D6E-409C-BE32-E72D297353CC}">
              <c16:uniqueId val="{00000008-E588-4B68-8749-95E661ACC473}"/>
            </c:ext>
          </c:extLst>
        </c:ser>
        <c:ser>
          <c:idx val="9"/>
          <c:order val="9"/>
          <c:tx>
            <c:strRef>
              <c:f>[3]データシート!$A$36</c:f>
              <c:strCache>
                <c:ptCount val="1"/>
                <c:pt idx="0">
                  <c:v>病院事業会計</c:v>
                </c:pt>
              </c:strCache>
            </c:strRef>
          </c:tx>
          <c:spPr>
            <a:solidFill>
              <a:srgbClr val="FF8080"/>
            </a:solidFill>
            <a:ln w="3175">
              <a:solidFill>
                <a:srgbClr val="000000"/>
              </a:solidFill>
              <a:prstDash val="solid"/>
            </a:ln>
          </c:spPr>
          <c:invertIfNegative val="0"/>
          <c:cat>
            <c:multiLvlStrRef>
              <c:f>[3]データシート!$B$25:$K$26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[3]データシート!$B$36:$K$36</c:f>
              <c:numCache>
                <c:formatCode>General</c:formatCode>
                <c:ptCount val="10"/>
                <c:pt idx="0">
                  <c:v>#N/A</c:v>
                </c:pt>
                <c:pt idx="1">
                  <c:v>17.64</c:v>
                </c:pt>
                <c:pt idx="2">
                  <c:v>#N/A</c:v>
                </c:pt>
                <c:pt idx="3">
                  <c:v>17.010000000000002</c:v>
                </c:pt>
                <c:pt idx="4">
                  <c:v>#N/A</c:v>
                </c:pt>
                <c:pt idx="5">
                  <c:v>16.52</c:v>
                </c:pt>
                <c:pt idx="6">
                  <c:v>#N/A</c:v>
                </c:pt>
                <c:pt idx="7">
                  <c:v>17.600000000000001</c:v>
                </c:pt>
                <c:pt idx="8">
                  <c:v>#N/A</c:v>
                </c:pt>
                <c:pt idx="9">
                  <c:v>19.13</c:v>
                </c:pt>
              </c:numCache>
            </c:numRef>
          </c:val>
          <c:extLst>
            <c:ext xmlns:c16="http://schemas.microsoft.com/office/drawing/2014/chart" uri="{C3380CC4-5D6E-409C-BE32-E72D297353CC}">
              <c16:uniqueId val="{00000009-E588-4B68-8749-95E661ACC47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[3]データシート!$A$42</c:f>
              <c:strCache>
                <c:ptCount val="1"/>
                <c:pt idx="0">
                  <c:v>算入公債費等</c:v>
                </c:pt>
              </c:strCache>
            </c:strRef>
          </c:tx>
          <c:spPr>
            <a:solidFill>
              <a:srgbClr val="00FF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[3]データシート!$B$42:$P$42</c:f>
              <c:numCache>
                <c:formatCode>General</c:formatCode>
                <c:ptCount val="15"/>
                <c:pt idx="2">
                  <c:v>7415</c:v>
                </c:pt>
                <c:pt idx="5">
                  <c:v>7490</c:v>
                </c:pt>
                <c:pt idx="8">
                  <c:v>7404</c:v>
                </c:pt>
                <c:pt idx="11">
                  <c:v>7499</c:v>
                </c:pt>
                <c:pt idx="14">
                  <c:v>7589</c:v>
                </c:pt>
              </c:numCache>
            </c:numRef>
          </c:val>
          <c:extLst>
            <c:ext xmlns:c16="http://schemas.microsoft.com/office/drawing/2014/chart" uri="{C3380CC4-5D6E-409C-BE32-E72D297353CC}">
              <c16:uniqueId val="{00000000-FB6E-4235-952B-246EA2BAE9E0}"/>
            </c:ext>
          </c:extLst>
        </c:ser>
        <c:ser>
          <c:idx val="1"/>
          <c:order val="1"/>
          <c:tx>
            <c:strRef>
              <c:f>[3]データシート!$A$43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6E-4235-952B-246EA2BAE9E0}"/>
            </c:ext>
          </c:extLst>
        </c:ser>
        <c:ser>
          <c:idx val="2"/>
          <c:order val="2"/>
          <c:tx>
            <c:strRef>
              <c:f>[3]データシート!$A$44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[3]データシート!$B$44:$P$44</c:f>
              <c:numCache>
                <c:formatCode>General</c:formatCode>
                <c:ptCount val="15"/>
                <c:pt idx="0">
                  <c:v>11</c:v>
                </c:pt>
                <c:pt idx="3">
                  <c:v>1</c:v>
                </c:pt>
                <c:pt idx="6">
                  <c:v>1</c:v>
                </c:pt>
                <c:pt idx="9">
                  <c:v>1</c:v>
                </c:pt>
                <c:pt idx="12">
                  <c:v>1</c:v>
                </c:pt>
              </c:numCache>
            </c:numRef>
          </c:val>
          <c:extLst>
            <c:ext xmlns:c16="http://schemas.microsoft.com/office/drawing/2014/chart" uri="{C3380CC4-5D6E-409C-BE32-E72D297353CC}">
              <c16:uniqueId val="{00000002-FB6E-4235-952B-246EA2BAE9E0}"/>
            </c:ext>
          </c:extLst>
        </c:ser>
        <c:ser>
          <c:idx val="3"/>
          <c:order val="3"/>
          <c:tx>
            <c:strRef>
              <c:f>[3]データシート!$A$45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6E-4235-952B-246EA2BAE9E0}"/>
            </c:ext>
          </c:extLst>
        </c:ser>
        <c:ser>
          <c:idx val="4"/>
          <c:order val="4"/>
          <c:tx>
            <c:strRef>
              <c:f>[3]データシート!$A$46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[3]データシート!$B$46:$P$46</c:f>
              <c:numCache>
                <c:formatCode>General</c:formatCode>
                <c:ptCount val="15"/>
                <c:pt idx="0">
                  <c:v>2092</c:v>
                </c:pt>
                <c:pt idx="3">
                  <c:v>2052</c:v>
                </c:pt>
                <c:pt idx="6">
                  <c:v>1985</c:v>
                </c:pt>
                <c:pt idx="9">
                  <c:v>1904</c:v>
                </c:pt>
                <c:pt idx="12">
                  <c:v>1786</c:v>
                </c:pt>
              </c:numCache>
            </c:numRef>
          </c:val>
          <c:extLst>
            <c:ext xmlns:c16="http://schemas.microsoft.com/office/drawing/2014/chart" uri="{C3380CC4-5D6E-409C-BE32-E72D297353CC}">
              <c16:uniqueId val="{00000004-FB6E-4235-952B-246EA2BAE9E0}"/>
            </c:ext>
          </c:extLst>
        </c:ser>
        <c:ser>
          <c:idx val="5"/>
          <c:order val="5"/>
          <c:tx>
            <c:strRef>
              <c:f>[3]データシート!$A$47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6E-4235-952B-246EA2BAE9E0}"/>
            </c:ext>
          </c:extLst>
        </c:ser>
        <c:ser>
          <c:idx val="6"/>
          <c:order val="6"/>
          <c:tx>
            <c:strRef>
              <c:f>[3]データシート!$A$48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6E-4235-952B-246EA2BAE9E0}"/>
            </c:ext>
          </c:extLst>
        </c:ser>
        <c:ser>
          <c:idx val="7"/>
          <c:order val="7"/>
          <c:tx>
            <c:strRef>
              <c:f>[3]データシート!$A$49</c:f>
              <c:strCache>
                <c:ptCount val="1"/>
                <c:pt idx="0">
                  <c:v>元利償還金</c:v>
                </c:pt>
              </c:strCache>
            </c:strRef>
          </c:tx>
          <c:spPr>
            <a:solidFill>
              <a:srgbClr val="FF8080"/>
            </a:solidFill>
            <a:ln w="3175">
              <a:solidFill>
                <a:srgbClr val="000000"/>
              </a:solidFill>
              <a:prstDash val="solid"/>
            </a:ln>
          </c:spPr>
          <c:invertIfNegative val="0"/>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[3]データシート!$B$49:$P$49</c:f>
              <c:numCache>
                <c:formatCode>General</c:formatCode>
                <c:ptCount val="15"/>
                <c:pt idx="0">
                  <c:v>7081</c:v>
                </c:pt>
                <c:pt idx="3">
                  <c:v>7209</c:v>
                </c:pt>
                <c:pt idx="6">
                  <c:v>7229</c:v>
                </c:pt>
                <c:pt idx="9">
                  <c:v>7662</c:v>
                </c:pt>
                <c:pt idx="12">
                  <c:v>7842</c:v>
                </c:pt>
              </c:numCache>
            </c:numRef>
          </c:val>
          <c:extLst>
            <c:ext xmlns:c16="http://schemas.microsoft.com/office/drawing/2014/chart" uri="{C3380CC4-5D6E-409C-BE32-E72D297353CC}">
              <c16:uniqueId val="{00000007-FB6E-4235-952B-246EA2BAE9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[3]データシート!$A$50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[3]データシート!$B$40:$P$41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[3]データシート!$B$50:$P$50</c:f>
              <c:numCache>
                <c:formatCode>General</c:formatCode>
                <c:ptCount val="15"/>
                <c:pt idx="0">
                  <c:v>#N/A</c:v>
                </c:pt>
                <c:pt idx="1">
                  <c:v>1769</c:v>
                </c:pt>
                <c:pt idx="2">
                  <c:v>#N/A</c:v>
                </c:pt>
                <c:pt idx="3">
                  <c:v>#N/A</c:v>
                </c:pt>
                <c:pt idx="4">
                  <c:v>1772</c:v>
                </c:pt>
                <c:pt idx="5">
                  <c:v>#N/A</c:v>
                </c:pt>
                <c:pt idx="6">
                  <c:v>#N/A</c:v>
                </c:pt>
                <c:pt idx="7">
                  <c:v>1811</c:v>
                </c:pt>
                <c:pt idx="8">
                  <c:v>#N/A</c:v>
                </c:pt>
                <c:pt idx="9">
                  <c:v>#N/A</c:v>
                </c:pt>
                <c:pt idx="10">
                  <c:v>2068</c:v>
                </c:pt>
                <c:pt idx="11">
                  <c:v>#N/A</c:v>
                </c:pt>
                <c:pt idx="12">
                  <c:v>#N/A</c:v>
                </c:pt>
                <c:pt idx="13">
                  <c:v>2040</c:v>
                </c:pt>
                <c:pt idx="14">
                  <c:v>#N/A</c:v>
                </c:pt>
              </c:numCache>
            </c:numRef>
          </c:val>
          <c:smooth val="0"/>
          <c:extLst>
            <c:ext xmlns:c16="http://schemas.microsoft.com/office/drawing/2014/chart" uri="{C3380CC4-5D6E-409C-BE32-E72D297353CC}">
              <c16:uniqueId val="{00000008-FB6E-4235-952B-246EA2BAE9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[3]データシート!$A$56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[3]データシート!$B$56:$P$56</c:f>
              <c:numCache>
                <c:formatCode>General</c:formatCode>
                <c:ptCount val="15"/>
                <c:pt idx="2">
                  <c:v>68014</c:v>
                </c:pt>
                <c:pt idx="5">
                  <c:v>69096</c:v>
                </c:pt>
                <c:pt idx="8">
                  <c:v>68991</c:v>
                </c:pt>
                <c:pt idx="11">
                  <c:v>67212</c:v>
                </c:pt>
                <c:pt idx="14">
                  <c:v>65390</c:v>
                </c:pt>
              </c:numCache>
            </c:numRef>
          </c:val>
          <c:extLst>
            <c:ext xmlns:c16="http://schemas.microsoft.com/office/drawing/2014/chart" uri="{C3380CC4-5D6E-409C-BE32-E72D297353CC}">
              <c16:uniqueId val="{00000000-F383-4864-9270-17311FDEA015}"/>
            </c:ext>
          </c:extLst>
        </c:ser>
        <c:ser>
          <c:idx val="1"/>
          <c:order val="1"/>
          <c:tx>
            <c:strRef>
              <c:f>[3]データシート!$A$57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[3]データシート!$B$57:$P$57</c:f>
              <c:numCache>
                <c:formatCode>General</c:formatCode>
                <c:ptCount val="15"/>
                <c:pt idx="2">
                  <c:v>6569</c:v>
                </c:pt>
                <c:pt idx="5">
                  <c:v>6960</c:v>
                </c:pt>
                <c:pt idx="8">
                  <c:v>6851</c:v>
                </c:pt>
                <c:pt idx="11">
                  <c:v>7316</c:v>
                </c:pt>
                <c:pt idx="14">
                  <c:v>7095</c:v>
                </c:pt>
              </c:numCache>
            </c:numRef>
          </c:val>
          <c:extLst>
            <c:ext xmlns:c16="http://schemas.microsoft.com/office/drawing/2014/chart" uri="{C3380CC4-5D6E-409C-BE32-E72D297353CC}">
              <c16:uniqueId val="{00000001-F383-4864-9270-17311FDEA015}"/>
            </c:ext>
          </c:extLst>
        </c:ser>
        <c:ser>
          <c:idx val="2"/>
          <c:order val="2"/>
          <c:tx>
            <c:strRef>
              <c:f>[3]データシート!$A$58</c:f>
              <c:strCache>
                <c:ptCount val="1"/>
                <c:pt idx="0">
                  <c:v>充当可能基金</c:v>
                </c:pt>
              </c:strCache>
            </c:strRef>
          </c:tx>
          <c:spPr>
            <a:solidFill>
              <a:srgbClr val="FF00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[3]データシート!$B$58:$P$58</c:f>
              <c:numCache>
                <c:formatCode>General</c:formatCode>
                <c:ptCount val="15"/>
                <c:pt idx="2">
                  <c:v>12446</c:v>
                </c:pt>
                <c:pt idx="5">
                  <c:v>12525</c:v>
                </c:pt>
                <c:pt idx="8">
                  <c:v>11500</c:v>
                </c:pt>
                <c:pt idx="11">
                  <c:v>11775</c:v>
                </c:pt>
                <c:pt idx="14">
                  <c:v>18063</c:v>
                </c:pt>
              </c:numCache>
            </c:numRef>
          </c:val>
          <c:extLst>
            <c:ext xmlns:c16="http://schemas.microsoft.com/office/drawing/2014/chart" uri="{C3380CC4-5D6E-409C-BE32-E72D297353CC}">
              <c16:uniqueId val="{00000002-F383-4864-9270-17311FDEA015}"/>
            </c:ext>
          </c:extLst>
        </c:ser>
        <c:ser>
          <c:idx val="3"/>
          <c:order val="3"/>
          <c:tx>
            <c:strRef>
              <c:f>[3]データシート!$A$59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83-4864-9270-17311FDEA015}"/>
            </c:ext>
          </c:extLst>
        </c:ser>
        <c:ser>
          <c:idx val="4"/>
          <c:order val="4"/>
          <c:tx>
            <c:strRef>
              <c:f>[3]データシート!$A$60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83-4864-9270-17311FDEA015}"/>
            </c:ext>
          </c:extLst>
        </c:ser>
        <c:ser>
          <c:idx val="5"/>
          <c:order val="5"/>
          <c:tx>
            <c:strRef>
              <c:f>[3]データシート!$A$61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[3]データシート!$B$61:$P$61</c:f>
              <c:numCache>
                <c:formatCode>General</c:formatCode>
                <c:ptCount val="15"/>
                <c:pt idx="0">
                  <c:v>48</c:v>
                </c:pt>
                <c:pt idx="3">
                  <c:v>101</c:v>
                </c:pt>
                <c:pt idx="6">
                  <c:v>119</c:v>
                </c:pt>
                <c:pt idx="9">
                  <c:v>89</c:v>
                </c:pt>
                <c:pt idx="12">
                  <c:v>34</c:v>
                </c:pt>
              </c:numCache>
            </c:numRef>
          </c:val>
          <c:extLst>
            <c:ext xmlns:c16="http://schemas.microsoft.com/office/drawing/2014/chart" uri="{C3380CC4-5D6E-409C-BE32-E72D297353CC}">
              <c16:uniqueId val="{00000005-F383-4864-9270-17311FDEA015}"/>
            </c:ext>
          </c:extLst>
        </c:ser>
        <c:ser>
          <c:idx val="6"/>
          <c:order val="6"/>
          <c:tx>
            <c:strRef>
              <c:f>[3]データシート!$A$62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[3]データシート!$B$62:$P$62</c:f>
              <c:numCache>
                <c:formatCode>General</c:formatCode>
                <c:ptCount val="15"/>
                <c:pt idx="0">
                  <c:v>10319</c:v>
                </c:pt>
                <c:pt idx="3">
                  <c:v>10448</c:v>
                </c:pt>
                <c:pt idx="6">
                  <c:v>10599</c:v>
                </c:pt>
                <c:pt idx="9">
                  <c:v>10492</c:v>
                </c:pt>
                <c:pt idx="12">
                  <c:v>10355</c:v>
                </c:pt>
              </c:numCache>
            </c:numRef>
          </c:val>
          <c:extLst>
            <c:ext xmlns:c16="http://schemas.microsoft.com/office/drawing/2014/chart" uri="{C3380CC4-5D6E-409C-BE32-E72D297353CC}">
              <c16:uniqueId val="{00000006-F383-4864-9270-17311FDEA015}"/>
            </c:ext>
          </c:extLst>
        </c:ser>
        <c:ser>
          <c:idx val="7"/>
          <c:order val="7"/>
          <c:tx>
            <c:strRef>
              <c:f>[3]データシート!$A$63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383-4864-9270-17311FDEA015}"/>
            </c:ext>
          </c:extLst>
        </c:ser>
        <c:ser>
          <c:idx val="8"/>
          <c:order val="8"/>
          <c:tx>
            <c:strRef>
              <c:f>[3]データシート!$A$64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[3]データシート!$B$64:$P$64</c:f>
              <c:numCache>
                <c:formatCode>General</c:formatCode>
                <c:ptCount val="15"/>
                <c:pt idx="0">
                  <c:v>22582</c:v>
                </c:pt>
                <c:pt idx="3">
                  <c:v>21922</c:v>
                </c:pt>
                <c:pt idx="6">
                  <c:v>20863</c:v>
                </c:pt>
                <c:pt idx="9">
                  <c:v>19435</c:v>
                </c:pt>
                <c:pt idx="12">
                  <c:v>18239</c:v>
                </c:pt>
              </c:numCache>
            </c:numRef>
          </c:val>
          <c:extLst>
            <c:ext xmlns:c16="http://schemas.microsoft.com/office/drawing/2014/chart" uri="{C3380CC4-5D6E-409C-BE32-E72D297353CC}">
              <c16:uniqueId val="{00000008-F383-4864-9270-17311FDEA015}"/>
            </c:ext>
          </c:extLst>
        </c:ser>
        <c:ser>
          <c:idx val="9"/>
          <c:order val="9"/>
          <c:tx>
            <c:strRef>
              <c:f>[3]データシート!$A$65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[3]データシート!$B$65:$P$65</c:f>
              <c:numCache>
                <c:formatCode>General</c:formatCode>
                <c:ptCount val="15"/>
                <c:pt idx="0">
                  <c:v>8</c:v>
                </c:pt>
                <c:pt idx="3">
                  <c:v>8</c:v>
                </c:pt>
                <c:pt idx="6">
                  <c:v>7</c:v>
                </c:pt>
                <c:pt idx="9">
                  <c:v>6</c:v>
                </c:pt>
                <c:pt idx="12">
                  <c:v>5</c:v>
                </c:pt>
              </c:numCache>
            </c:numRef>
          </c:val>
          <c:extLst>
            <c:ext xmlns:c16="http://schemas.microsoft.com/office/drawing/2014/chart" uri="{C3380CC4-5D6E-409C-BE32-E72D297353CC}">
              <c16:uniqueId val="{00000009-F383-4864-9270-17311FDEA015}"/>
            </c:ext>
          </c:extLst>
        </c:ser>
        <c:ser>
          <c:idx val="10"/>
          <c:order val="10"/>
          <c:tx>
            <c:strRef>
              <c:f>[3]データシート!$A$66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[3]データシート!$B$66:$P$66</c:f>
              <c:numCache>
                <c:formatCode>General</c:formatCode>
                <c:ptCount val="15"/>
                <c:pt idx="0">
                  <c:v>68319</c:v>
                </c:pt>
                <c:pt idx="3">
                  <c:v>70397</c:v>
                </c:pt>
                <c:pt idx="6">
                  <c:v>70802</c:v>
                </c:pt>
                <c:pt idx="9">
                  <c:v>68565</c:v>
                </c:pt>
                <c:pt idx="12">
                  <c:v>67158</c:v>
                </c:pt>
              </c:numCache>
            </c:numRef>
          </c:val>
          <c:extLst>
            <c:ext xmlns:c16="http://schemas.microsoft.com/office/drawing/2014/chart" uri="{C3380CC4-5D6E-409C-BE32-E72D297353CC}">
              <c16:uniqueId val="{0000000A-F383-4864-9270-17311FDEA0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[3]データシート!$A$67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[3]データシート!$B$54:$P$55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[3]データシート!$B$67:$P$67</c:f>
              <c:numCache>
                <c:formatCode>General</c:formatCode>
                <c:ptCount val="15"/>
                <c:pt idx="0">
                  <c:v>#N/A</c:v>
                </c:pt>
                <c:pt idx="1">
                  <c:v>14247</c:v>
                </c:pt>
                <c:pt idx="2">
                  <c:v>#N/A</c:v>
                </c:pt>
                <c:pt idx="3">
                  <c:v>#N/A</c:v>
                </c:pt>
                <c:pt idx="4">
                  <c:v>14294</c:v>
                </c:pt>
                <c:pt idx="5">
                  <c:v>#N/A</c:v>
                </c:pt>
                <c:pt idx="6">
                  <c:v>#N/A</c:v>
                </c:pt>
                <c:pt idx="7">
                  <c:v>15048</c:v>
                </c:pt>
                <c:pt idx="8">
                  <c:v>#N/A</c:v>
                </c:pt>
                <c:pt idx="9">
                  <c:v>#N/A</c:v>
                </c:pt>
                <c:pt idx="10">
                  <c:v>12284</c:v>
                </c:pt>
                <c:pt idx="11">
                  <c:v>#N/A</c:v>
                </c:pt>
                <c:pt idx="12">
                  <c:v>#N/A</c:v>
                </c:pt>
                <c:pt idx="13">
                  <c:v>5241</c:v>
                </c:pt>
                <c:pt idx="14">
                  <c:v>#N/A</c:v>
                </c:pt>
              </c:numCache>
            </c:numRef>
          </c:val>
          <c:smooth val="0"/>
          <c:extLst>
            <c:ext xmlns:c16="http://schemas.microsoft.com/office/drawing/2014/chart" uri="{C3380CC4-5D6E-409C-BE32-E72D297353CC}">
              <c16:uniqueId val="{0000000B-F383-4864-9270-17311FDEA0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5207</c:v>
                </c:pt>
                <c:pt idx="1">
                  <c:v>5537</c:v>
                </c:pt>
                <c:pt idx="2">
                  <c:v>6937</c:v>
                </c:pt>
              </c:numCache>
            </c:numRef>
          </c:val>
          <c:extLst>
            <c:ext xmlns:c16="http://schemas.microsoft.com/office/drawing/2014/chart" uri="{C3380CC4-5D6E-409C-BE32-E72D297353CC}">
              <c16:uniqueId val="{00000000-BFFE-41B7-BCF6-DA537399E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c:v>
                </c:pt>
                <c:pt idx="1">
                  <c:v>36</c:v>
                </c:pt>
                <c:pt idx="2">
                  <c:v>1251</c:v>
                </c:pt>
              </c:numCache>
            </c:numRef>
          </c:val>
          <c:extLst>
            <c:ext xmlns:c16="http://schemas.microsoft.com/office/drawing/2014/chart" uri="{C3380CC4-5D6E-409C-BE32-E72D297353CC}">
              <c16:uniqueId val="{00000001-BFFE-41B7-BCF6-DA537399E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2369</c:v>
                </c:pt>
                <c:pt idx="1">
                  <c:v>1957</c:v>
                </c:pt>
                <c:pt idx="2">
                  <c:v>4490</c:v>
                </c:pt>
              </c:numCache>
            </c:numRef>
          </c:val>
          <c:extLst>
            <c:ext xmlns:c16="http://schemas.microsoft.com/office/drawing/2014/chart" uri="{C3380CC4-5D6E-409C-BE32-E72D297353CC}">
              <c16:uniqueId val="{00000002-BFFE-41B7-BCF6-DA537399E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9214887573778388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{660292FB-5CC7-42C1-98E4-08FFDEE3A47D}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D91-4C30-BBA8-5D60706A67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{8D4F47C7-A29B-429B-8219-8C099AF75D91}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91-4C30-BBA8-5D60706A67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{6C9000AE-EAA4-40FF-A562-6996F4C174E2}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91-4C30-BBA8-5D60706A67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{315723C4-C0A0-47FD-8AE0-CA40FC4DEE04}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91-4C30-BBA8-5D60706A67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{365513A2-8212-4DE5-A645-4C12B74638A7}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91-4C30-BBA8-5D60706A6796}"/>
                </c:ext>
              </c:extLst>
            </c:dLbl>
            <c:dLbl>
              <c:idx val="8"/>
              <c:layout>
                <c:manualLayout>
                  <c:x val="-3.5075513365366219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{480F2E68-822C-43B0-AD89-05BE4ED91058}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D91-4C30-BBA8-5D60706A679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{16033555-B30D-4230-AF6B-436AAA106C3E}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D91-4C30-BBA8-5D60706A679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{E463A5D2-29EC-429A-AC6F-07B4470D491F}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D91-4C30-BBA8-5D60706A679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{12E0E4D4-DBA3-471E-9783-4E965F9CFE7B}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D91-4C30-BBA8-5D60706A67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63.2</c:v>
                </c:pt>
                <c:pt idx="8">
                  <c:v>63.5</c:v>
                </c:pt>
                <c:pt idx="16">
                  <c:v>64.099999999999994</c:v>
                </c:pt>
                <c:pt idx="24">
                  <c:v>66.599999999999994</c:v>
                </c:pt>
                <c:pt idx="32">
                  <c:v>68.3</c:v>
                </c:pt>
              </c:numCache>
            </c:numRef>
          </c:xVal>
          <c:yVal>
            <c:numRef>
              <c:f>公会計指標分析・財政指標組合せ分析表!$BP$51:$DC$51</c:f>
              <c:numCache>
                <c:formatCode>#,##0.0;"▲ "#,##0.0</c:formatCode>
                <c:ptCount val="40"/>
                <c:pt idx="0">
                  <c:v>39.700000000000003</c:v>
                </c:pt>
                <c:pt idx="8">
                  <c:v>39.700000000000003</c:v>
                </c:pt>
                <c:pt idx="16">
                  <c:v>41.9</c:v>
                </c:pt>
                <c:pt idx="24">
                  <c:v>33</c:v>
                </c:pt>
                <c:pt idx="32">
                  <c:v>13.3</c:v>
                </c:pt>
              </c:numCache>
            </c:numRef>
          </c:yVal>
          <c:smooth val="0"/>
          <c:extLst>
            <c:ext xmlns:c16="http://schemas.microsoft.com/office/drawing/2014/chart" uri="{C3380CC4-5D6E-409C-BE32-E72D297353CC}">
              <c16:uniqueId val="{00000009-9D91-4C30-BBA8-5D60706A67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{4F8BBA81-D431-466A-880F-09DA2CF84D18}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D91-4C30-BBA8-5D60706A67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{910644A9-047A-462D-ACC3-CF5632C9D4F9}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91-4C30-BBA8-5D60706A67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{743A135A-547B-4900-ADE3-AB511D54EFAE}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91-4C30-BBA8-5D60706A67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{0128E360-3289-466B-9F2F-9FD7921588BB}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91-4C30-BBA8-5D60706A67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{4748E33D-103C-4B8F-87F7-1B73CB5BF565}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91-4C30-BBA8-5D60706A679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{6B3DFA85-5972-4DB2-860A-B93FD5214B22}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D91-4C30-BBA8-5D60706A679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{8F71BB3F-3FC1-4887-822C-9902A2C6DAB0}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D91-4C30-BBA8-5D60706A679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{722B5D29-D7A3-4012-8E0F-52F12EB0AA8A}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D91-4C30-BBA8-5D60706A679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{1D73A4CD-C33E-47B2-AC68-EA2B9C7ACD6B}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D91-4C30-BBA8-5D60706A67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9D91-4C30-BBA8-5D60706A6796}"/>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{BA533B9D-6EB3-4FAE-B239-AE16BAAEF848}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629-4821-ABD3-4369D1908B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{39BD89A2-33FB-4CE8-ADD9-9389E8485808}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29-4821-ABD3-4369D1908B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{CFE6D522-0E0D-4FBE-882E-401AB539ED97}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29-4821-ABD3-4369D1908B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{CB4A526B-72FB-4B39-8B05-F2470A4FAAA0}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29-4821-ABD3-4369D1908B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{5B15F5AE-04D2-4699-B849-69BFE4BD2C4E}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29-4821-ABD3-4369D1908BF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{B80E883D-87BB-4A45-88A5-00C33F4A4212}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629-4821-ABD3-4369D1908BF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{DBC8F31B-50DC-4DF7-8976-5B0B6E483670}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629-4821-ABD3-4369D1908BF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{A774EE8E-B324-4E79-B01B-36F54538E777}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629-4821-ABD3-4369D1908BF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{04C5DF35-FC75-4390-969F-C187423A96DA}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629-4821-ABD3-4369D1908B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4.9000000000000004</c:v>
                </c:pt>
                <c:pt idx="24">
                  <c:v>5.0999999999999996</c:v>
                </c:pt>
                <c:pt idx="32">
                  <c:v>5.2</c:v>
                </c:pt>
              </c:numCache>
            </c:numRef>
          </c:xVal>
          <c:yVal>
            <c:numRef>
              <c:f>公会計指標分析・財政指標組合せ分析表!$BP$73:$DC$73</c:f>
              <c:numCache>
                <c:formatCode>#,##0.0;"▲ "#,##0.0</c:formatCode>
                <c:ptCount val="40"/>
                <c:pt idx="0">
                  <c:v>39.700000000000003</c:v>
                </c:pt>
                <c:pt idx="8">
                  <c:v>39.700000000000003</c:v>
                </c:pt>
                <c:pt idx="16">
                  <c:v>41.9</c:v>
                </c:pt>
                <c:pt idx="24">
                  <c:v>33</c:v>
                </c:pt>
                <c:pt idx="32">
                  <c:v>13.3</c:v>
                </c:pt>
              </c:numCache>
            </c:numRef>
          </c:yVal>
          <c:smooth val="0"/>
          <c:extLst>
            <c:ext xmlns:c16="http://schemas.microsoft.com/office/drawing/2014/chart" uri="{C3380CC4-5D6E-409C-BE32-E72D297353CC}">
              <c16:uniqueId val="{00000009-9629-4821-ABD3-4369D1908B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{6397365B-338B-419B-8A49-29B94F55414A}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629-4821-ABD3-4369D1908BF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{332D59F7-AC67-45F5-B65A-3C63021FD40D}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29-4821-ABD3-4369D1908B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{28E7EF6A-3EA2-48F0-A930-8DBA3B638A3F}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29-4821-ABD3-4369D1908B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{5A40D139-8CD2-497A-9341-C741F86470CD}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29-4821-ABD3-4369D1908B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{D7224C34-E6FB-465D-BCD4-E597A6BDF019}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29-4821-ABD3-4369D1908BF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{F63F63D7-EB20-4053-B1D8-079E2C2E9906}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629-4821-ABD3-4369D1908BF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{60661F58-9448-4A26-91F0-6378EBB52082}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629-4821-ABD3-4369D1908BF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{91901B4A-A676-4AC1-BAC2-88774E3A96F3}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629-4821-ABD3-4369D1908BF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{AFF4CD8F-1E71-4921-9FC7-9AE6A0C6040E}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629-4821-ABD3-4369D1908B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9629-4821-ABD3-4369D1908BFA}"/>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百万円増加しました。これは、大型施設更新による合併特例事業債の償還開始や、平成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年及び平成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年度の臨時財政対策債の元金償還が令和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年度は下半期のみであったのに対し、令和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年度は上半期・下半期の計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回償還が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開始したことに伴い、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百万円増加し、公営企業債の元利償還金に対する繰入金が、公共下水道事業及び農業集落排水処理事業への繰出金の減少により、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算入公債費等（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百万円増加しました。これは災害復旧費等に係る基準財政需要額が増加したことなどによるものです。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以上の要因により、分子全体としては（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）の差し引きにより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減債基金積み立て状況等は、満期一括償還地方債の借入れを行っていないため、基金への積み立ては行っていません。</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百万円の減少になりました。これは、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元金償還額が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地方債借入額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を上回ったことに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より、地方債現在高が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、公営企業債借入残高の減により、公営企業債等繰入見込額が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百万円減少したことによるものです。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になりました。これは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財政調整基金や都市環境整備基金などの充当可能基金が増加したことによるものです。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以上の要因により、分子全体としては（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）の差し引きにより、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百万円減少しました。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群馬県伊勢崎市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百万円増加しました。増加した主な要因としては、令和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税収入において、当初の見込みよりも新型コロナウイルス感染症の影響による落込みが少なく、当初予算額を上回る収入があったこと、また、地方交付税において、国税収入の増に伴う追加交付があったこと、更に財産収入において、処分可能な市有地の売却を進めたことで財産売払収入を増額できたことなどにより、基金を取り崩す必要がなくなった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百万円増加し、補正予算の編成において、歳出に対して財源の超過した部分の積立等により都市環境整備基金が、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百万円増加したことによるものです。また、減債基金についても、国の令和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に伴い普通交付税の算定上令和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年度に限り基準財政需要額に「臨時財政対策債償還基金費」が創設され、その費目において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百万円の財政措置があり、将来の公債費負担の備えとして、積み立てたことにより、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財政調整基金については、財政運営の安定化の観点から、一般会計当初予算額の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の保有高を目安としています。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とも設置された目的があり、各基金の目的が達成されるまで存続させていく必要があると考えています。特に、公共施設整備基金については、公共施設の個別施設計画や総合計画実施計画の見直しの中で、今後整備等に必要となる金額を確保していく必要があり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基金保有しており、各基金条例でその目的を定めています。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百万円であったことに伴い、全体で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百万円になりました。増加した主な要因としては、令和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税収入において、当初の見込みよりも新型コロナウイルス感染症の影響による落込みが少なく、当初予算額を上回る収入があったこと、また、地方交付税において、国税収入の増に伴う追加交付があったこと、更に財産収入において、処分可能な市有地の売却を進めたことにより、財産売払収入を増額できたことなどにより、補正予算の編成において、歳出に対して財源の超過した部分をその財源として、都市環境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各基金については、それぞれ設置された目的があり、各基金の目的が達成されるまでは、存続させていく必要があると考えています。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今後の方針についてですが、公共施設整備基金については、個別施設計画や総合計画実施計画の見直しの中で、歳入の状況や公共施設等への更新に投入できる財源の状況等とのバランスを考慮しながら、計画的な運用に努めます。また、都市環境整備基金については、駅周辺をはじめとする土地区画整備事業は、今後も事業を進めていくために多額の一般財源が必要となることが見込まれています。土地区画整理事業の進捗を図るため、都市環境整備基金の目的に鑑み、計画的な運用に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市税収入において、当初の見込みよりも新型コロナウイルス感染症の影響による落込みが少なく、当初予算額を上回る収入があったこと、また、地方交付税において、国税収入の増に伴う追加交付があったこと、更に財産収入において、処分可能な市有地の売却を進めたことで、財産売払収入を増額できたことなどにより、事業実施に必要な財源を確保することができたため、基金を取り崩す必要が無くなったもの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年度決算に基づく剰余金積立の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百万円がそのまま増加したものです。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調整を図るほか、経済情勢の著しい変動等により大幅な財源不足に見舞われた場合に不足額を補填することや、災害により生じた経費の財源又は災害により生じた減収を補う場合等に、機動的に財源を投入して対応するなどの目的があります。基金残高の確保については、昨今のウクライナ情勢による原油価格や物価の高騰等に伴う経済状況の変動により、通常の事業実施に必要な財源が不足する事態も懸念されるところでありますので、今後の予期せぬ支出増加等に対応するためにも、引き続き一般会計当初予算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％程度を目安として、基金現在高の確保に努めます。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百万円で、昨年度末と比較して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百万円増加しました。これは、国の令和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に伴い普通交付税の算定上令和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年度に限り基準財政需要額に「臨時財政対策債償還基金費」が創設され、その費目において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百万円の財政措置があり、将来の公債費負担の備えとして、これを積み立てたことによるものです。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減債基金の臨時財政対策債償還基金費分の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百万円については、後年度、普通交付税の算定において、令和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年度臨時財政対策債に係る「臨時財政対策債償還費」に算入されないこととなるため、令和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臨時財政対策債の償還に併せて、その償還に充てる分を毎年度取り崩す予定です。また、それ以外の部分については、公債費の増加等により繰上償還を行う必要が出てきた場合には、その財源として活用することで、健全な財政運営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有形固定資産減価償却率は</a:t>
          </a:r>
          <a:r>
            <a:rPr kumimoji="1" lang="en-US" altLang="ja-JP" sz="800">
              <a:latin typeface="ＭＳ Ｐゴシック" panose="020B0600070205080204" pitchFamily="50" charset="-128"/>
              <a:ea typeface="ＭＳ Ｐゴシック" panose="020B0600070205080204" pitchFamily="50" charset="-128"/>
            </a:rPr>
            <a:t>68.3%</a:t>
          </a:r>
          <a:r>
            <a:rPr kumimoji="1" lang="ja-JP" altLang="en-US" sz="800">
              <a:latin typeface="ＭＳ Ｐゴシック" panose="020B0600070205080204" pitchFamily="50" charset="-128"/>
              <a:ea typeface="ＭＳ Ｐゴシック" panose="020B0600070205080204" pitchFamily="50" charset="-128"/>
            </a:rPr>
            <a:t>で、類似団体平均より</a:t>
          </a:r>
          <a:r>
            <a:rPr kumimoji="1" lang="en-US" altLang="ja-JP" sz="800">
              <a:latin typeface="ＭＳ Ｐゴシック" panose="020B0600070205080204" pitchFamily="50" charset="-128"/>
              <a:ea typeface="ＭＳ Ｐゴシック" panose="020B0600070205080204" pitchFamily="50" charset="-128"/>
            </a:rPr>
            <a:t>5.8</a:t>
          </a:r>
          <a:r>
            <a:rPr kumimoji="1" lang="ja-JP" altLang="en-US" sz="800">
              <a:latin typeface="ＭＳ Ｐゴシック" panose="020B0600070205080204" pitchFamily="50" charset="-128"/>
              <a:ea typeface="ＭＳ Ｐゴシック" panose="020B0600070205080204" pitchFamily="50" charset="-128"/>
            </a:rPr>
            <a:t>ポイント高く、類似団体より保有施設の老朽化が進んでいると考えられます。また、類似団体では前年度から</a:t>
          </a:r>
          <a:r>
            <a:rPr kumimoji="1" lang="en-US" altLang="ja-JP" sz="800">
              <a:latin typeface="ＭＳ Ｐゴシック" panose="020B0600070205080204" pitchFamily="50" charset="-128"/>
              <a:ea typeface="ＭＳ Ｐゴシック" panose="020B0600070205080204" pitchFamily="50" charset="-128"/>
            </a:rPr>
            <a:t>0.6</a:t>
          </a:r>
          <a:r>
            <a:rPr kumimoji="1" lang="ja-JP" altLang="en-US" sz="800">
              <a:latin typeface="ＭＳ Ｐゴシック" panose="020B0600070205080204" pitchFamily="50" charset="-128"/>
              <a:ea typeface="ＭＳ Ｐゴシック" panose="020B0600070205080204" pitchFamily="50" charset="-128"/>
            </a:rPr>
            <a:t>ポイントの上昇であったのに対し、当市では</a:t>
          </a:r>
          <a:r>
            <a:rPr kumimoji="1" lang="en-US" altLang="ja-JP" sz="800">
              <a:latin typeface="ＭＳ Ｐゴシック" panose="020B0600070205080204" pitchFamily="50" charset="-128"/>
              <a:ea typeface="ＭＳ Ｐゴシック" panose="020B0600070205080204" pitchFamily="50" charset="-128"/>
            </a:rPr>
            <a:t>1.7</a:t>
          </a:r>
          <a:r>
            <a:rPr kumimoji="1" lang="ja-JP" altLang="en-US" sz="800">
              <a:latin typeface="ＭＳ Ｐゴシック" panose="020B0600070205080204" pitchFamily="50" charset="-128"/>
              <a:ea typeface="ＭＳ Ｐゴシック" panose="020B0600070205080204" pitchFamily="50" charset="-128"/>
            </a:rPr>
            <a:t>ポイントの上昇となりました。</a:t>
          </a:r>
        </a:p>
        <a:p>
          <a:r>
            <a:rPr kumimoji="1" lang="ja-JP" altLang="en-US" sz="800">
              <a:latin typeface="ＭＳ Ｐゴシック" panose="020B0600070205080204" pitchFamily="50" charset="-128"/>
              <a:ea typeface="ＭＳ Ｐゴシック" panose="020B0600070205080204" pitchFamily="50" charset="-128"/>
            </a:rPr>
            <a:t>　有形固定資産減価償却率は毎年度上昇しており、類似団体平均値よりも高い状況が継続しています。このことから、今後、事業用資産、インフラ資産ともに類似団体よりも早く取替更新が生じる可能性があります。また、資産の老朽化が進むにつれて、施設の保有により生じるコスト（維持管理費等）も増加すると想定されることから、固定資産台帳をより精緻化し、固定資産に関する情報の透明性を確保するとともに、施設の更新時には集約化・複合化を進めるなど、より一層の資産管理に努める必要がありま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16146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10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88519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101588"/>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27813</xdr:rowOff>
    </xdr:from>
    <xdr:to>
      <xdr:col>15</xdr:col>
      <xdr:colOff>187325</xdr:colOff>
      <xdr:row>30</xdr:row>
      <xdr:rowOff>129413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78613</xdr:rowOff>
    </xdr:from>
    <xdr:to>
      <xdr:col>19</xdr:col>
      <xdr:colOff>136525</xdr:colOff>
      <xdr:row>31</xdr:row>
      <xdr:rowOff>15113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993638"/>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1905</xdr:rowOff>
    </xdr:from>
    <xdr:to>
      <xdr:col>11</xdr:col>
      <xdr:colOff>187325</xdr:colOff>
      <xdr:row>30</xdr:row>
      <xdr:rowOff>103505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78613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96773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160401</xdr:rowOff>
    </xdr:from>
    <xdr:to>
      <xdr:col>7</xdr:col>
      <xdr:colOff>187325</xdr:colOff>
      <xdr:row>30</xdr:row>
      <xdr:rowOff>90551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39751</xdr:rowOff>
    </xdr:from>
    <xdr:to>
      <xdr:col>11</xdr:col>
      <xdr:colOff>136525</xdr:colOff>
      <xdr:row>30</xdr:row>
      <xdr:rowOff>52705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95477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50944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57040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14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120540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035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81678</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債務償還比率は</a:t>
          </a:r>
          <a:r>
            <a:rPr kumimoji="1" lang="en-US" altLang="ja-JP" sz="1050">
              <a:latin typeface="ＭＳ Ｐゴシック" panose="020B0600070205080204" pitchFamily="50" charset="-128"/>
              <a:ea typeface="ＭＳ Ｐゴシック" panose="020B0600070205080204" pitchFamily="50" charset="-128"/>
            </a:rPr>
            <a:t>466.6</a:t>
          </a:r>
          <a:r>
            <a:rPr kumimoji="1" lang="ja-JP" altLang="en-US" sz="1050">
              <a:latin typeface="ＭＳ Ｐゴシック" panose="020B0600070205080204" pitchFamily="50" charset="-128"/>
              <a:ea typeface="ＭＳ Ｐゴシック" panose="020B0600070205080204" pitchFamily="50" charset="-128"/>
            </a:rPr>
            <a:t>％で、類似団体内平均値より</a:t>
          </a:r>
          <a:r>
            <a:rPr kumimoji="1" lang="en-US" altLang="ja-JP" sz="1050">
              <a:latin typeface="ＭＳ Ｐゴシック" panose="020B0600070205080204" pitchFamily="50" charset="-128"/>
              <a:ea typeface="ＭＳ Ｐゴシック" panose="020B0600070205080204" pitchFamily="50" charset="-128"/>
            </a:rPr>
            <a:t>29.2</a:t>
          </a:r>
          <a:r>
            <a:rPr kumimoji="1" lang="ja-JP" altLang="en-US" sz="1050">
              <a:latin typeface="ＭＳ Ｐゴシック" panose="020B0600070205080204" pitchFamily="50" charset="-128"/>
              <a:ea typeface="ＭＳ Ｐゴシック" panose="020B0600070205080204" pitchFamily="50" charset="-128"/>
            </a:rPr>
            <a:t>ポイント高く、類似団体より償還財源に対する実質債務が多いと考えられます。また、類似団体では前年度から</a:t>
          </a:r>
          <a:r>
            <a:rPr kumimoji="1" lang="en-US" altLang="ja-JP" sz="1050">
              <a:latin typeface="ＭＳ Ｐゴシック" panose="020B0600070205080204" pitchFamily="50" charset="-128"/>
              <a:ea typeface="ＭＳ Ｐゴシック" panose="020B0600070205080204" pitchFamily="50" charset="-128"/>
            </a:rPr>
            <a:t>134.1</a:t>
          </a:r>
          <a:r>
            <a:rPr kumimoji="1" lang="ja-JP" altLang="en-US" sz="1050">
              <a:latin typeface="ＭＳ Ｐゴシック" panose="020B0600070205080204" pitchFamily="50" charset="-128"/>
              <a:ea typeface="ＭＳ Ｐゴシック" panose="020B0600070205080204" pitchFamily="50" charset="-128"/>
            </a:rPr>
            <a:t>ポイントの下降であったのに対し、当市では</a:t>
          </a:r>
          <a:r>
            <a:rPr kumimoji="1" lang="en-US" altLang="ja-JP" sz="1050">
              <a:latin typeface="ＭＳ Ｐゴシック" panose="020B0600070205080204" pitchFamily="50" charset="-128"/>
              <a:ea typeface="ＭＳ Ｐゴシック" panose="020B0600070205080204" pitchFamily="50" charset="-128"/>
            </a:rPr>
            <a:t>251.2</a:t>
          </a:r>
          <a:r>
            <a:rPr kumimoji="1" lang="ja-JP" altLang="en-US" sz="1050">
              <a:latin typeface="ＭＳ Ｐゴシック" panose="020B0600070205080204" pitchFamily="50" charset="-128"/>
              <a:ea typeface="ＭＳ Ｐゴシック" panose="020B0600070205080204" pitchFamily="50" charset="-128"/>
            </a:rPr>
            <a:t>ポイント下降しております。これは、分子となる将来負担額が充当可能基金の増加により減少したことが主な要因です。　</a:t>
          </a:r>
        </a:p>
        <a:p>
          <a:r>
            <a:rPr kumimoji="1" lang="ja-JP" altLang="en-US" sz="1050">
              <a:latin typeface="ＭＳ Ｐゴシック" panose="020B0600070205080204" pitchFamily="50" charset="-128"/>
              <a:ea typeface="ＭＳ Ｐゴシック" panose="020B0600070205080204" pitchFamily="50" charset="-128"/>
            </a:rPr>
            <a:t>　引き続き地方債の計画的な発行に努め、健全な財政運営を図る必要があります。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166014</xdr:rowOff>
    </xdr:from>
    <xdr:to>
      <xdr:col>76</xdr:col>
      <xdr:colOff>73025</xdr:colOff>
      <xdr:row>30</xdr:row>
      <xdr:rowOff>96164</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9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144441</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8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22555</xdr:rowOff>
    </xdr:from>
    <xdr:to>
      <xdr:col>72</xdr:col>
      <xdr:colOff>123825</xdr:colOff>
      <xdr:row>33</xdr:row>
      <xdr:rowOff>124155</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4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45364</xdr:rowOff>
    </xdr:from>
    <xdr:to>
      <xdr:col>76</xdr:col>
      <xdr:colOff>22225</xdr:colOff>
      <xdr:row>33</xdr:row>
      <xdr:rowOff>73355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960389"/>
          <a:ext cx="711200" cy="5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51892</xdr:rowOff>
    </xdr:from>
    <xdr:to>
      <xdr:col>68</xdr:col>
      <xdr:colOff>123825</xdr:colOff>
      <xdr:row>34</xdr:row>
      <xdr:rowOff>153492</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6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73355</xdr:rowOff>
    </xdr:from>
    <xdr:to>
      <xdr:col>72</xdr:col>
      <xdr:colOff>73025</xdr:colOff>
      <xdr:row>34</xdr:row>
      <xdr:rowOff>102692</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3322300" y="6502730"/>
          <a:ext cx="762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88164</xdr:rowOff>
    </xdr:from>
    <xdr:to>
      <xdr:col>64</xdr:col>
      <xdr:colOff>123825</xdr:colOff>
      <xdr:row>35</xdr:row>
      <xdr:rowOff>18314</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6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102692</xdr:rowOff>
    </xdr:from>
    <xdr:to>
      <xdr:col>68</xdr:col>
      <xdr:colOff>73025</xdr:colOff>
      <xdr:row>34</xdr:row>
      <xdr:rowOff>138964</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flipV="1">
          <a:off x="12560300" y="6703517"/>
          <a:ext cx="762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161379</xdr:rowOff>
    </xdr:from>
    <xdr:to>
      <xdr:col>60</xdr:col>
      <xdr:colOff>123825</xdr:colOff>
      <xdr:row>34</xdr:row>
      <xdr:rowOff>91529</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5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40729</xdr:rowOff>
    </xdr:from>
    <xdr:to>
      <xdr:col>64</xdr:col>
      <xdr:colOff>73025</xdr:colOff>
      <xdr:row>34</xdr:row>
      <xdr:rowOff>138964</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641554"/>
          <a:ext cx="7620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72483</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9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115282</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5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144619</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7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9441</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78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82656</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68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10177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5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124460</xdr:rowOff>
    </xdr:from>
    <xdr:to>
      <xdr:col>24</xdr:col>
      <xdr:colOff>114300</xdr:colOff>
      <xdr:row>39</xdr:row>
      <xdr:rowOff>54610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102887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148590</xdr:rowOff>
    </xdr:from>
    <xdr:to>
      <xdr:col>24</xdr:col>
      <xdr:colOff>63500</xdr:colOff>
      <xdr:row>39</xdr:row>
      <xdr:rowOff>3810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636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116205</xdr:rowOff>
    </xdr:from>
    <xdr:to>
      <xdr:col>19</xdr:col>
      <xdr:colOff>177800</xdr:colOff>
      <xdr:row>38</xdr:row>
      <xdr:rowOff>148590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313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116205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02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xdr:rowOff>
    </xdr:from>
    <xdr:to>
      <xdr:col>6</xdr:col>
      <xdr:colOff>38100</xdr:colOff>
      <xdr:row>38</xdr:row>
      <xdr:rowOff>109855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59055</xdr:rowOff>
    </xdr:from>
    <xdr:to>
      <xdr:col>10</xdr:col>
      <xdr:colOff>114300</xdr:colOff>
      <xdr:row>38</xdr:row>
      <xdr:rowOff>87630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7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100982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117526</xdr:rowOff>
    </xdr:from>
    <xdr:to>
      <xdr:col>55</xdr:col>
      <xdr:colOff>50800</xdr:colOff>
      <xdr:row>39</xdr:row>
      <xdr:rowOff>47676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6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140403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48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119309</xdr:rowOff>
    </xdr:from>
    <xdr:to>
      <xdr:col>50</xdr:col>
      <xdr:colOff>165100</xdr:colOff>
      <xdr:row>39</xdr:row>
      <xdr:rowOff>49459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63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168326</xdr:rowOff>
    </xdr:from>
    <xdr:to>
      <xdr:col>55</xdr:col>
      <xdr:colOff>0</xdr:colOff>
      <xdr:row>38</xdr:row>
      <xdr:rowOff>170109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683426"/>
          <a:ext cx="8382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119858</xdr:rowOff>
    </xdr:from>
    <xdr:to>
      <xdr:col>46</xdr:col>
      <xdr:colOff>38100</xdr:colOff>
      <xdr:row>39</xdr:row>
      <xdr:rowOff>50008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6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170109</xdr:rowOff>
    </xdr:from>
    <xdr:to>
      <xdr:col>50</xdr:col>
      <xdr:colOff>114300</xdr:colOff>
      <xdr:row>38</xdr:row>
      <xdr:rowOff>170658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68520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120589</xdr:rowOff>
    </xdr:from>
    <xdr:to>
      <xdr:col>41</xdr:col>
      <xdr:colOff>101600</xdr:colOff>
      <xdr:row>39</xdr:row>
      <xdr:rowOff>50739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170658</xdr:rowOff>
    </xdr:from>
    <xdr:to>
      <xdr:col>45</xdr:col>
      <xdr:colOff>177800</xdr:colOff>
      <xdr:row>38</xdr:row>
      <xdr:rowOff>171389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68575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119035</xdr:rowOff>
    </xdr:from>
    <xdr:to>
      <xdr:col>36</xdr:col>
      <xdr:colOff>165100</xdr:colOff>
      <xdr:row>39</xdr:row>
      <xdr:rowOff>49185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6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169835</xdr:rowOff>
    </xdr:from>
    <xdr:to>
      <xdr:col>41</xdr:col>
      <xdr:colOff>50800</xdr:colOff>
      <xdr:row>38</xdr:row>
      <xdr:rowOff>171389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684935"/>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65986</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40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66534</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4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67266</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65712</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107587</xdr:rowOff>
    </xdr:from>
    <xdr:to>
      <xdr:col>24</xdr:col>
      <xdr:colOff>114300</xdr:colOff>
      <xdr:row>56</xdr:row>
      <xdr:rowOff>37737</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60614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949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55335</xdr:rowOff>
    </xdr:from>
    <xdr:to>
      <xdr:col>20</xdr:col>
      <xdr:colOff>38100</xdr:colOff>
      <xdr:row>55</xdr:row>
      <xdr:rowOff>156935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106135</xdr:rowOff>
    </xdr:from>
    <xdr:to>
      <xdr:col>24</xdr:col>
      <xdr:colOff>63500</xdr:colOff>
      <xdr:row>55</xdr:row>
      <xdr:rowOff>158387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9535885"/>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104322</xdr:rowOff>
    </xdr:from>
    <xdr:to>
      <xdr:col>15</xdr:col>
      <xdr:colOff>101600</xdr:colOff>
      <xdr:row>56</xdr:row>
      <xdr:rowOff>34472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106135</xdr:rowOff>
    </xdr:from>
    <xdr:to>
      <xdr:col>19</xdr:col>
      <xdr:colOff>177800</xdr:colOff>
      <xdr:row>55</xdr:row>
      <xdr:rowOff>155122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908300" y="9535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132080</xdr:rowOff>
    </xdr:from>
    <xdr:to>
      <xdr:col>10</xdr:col>
      <xdr:colOff>165100</xdr:colOff>
      <xdr:row>57</xdr:row>
      <xdr:rowOff>62230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155122</xdr:rowOff>
    </xdr:from>
    <xdr:to>
      <xdr:col>15</xdr:col>
      <xdr:colOff>50800</xdr:colOff>
      <xdr:row>57</xdr:row>
      <xdr:rowOff>11430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019300" y="9584872"/>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83094</xdr:rowOff>
    </xdr:from>
    <xdr:to>
      <xdr:col>6</xdr:col>
      <xdr:colOff>38100</xdr:colOff>
      <xdr:row>57</xdr:row>
      <xdr:rowOff>13244</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133894</xdr:rowOff>
    </xdr:from>
    <xdr:to>
      <xdr:col>10</xdr:col>
      <xdr:colOff>114300</xdr:colOff>
      <xdr:row>57</xdr:row>
      <xdr:rowOff>11430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97350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2012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26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50999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78757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29771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45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59605</xdr:rowOff>
    </xdr:from>
    <xdr:to>
      <xdr:col>55</xdr:col>
      <xdr:colOff>50800</xdr:colOff>
      <xdr:row>63</xdr:row>
      <xdr:rowOff>161205</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8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145982</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7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59815</xdr:rowOff>
    </xdr:from>
    <xdr:to>
      <xdr:col>50</xdr:col>
      <xdr:colOff>165100</xdr:colOff>
      <xdr:row>63</xdr:row>
      <xdr:rowOff>161415</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8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110405</xdr:rowOff>
    </xdr:from>
    <xdr:to>
      <xdr:col>55</xdr:col>
      <xdr:colOff>0</xdr:colOff>
      <xdr:row>63</xdr:row>
      <xdr:rowOff>110615</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911755"/>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64104</xdr:rowOff>
    </xdr:from>
    <xdr:to>
      <xdr:col>46</xdr:col>
      <xdr:colOff>38100</xdr:colOff>
      <xdr:row>63</xdr:row>
      <xdr:rowOff>165704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110615</xdr:rowOff>
    </xdr:from>
    <xdr:to>
      <xdr:col>50</xdr:col>
      <xdr:colOff>114300</xdr:colOff>
      <xdr:row>63</xdr:row>
      <xdr:rowOff>114904</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911965"/>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72722</xdr:rowOff>
    </xdr:from>
    <xdr:to>
      <xdr:col>41</xdr:col>
      <xdr:colOff>101600</xdr:colOff>
      <xdr:row>64</xdr:row>
      <xdr:rowOff>2872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8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114904</xdr:rowOff>
    </xdr:from>
    <xdr:to>
      <xdr:col>45</xdr:col>
      <xdr:colOff>177800</xdr:colOff>
      <xdr:row>63</xdr:row>
      <xdr:rowOff>123522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91625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72749</xdr:rowOff>
    </xdr:from>
    <xdr:to>
      <xdr:col>36</xdr:col>
      <xdr:colOff>165100</xdr:colOff>
      <xdr:row>64</xdr:row>
      <xdr:rowOff>2899</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8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123522</xdr:rowOff>
    </xdr:from>
    <xdr:to>
      <xdr:col>41</xdr:col>
      <xdr:colOff>50800</xdr:colOff>
      <xdr:row>63</xdr:row>
      <xdr:rowOff>123549</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924872"/>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152542</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59411" y="109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156831</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83111" y="10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165449</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94111" y="1096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165476</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705111" y="10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14749</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73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42672</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389126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83313</xdr:rowOff>
    </xdr:from>
    <xdr:to>
      <xdr:col>15</xdr:col>
      <xdr:colOff>101600</xdr:colOff>
      <xdr:row>81</xdr:row>
      <xdr:rowOff>13463</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81</xdr:row>
      <xdr:rowOff>3811</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38501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42163</xdr:rowOff>
    </xdr:from>
    <xdr:to>
      <xdr:col>10</xdr:col>
      <xdr:colOff>165100</xdr:colOff>
      <xdr:row>80</xdr:row>
      <xdr:rowOff>143763</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92963</xdr:rowOff>
    </xdr:from>
    <xdr:to>
      <xdr:col>15</xdr:col>
      <xdr:colOff>50800</xdr:colOff>
      <xdr:row>80</xdr:row>
      <xdr:rowOff>134113</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380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92963</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37769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59453</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29990</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160290</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59145</xdr:rowOff>
    </xdr:from>
    <xdr:to>
      <xdr:col>55</xdr:col>
      <xdr:colOff>50800</xdr:colOff>
      <xdr:row>80</xdr:row>
      <xdr:rowOff>160745</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82022</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3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62412</xdr:rowOff>
    </xdr:from>
    <xdr:to>
      <xdr:col>50</xdr:col>
      <xdr:colOff>165100</xdr:colOff>
      <xdr:row>80</xdr:row>
      <xdr:rowOff>164012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109945</xdr:rowOff>
    </xdr:from>
    <xdr:to>
      <xdr:col>55</xdr:col>
      <xdr:colOff>0</xdr:colOff>
      <xdr:row>80</xdr:row>
      <xdr:rowOff>113212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38259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68943</xdr:rowOff>
    </xdr:from>
    <xdr:to>
      <xdr:col>46</xdr:col>
      <xdr:colOff>38100</xdr:colOff>
      <xdr:row>80</xdr:row>
      <xdr:rowOff>170543</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113212</xdr:rowOff>
    </xdr:from>
    <xdr:to>
      <xdr:col>50</xdr:col>
      <xdr:colOff>114300</xdr:colOff>
      <xdr:row>80</xdr:row>
      <xdr:rowOff>119743</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38292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72208</xdr:rowOff>
    </xdr:from>
    <xdr:to>
      <xdr:col>41</xdr:col>
      <xdr:colOff>101600</xdr:colOff>
      <xdr:row>81</xdr:row>
      <xdr:rowOff>2358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119743</xdr:rowOff>
    </xdr:from>
    <xdr:to>
      <xdr:col>45</xdr:col>
      <xdr:colOff>177800</xdr:colOff>
      <xdr:row>80</xdr:row>
      <xdr:rowOff>123008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38357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70576</xdr:rowOff>
    </xdr:from>
    <xdr:to>
      <xdr:col>36</xdr:col>
      <xdr:colOff>165100</xdr:colOff>
      <xdr:row>81</xdr:row>
      <xdr:rowOff>726</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121376</xdr:rowOff>
    </xdr:from>
    <xdr:to>
      <xdr:col>41</xdr:col>
      <xdr:colOff>50800</xdr:colOff>
      <xdr:row>80</xdr:row>
      <xdr:rowOff>123008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38373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9089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35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15620</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35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18885</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356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17253</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0000000-0008-0000-0E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a:extLst>
            <a:ext uri="{FF2B5EF4-FFF2-40B4-BE49-F238E27FC236}">
              <a16:creationId xmlns:a16="http://schemas.microsoft.com/office/drawing/2014/main" id="{00000000-0008-0000-0E00-00009F010000}"/>
            </a:ext>
          </a:extLst>
        </xdr:cNvPr>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a:extLst>
            <a:ext uri="{FF2B5EF4-FFF2-40B4-BE49-F238E27FC236}">
              <a16:creationId xmlns:a16="http://schemas.microsoft.com/office/drawing/2014/main" id="{00000000-0008-0000-0E00-0000A1010000}"/>
            </a:ext>
          </a:extLst>
        </xdr:cNvPr>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00000000-0008-0000-0E00-0000A3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32258</xdr:rowOff>
    </xdr:from>
    <xdr:to>
      <xdr:col>85</xdr:col>
      <xdr:colOff>177800</xdr:colOff>
      <xdr:row>38</xdr:row>
      <xdr:rowOff>133858</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62687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55135</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00000000-0008-0000-0E00-0000AF010000}"/>
            </a:ext>
          </a:extLst>
        </xdr:cNvPr>
        <xdr:cNvSpPr txBox="1"/>
      </xdr:nvSpPr>
      <xdr:spPr>
        <a:xfrm>
          <a:off x="16357600"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164846</xdr:rowOff>
    </xdr:from>
    <xdr:to>
      <xdr:col>81</xdr:col>
      <xdr:colOff>101600</xdr:colOff>
      <xdr:row>38</xdr:row>
      <xdr:rowOff>94996</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5430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44196</xdr:rowOff>
    </xdr:from>
    <xdr:to>
      <xdr:col>85</xdr:col>
      <xdr:colOff>127000</xdr:colOff>
      <xdr:row>38</xdr:row>
      <xdr:rowOff>83058</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5481300" y="655929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34544</xdr:rowOff>
    </xdr:from>
    <xdr:to>
      <xdr:col>76</xdr:col>
      <xdr:colOff>165100</xdr:colOff>
      <xdr:row>38</xdr:row>
      <xdr:rowOff>136144</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4541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44196</xdr:rowOff>
    </xdr:from>
    <xdr:to>
      <xdr:col>81</xdr:col>
      <xdr:colOff>50800</xdr:colOff>
      <xdr:row>38</xdr:row>
      <xdr:rowOff>85344</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4592300" y="65592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100838</xdr:rowOff>
    </xdr:from>
    <xdr:to>
      <xdr:col>72</xdr:col>
      <xdr:colOff>38100</xdr:colOff>
      <xdr:row>39</xdr:row>
      <xdr:rowOff>30988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3652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85344</xdr:rowOff>
    </xdr:from>
    <xdr:to>
      <xdr:col>76</xdr:col>
      <xdr:colOff>114300</xdr:colOff>
      <xdr:row>38</xdr:row>
      <xdr:rowOff>151638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3703300" y="660044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57404</xdr:rowOff>
    </xdr:from>
    <xdr:to>
      <xdr:col>67</xdr:col>
      <xdr:colOff>101600</xdr:colOff>
      <xdr:row>38</xdr:row>
      <xdr:rowOff>159004</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276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108204</xdr:rowOff>
    </xdr:from>
    <xdr:to>
      <xdr:col>71</xdr:col>
      <xdr:colOff>177800</xdr:colOff>
      <xdr:row>38</xdr:row>
      <xdr:rowOff>151638</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814300" y="66233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111523</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28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47515</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9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4081</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E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E00-0000D6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E00-0000D8010000}"/>
            </a:ext>
          </a:extLst>
        </xdr:cNvPr>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E00-0000DA010000}"/>
            </a:ext>
          </a:extLst>
        </xdr:cNvPr>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48768</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21323300" y="690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48768</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20434300" y="690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xdr:rowOff>
    </xdr:from>
    <xdr:to>
      <xdr:col>102</xdr:col>
      <xdr:colOff>165100</xdr:colOff>
      <xdr:row>40</xdr:row>
      <xdr:rowOff>108712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9494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48768</xdr:rowOff>
    </xdr:from>
    <xdr:to>
      <xdr:col>107</xdr:col>
      <xdr:colOff>50800</xdr:colOff>
      <xdr:row>40</xdr:row>
      <xdr:rowOff>57912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9545300" y="6906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8605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57912</xdr:rowOff>
    </xdr:from>
    <xdr:to>
      <xdr:col>102</xdr:col>
      <xdr:colOff>114300</xdr:colOff>
      <xdr:row>40</xdr:row>
      <xdr:rowOff>57912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656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95" name="n_1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96" name="n_2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97" name="n_3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98" name="n_4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499" name="n_1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0" name="n_2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99839</xdr:rowOff>
    </xdr:from>
    <xdr:ext cx="469744" cy="259045"/>
    <xdr:sp macro="" textlink="">
      <xdr:nvSpPr>
        <xdr:cNvPr id="501" name="n_3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502" name="n_4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00000000-0008-0000-0E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0000000-0008-0000-0E00-00001202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00000000-0008-0000-0E00-00001402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150058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0000000-0008-0000-0E00-000016020000}"/>
            </a:ext>
          </a:extLst>
        </xdr:cNvPr>
        <xdr:cNvSpPr txBox="1"/>
      </xdr:nvSpPr>
      <xdr:spPr>
        <a:xfrm>
          <a:off x="16357600" y="1009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00000000-0008-0000-0E00-000022020000}"/>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146776</xdr:rowOff>
    </xdr:from>
    <xdr:to>
      <xdr:col>81</xdr:col>
      <xdr:colOff>101600</xdr:colOff>
      <xdr:row>60</xdr:row>
      <xdr:rowOff>76926</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5430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26126</xdr:rowOff>
    </xdr:from>
    <xdr:to>
      <xdr:col>85</xdr:col>
      <xdr:colOff>127000</xdr:colOff>
      <xdr:row>60</xdr:row>
      <xdr:rowOff>91440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5481300" y="1031312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26126</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4592300" y="102870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3703300" y="102445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128996</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814300" y="1018902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80390</xdr:rowOff>
    </xdr:from>
    <xdr:ext cx="405111" cy="259045"/>
    <xdr:sp macro="" textlink="">
      <xdr:nvSpPr>
        <xdr:cNvPr id="555" name="n_1ave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68053</xdr:rowOff>
    </xdr:from>
    <xdr:ext cx="405111" cy="259045"/>
    <xdr:sp macro="" textlink="">
      <xdr:nvSpPr>
        <xdr:cNvPr id="559" name="n_1main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0" name="n_2main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1" name="n_3main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562" name="n_4main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100330</xdr:rowOff>
    </xdr:from>
    <xdr:to>
      <xdr:col>116</xdr:col>
      <xdr:colOff>114300</xdr:colOff>
      <xdr:row>62</xdr:row>
      <xdr:rowOff>30480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151130</xdr:rowOff>
    </xdr:from>
    <xdr:to>
      <xdr:col>116</xdr:col>
      <xdr:colOff>63500</xdr:colOff>
      <xdr:row>61</xdr:row>
      <xdr:rowOff>156210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60958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111760</xdr:rowOff>
    </xdr:from>
    <xdr:to>
      <xdr:col>107</xdr:col>
      <xdr:colOff>101600</xdr:colOff>
      <xdr:row>62</xdr:row>
      <xdr:rowOff>41910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156210</xdr:rowOff>
    </xdr:from>
    <xdr:to>
      <xdr:col>111</xdr:col>
      <xdr:colOff>177800</xdr:colOff>
      <xdr:row>61</xdr:row>
      <xdr:rowOff>162560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61466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162560</xdr:rowOff>
    </xdr:from>
    <xdr:to>
      <xdr:col>107</xdr:col>
      <xdr:colOff>50800</xdr:colOff>
      <xdr:row>61</xdr:row>
      <xdr:rowOff>163830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6210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96520</xdr:rowOff>
    </xdr:from>
    <xdr:to>
      <xdr:col>98</xdr:col>
      <xdr:colOff>38100</xdr:colOff>
      <xdr:row>62</xdr:row>
      <xdr:rowOff>26670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55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147320</xdr:rowOff>
    </xdr:from>
    <xdr:to>
      <xdr:col>102</xdr:col>
      <xdr:colOff>114300</xdr:colOff>
      <xdr:row>61</xdr:row>
      <xdr:rowOff>163830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6057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26687</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33037</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66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34307</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17797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6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00000000-0008-0000-0E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660" name="【児童館】&#10;有形固定資産減価償却率該当値テキスト">
          <a:extLst>
            <a:ext uri="{FF2B5EF4-FFF2-40B4-BE49-F238E27FC236}">
              <a16:creationId xmlns:a16="http://schemas.microsoft.com/office/drawing/2014/main" id="{00000000-0008-0000-0E00-000094020000}"/>
            </a:ext>
          </a:extLst>
        </xdr:cNvPr>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129032</xdr:rowOff>
    </xdr:from>
    <xdr:to>
      <xdr:col>81</xdr:col>
      <xdr:colOff>101600</xdr:colOff>
      <xdr:row>82</xdr:row>
      <xdr:rowOff>59182</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54305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xdr:rowOff>
    </xdr:from>
    <xdr:to>
      <xdr:col>85</xdr:col>
      <xdr:colOff>127000</xdr:colOff>
      <xdr:row>82</xdr:row>
      <xdr:rowOff>49530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5481300" y="140672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81026</xdr:rowOff>
    </xdr:from>
    <xdr:to>
      <xdr:col>76</xdr:col>
      <xdr:colOff>165100</xdr:colOff>
      <xdr:row>82</xdr:row>
      <xdr:rowOff>11176</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4541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131826</xdr:rowOff>
    </xdr:from>
    <xdr:to>
      <xdr:col>81</xdr:col>
      <xdr:colOff>50800</xdr:colOff>
      <xdr:row>82</xdr:row>
      <xdr:rowOff>8382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4592300" y="140192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131826</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3703300" y="14005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xdr:rowOff>
    </xdr:from>
    <xdr:to>
      <xdr:col>67</xdr:col>
      <xdr:colOff>101600</xdr:colOff>
      <xdr:row>81</xdr:row>
      <xdr:rowOff>118618</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2763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67818</xdr:rowOff>
    </xdr:from>
    <xdr:to>
      <xdr:col>71</xdr:col>
      <xdr:colOff>177800</xdr:colOff>
      <xdr:row>81</xdr:row>
      <xdr:rowOff>118111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814300" y="139552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a:extLst>
            <a:ext uri="{FF2B5EF4-FFF2-40B4-BE49-F238E27FC236}">
              <a16:creationId xmlns:a16="http://schemas.microsoft.com/office/drawing/2014/main" id="{00000000-0008-0000-0E00-00009D020000}"/>
            </a:ext>
          </a:extLst>
        </xdr:cNvPr>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a:extLst>
            <a:ext uri="{FF2B5EF4-FFF2-40B4-BE49-F238E27FC236}">
              <a16:creationId xmlns:a16="http://schemas.microsoft.com/office/drawing/2014/main" id="{00000000-0008-0000-0E00-00009E020000}"/>
            </a:ext>
          </a:extLst>
        </xdr:cNvPr>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a:extLst>
            <a:ext uri="{FF2B5EF4-FFF2-40B4-BE49-F238E27FC236}">
              <a16:creationId xmlns:a16="http://schemas.microsoft.com/office/drawing/2014/main" id="{00000000-0008-0000-0E00-00009F020000}"/>
            </a:ext>
          </a:extLst>
        </xdr:cNvPr>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105427</xdr:rowOff>
    </xdr:from>
    <xdr:ext cx="405111" cy="259045"/>
    <xdr:sp macro="" textlink="">
      <xdr:nvSpPr>
        <xdr:cNvPr id="672" name="n_4aveValue【児童館】&#10;有形固定資産減価償却率">
          <a:extLst>
            <a:ext uri="{FF2B5EF4-FFF2-40B4-BE49-F238E27FC236}">
              <a16:creationId xmlns:a16="http://schemas.microsoft.com/office/drawing/2014/main" id="{00000000-0008-0000-0E00-0000A0020000}"/>
            </a:ext>
          </a:extLst>
        </xdr:cNvPr>
        <xdr:cNvSpPr txBox="1"/>
      </xdr:nvSpPr>
      <xdr:spPr>
        <a:xfrm>
          <a:off x="12611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50309</xdr:rowOff>
    </xdr:from>
    <xdr:ext cx="405111" cy="259045"/>
    <xdr:sp macro="" textlink="">
      <xdr:nvSpPr>
        <xdr:cNvPr id="673" name="n_1mainValue【児童館】&#10;有形固定資産減価償却率">
          <a:extLst>
            <a:ext uri="{FF2B5EF4-FFF2-40B4-BE49-F238E27FC236}">
              <a16:creationId xmlns:a16="http://schemas.microsoft.com/office/drawing/2014/main" id="{00000000-0008-0000-0E00-0000A1020000}"/>
            </a:ext>
          </a:extLst>
        </xdr:cNvPr>
        <xdr:cNvSpPr txBox="1"/>
      </xdr:nvSpPr>
      <xdr:spPr>
        <a:xfrm>
          <a:off x="15266044" y="141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2303</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E00-0000A2020000}"/>
            </a:ext>
          </a:extLst>
        </xdr:cNvPr>
        <xdr:cNvSpPr txBox="1"/>
      </xdr:nvSpPr>
      <xdr:spPr>
        <a:xfrm>
          <a:off x="14389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160038</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E00-0000A3020000}"/>
            </a:ext>
          </a:extLst>
        </xdr:cNvPr>
        <xdr:cNvSpPr txBox="1"/>
      </xdr:nvSpPr>
      <xdr:spPr>
        <a:xfrm>
          <a:off x="13500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109745</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E00-0000A4020000}"/>
            </a:ext>
          </a:extLst>
        </xdr:cNvPr>
        <xdr:cNvSpPr txBox="1"/>
      </xdr:nvSpPr>
      <xdr:spPr>
        <a:xfrm>
          <a:off x="12611744" y="1399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114300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1323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81</xdr:row>
      <xdr:rowOff>95250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9545300" y="13830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44450</xdr:rowOff>
    </xdr:from>
    <xdr:to>
      <xdr:col>98</xdr:col>
      <xdr:colOff>38100</xdr:colOff>
      <xdr:row>81</xdr:row>
      <xdr:rowOff>146050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162577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121920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807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xdr:rowOff>
    </xdr:from>
    <xdr:to>
      <xdr:col>81</xdr:col>
      <xdr:colOff>50800</xdr:colOff>
      <xdr:row>105</xdr:row>
      <xdr:rowOff>76200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4592300" y="1801672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xdr:rowOff>
    </xdr:from>
    <xdr:to>
      <xdr:col>76</xdr:col>
      <xdr:colOff>114300</xdr:colOff>
      <xdr:row>105</xdr:row>
      <xdr:rowOff>14478</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3703300" y="180098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xdr:rowOff>
    </xdr:from>
    <xdr:to>
      <xdr:col>71</xdr:col>
      <xdr:colOff>177800</xdr:colOff>
      <xdr:row>105</xdr:row>
      <xdr:rowOff>87630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2814300" y="1800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56405</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97789</xdr:rowOff>
    </xdr:from>
    <xdr:to>
      <xdr:col>116</xdr:col>
      <xdr:colOff>114300</xdr:colOff>
      <xdr:row>104</xdr:row>
      <xdr:rowOff>27939</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120666</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148589</xdr:rowOff>
    </xdr:from>
    <xdr:to>
      <xdr:col>116</xdr:col>
      <xdr:colOff>63500</xdr:colOff>
      <xdr:row>103</xdr:row>
      <xdr:rowOff>148589</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21323300" y="17807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104</xdr:row>
      <xdr:rowOff>7620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104</xdr:row>
      <xdr:rowOff>7620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9545300" y="17815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143511</xdr:rowOff>
    </xdr:from>
    <xdr:to>
      <xdr:col>98</xdr:col>
      <xdr:colOff>38100</xdr:colOff>
      <xdr:row>104</xdr:row>
      <xdr:rowOff>73661</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104</xdr:row>
      <xdr:rowOff>22861</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8656300" y="1781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90188</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類似団体と比較して特に有形固定資産減価償却率が高い施設は、道路、児童館、学校施設であり、それぞれ</a:t>
          </a:r>
          <a:r>
            <a:rPr kumimoji="1" lang="en-US" altLang="ja-JP" sz="1200">
              <a:latin typeface="ＭＳ Ｐゴシック" panose="020B0600070205080204" pitchFamily="50" charset="-128"/>
              <a:ea typeface="ＭＳ Ｐゴシック" panose="020B0600070205080204" pitchFamily="50" charset="-128"/>
            </a:rPr>
            <a:t>71.2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70.5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67.8</a:t>
          </a:r>
          <a:r>
            <a:rPr kumimoji="1" lang="ja-JP" altLang="en-US" sz="1200">
              <a:latin typeface="ＭＳ Ｐゴシック" panose="020B0600070205080204" pitchFamily="50" charset="-128"/>
              <a:ea typeface="ＭＳ Ｐゴシック" panose="020B0600070205080204" pitchFamily="50" charset="-128"/>
            </a:rPr>
            <a:t>％となっています。 この傾向は前年度以前から継続しています。道路については、伊勢崎市道路舗装修繕計画に従い、長期的な計画による舗装の長寿命化に努める必要があります。児童館については、類似団体と比較して一人当たりの面積も大きく、建築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超えて老朽化が進んでいる施設もあるため、老朽化が進んだ施設については効果的な改修を行うことにより長寿命化を進めて更新費の削減を図る必要があります。学校施設については、類似団体と比較して一人当たり面積が小さいものの、有形固定資産減価償却率は高くなっています。固定資産のうち学校施設の占める割合は高いことを踏まえると、学校施設の老朽化対策の重要性が年々高まってきていると考えられるため、伊勢崎市学校施設長寿命化計画に従い、計画的な修繕、改修による長寿命化に努める必要があります。 </a:t>
          </a:r>
        </a:p>
        <a:p>
          <a:r>
            <a:rPr kumimoji="1" lang="ja-JP" altLang="en-US" sz="1200">
              <a:latin typeface="ＭＳ Ｐゴシック" panose="020B0600070205080204" pitchFamily="50" charset="-128"/>
              <a:ea typeface="ＭＳ Ｐゴシック" panose="020B0600070205080204" pitchFamily="50" charset="-128"/>
            </a:rPr>
            <a:t>　一方で、類似団体と比較して特に有形固定資産減価償却率が低い施設は、橋りょう・トンネル、公営住宅であり、それぞれ</a:t>
          </a:r>
          <a:r>
            <a:rPr kumimoji="1" lang="en-US" altLang="ja-JP" sz="1200">
              <a:latin typeface="ＭＳ Ｐゴシック" panose="020B0600070205080204" pitchFamily="50" charset="-128"/>
              <a:ea typeface="ＭＳ Ｐゴシック" panose="020B0600070205080204" pitchFamily="50" charset="-128"/>
            </a:rPr>
            <a:t>43.6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62.7</a:t>
          </a:r>
          <a:r>
            <a:rPr kumimoji="1" lang="ja-JP" altLang="en-US" sz="1200">
              <a:latin typeface="ＭＳ Ｐゴシック" panose="020B0600070205080204" pitchFamily="50" charset="-128"/>
              <a:ea typeface="ＭＳ Ｐゴシック" panose="020B0600070205080204" pitchFamily="50" charset="-128"/>
            </a:rPr>
            <a:t>％となっています。橋りょう・トンネルについては、昭和</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前につくられた古い橋りょうも残っています。そのため、橋梁長寿命化修繕計画に従い、計画的な修繕、改修により長寿命化に努める必要があります。公営住宅については、類似団体と比較して一人当たりの面積も大きく、老朽化が進んでいる施設もあります。そのため、予防による長寿命化とともに、必要に応じた効果的な改修を行うことで機能更新を進め、更新費の縮減を図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30480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745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117022</xdr:rowOff>
    </xdr:from>
    <xdr:to>
      <xdr:col>19</xdr:col>
      <xdr:colOff>177800</xdr:colOff>
      <xdr:row>38</xdr:row>
      <xdr:rowOff>159476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321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117022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0926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94162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6844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156210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156210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95267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167640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574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80645</xdr:rowOff>
    </xdr:from>
    <xdr:to>
      <xdr:col>15</xdr:col>
      <xdr:colOff>101600</xdr:colOff>
      <xdr:row>62</xdr:row>
      <xdr:rowOff>10795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131445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908300" y="105746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133350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019300" y="105898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542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105427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158132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1922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57167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67310</xdr:rowOff>
    </xdr:from>
    <xdr:to>
      <xdr:col>55</xdr:col>
      <xdr:colOff>50800</xdr:colOff>
      <xdr:row>60</xdr:row>
      <xdr:rowOff>168910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90187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67310</xdr:rowOff>
    </xdr:from>
    <xdr:to>
      <xdr:col>50</xdr:col>
      <xdr:colOff>165100</xdr:colOff>
      <xdr:row>60</xdr:row>
      <xdr:rowOff>168910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118110</xdr:rowOff>
    </xdr:from>
    <xdr:to>
      <xdr:col>55</xdr:col>
      <xdr:colOff>0</xdr:colOff>
      <xdr:row>60</xdr:row>
      <xdr:rowOff>118110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405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67310</xdr:rowOff>
    </xdr:from>
    <xdr:to>
      <xdr:col>46</xdr:col>
      <xdr:colOff>38100</xdr:colOff>
      <xdr:row>60</xdr:row>
      <xdr:rowOff>168910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118110</xdr:rowOff>
    </xdr:from>
    <xdr:to>
      <xdr:col>50</xdr:col>
      <xdr:colOff>114300</xdr:colOff>
      <xdr:row>60</xdr:row>
      <xdr:rowOff>118110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405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71120</xdr:rowOff>
    </xdr:from>
    <xdr:to>
      <xdr:col>41</xdr:col>
      <xdr:colOff>101600</xdr:colOff>
      <xdr:row>61</xdr:row>
      <xdr:rowOff>1270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118110</xdr:rowOff>
    </xdr:from>
    <xdr:to>
      <xdr:col>45</xdr:col>
      <xdr:colOff>177800</xdr:colOff>
      <xdr:row>60</xdr:row>
      <xdr:rowOff>121920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67310</xdr:rowOff>
    </xdr:from>
    <xdr:to>
      <xdr:col>36</xdr:col>
      <xdr:colOff>165100</xdr:colOff>
      <xdr:row>60</xdr:row>
      <xdr:rowOff>168910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118110</xdr:rowOff>
    </xdr:from>
    <xdr:to>
      <xdr:col>41</xdr:col>
      <xdr:colOff>50800</xdr:colOff>
      <xdr:row>60</xdr:row>
      <xdr:rowOff>121920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40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13987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13987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17797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13987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73842</xdr:rowOff>
    </xdr:from>
    <xdr:to>
      <xdr:col>15</xdr:col>
      <xdr:colOff>101600</xdr:colOff>
      <xdr:row>82</xdr:row>
      <xdr:rowOff>3992</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15058</xdr:rowOff>
    </xdr:from>
    <xdr:to>
      <xdr:col>10</xdr:col>
      <xdr:colOff>165100</xdr:colOff>
      <xdr:row>81</xdr:row>
      <xdr:rowOff>116658</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157118</xdr:rowOff>
    </xdr:from>
    <xdr:to>
      <xdr:col>6</xdr:col>
      <xdr:colOff>38100</xdr:colOff>
      <xdr:row>81</xdr:row>
      <xdr:rowOff>87268</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71863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18324</xdr:rowOff>
    </xdr:from>
    <xdr:to>
      <xdr:col>20</xdr:col>
      <xdr:colOff>38100</xdr:colOff>
      <xdr:row>83</xdr:row>
      <xdr:rowOff>119924</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69124</xdr:rowOff>
    </xdr:from>
    <xdr:to>
      <xdr:col>24</xdr:col>
      <xdr:colOff>63500</xdr:colOff>
      <xdr:row>83</xdr:row>
      <xdr:rowOff>144236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29947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168729</xdr:rowOff>
    </xdr:from>
    <xdr:to>
      <xdr:col>19</xdr:col>
      <xdr:colOff>177800</xdr:colOff>
      <xdr:row>83</xdr:row>
      <xdr:rowOff>69124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22762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62412</xdr:rowOff>
    </xdr:from>
    <xdr:to>
      <xdr:col>10</xdr:col>
      <xdr:colOff>165100</xdr:colOff>
      <xdr:row>82</xdr:row>
      <xdr:rowOff>164012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113212</xdr:rowOff>
    </xdr:from>
    <xdr:to>
      <xdr:col>15</xdr:col>
      <xdr:colOff>50800</xdr:colOff>
      <xdr:row>82</xdr:row>
      <xdr:rowOff>168729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17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113212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1133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92364</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20519</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133185</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103795</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111051</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155139</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96356</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63500</xdr:rowOff>
    </xdr:from>
    <xdr:to>
      <xdr:col>36</xdr:col>
      <xdr:colOff>165100</xdr:colOff>
      <xdr:row>82</xdr:row>
      <xdr:rowOff>165100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114300</xdr:rowOff>
    </xdr:from>
    <xdr:to>
      <xdr:col>55</xdr:col>
      <xdr:colOff>50800</xdr:colOff>
      <xdr:row>81</xdr:row>
      <xdr:rowOff>44450</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137177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114300</xdr:rowOff>
    </xdr:from>
    <xdr:to>
      <xdr:col>50</xdr:col>
      <xdr:colOff>165100</xdr:colOff>
      <xdr:row>81</xdr:row>
      <xdr:rowOff>44450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165100</xdr:rowOff>
    </xdr:from>
    <xdr:to>
      <xdr:col>55</xdr:col>
      <xdr:colOff>0</xdr:colOff>
      <xdr:row>80</xdr:row>
      <xdr:rowOff>165100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114300</xdr:rowOff>
    </xdr:from>
    <xdr:to>
      <xdr:col>46</xdr:col>
      <xdr:colOff>38100</xdr:colOff>
      <xdr:row>81</xdr:row>
      <xdr:rowOff>44450</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165100</xdr:rowOff>
    </xdr:from>
    <xdr:to>
      <xdr:col>50</xdr:col>
      <xdr:colOff>114300</xdr:colOff>
      <xdr:row>80</xdr:row>
      <xdr:rowOff>165100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127000</xdr:rowOff>
    </xdr:from>
    <xdr:to>
      <xdr:col>41</xdr:col>
      <xdr:colOff>101600</xdr:colOff>
      <xdr:row>81</xdr:row>
      <xdr:rowOff>57150</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165100</xdr:rowOff>
    </xdr:from>
    <xdr:to>
      <xdr:col>45</xdr:col>
      <xdr:colOff>177800</xdr:colOff>
      <xdr:row>81</xdr:row>
      <xdr:rowOff>6350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388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127000</xdr:rowOff>
    </xdr:from>
    <xdr:to>
      <xdr:col>36</xdr:col>
      <xdr:colOff>165100</xdr:colOff>
      <xdr:row>81</xdr:row>
      <xdr:rowOff>57150</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6350</xdr:rowOff>
    </xdr:from>
    <xdr:to>
      <xdr:col>41</xdr:col>
      <xdr:colOff>50800</xdr:colOff>
      <xdr:row>81</xdr:row>
      <xdr:rowOff>6350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389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22877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156227</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60977</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60977</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73677</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73677</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167458</xdr:rowOff>
    </xdr:from>
    <xdr:to>
      <xdr:col>20</xdr:col>
      <xdr:colOff>38100</xdr:colOff>
      <xdr:row>105</xdr:row>
      <xdr:rowOff>97608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46808</xdr:rowOff>
    </xdr:from>
    <xdr:to>
      <xdr:col>24</xdr:col>
      <xdr:colOff>63500</xdr:colOff>
      <xdr:row>105</xdr:row>
      <xdr:rowOff>69669</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0490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134801</xdr:rowOff>
    </xdr:from>
    <xdr:to>
      <xdr:col>15</xdr:col>
      <xdr:colOff>101600</xdr:colOff>
      <xdr:row>105</xdr:row>
      <xdr:rowOff>64951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14151</xdr:rowOff>
    </xdr:from>
    <xdr:to>
      <xdr:col>19</xdr:col>
      <xdr:colOff>177800</xdr:colOff>
      <xdr:row>105</xdr:row>
      <xdr:rowOff>46808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0164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111942</xdr:rowOff>
    </xdr:from>
    <xdr:to>
      <xdr:col>10</xdr:col>
      <xdr:colOff>165100</xdr:colOff>
      <xdr:row>106</xdr:row>
      <xdr:rowOff>42092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xdr:rowOff>
    </xdr:from>
    <xdr:to>
      <xdr:col>15</xdr:col>
      <xdr:colOff>50800</xdr:colOff>
      <xdr:row>105</xdr:row>
      <xdr:rowOff>162742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2019300" y="18016401"/>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103777</xdr:rowOff>
    </xdr:from>
    <xdr:to>
      <xdr:col>6</xdr:col>
      <xdr:colOff>38100</xdr:colOff>
      <xdr:row>106</xdr:row>
      <xdr:rowOff>33927</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154577</xdr:rowOff>
    </xdr:from>
    <xdr:to>
      <xdr:col>10</xdr:col>
      <xdr:colOff>114300</xdr:colOff>
      <xdr:row>105</xdr:row>
      <xdr:rowOff>162742</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1568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1469</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37391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35758</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88735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56078</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33219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25054</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109220</xdr:rowOff>
    </xdr:from>
    <xdr:to>
      <xdr:col>50</xdr:col>
      <xdr:colOff>165100</xdr:colOff>
      <xdr:row>103</xdr:row>
      <xdr:rowOff>39370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160020</xdr:rowOff>
    </xdr:from>
    <xdr:to>
      <xdr:col>55</xdr:col>
      <xdr:colOff>0</xdr:colOff>
      <xdr:row>105</xdr:row>
      <xdr:rowOff>41911</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7647920"/>
          <a:ext cx="8382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132080</xdr:rowOff>
    </xdr:from>
    <xdr:to>
      <xdr:col>46</xdr:col>
      <xdr:colOff>38100</xdr:colOff>
      <xdr:row>103</xdr:row>
      <xdr:rowOff>62230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160020</xdr:rowOff>
    </xdr:from>
    <xdr:to>
      <xdr:col>50</xdr:col>
      <xdr:colOff>114300</xdr:colOff>
      <xdr:row>103</xdr:row>
      <xdr:rowOff>11430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7647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116839</xdr:rowOff>
    </xdr:from>
    <xdr:to>
      <xdr:col>41</xdr:col>
      <xdr:colOff>101600</xdr:colOff>
      <xdr:row>103</xdr:row>
      <xdr:rowOff>46989</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167639</xdr:rowOff>
    </xdr:from>
    <xdr:to>
      <xdr:col>45</xdr:col>
      <xdr:colOff>177800</xdr:colOff>
      <xdr:row>103</xdr:row>
      <xdr:rowOff>11430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7655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124461</xdr:rowOff>
    </xdr:from>
    <xdr:to>
      <xdr:col>36</xdr:col>
      <xdr:colOff>165100</xdr:colOff>
      <xdr:row>103</xdr:row>
      <xdr:rowOff>54611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167639</xdr:rowOff>
    </xdr:from>
    <xdr:to>
      <xdr:col>41</xdr:col>
      <xdr:colOff>50800</xdr:colOff>
      <xdr:row>103</xdr:row>
      <xdr:rowOff>3811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7655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55897</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78757</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63516</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71138</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38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42545</xdr:rowOff>
    </xdr:from>
    <xdr:to>
      <xdr:col>85</xdr:col>
      <xdr:colOff>177800</xdr:colOff>
      <xdr:row>39</xdr:row>
      <xdr:rowOff>144145</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20972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93345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743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xdr:rowOff>
    </xdr:from>
    <xdr:to>
      <xdr:col>81</xdr:col>
      <xdr:colOff>50800</xdr:colOff>
      <xdr:row>39</xdr:row>
      <xdr:rowOff>57150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6998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128270</xdr:rowOff>
    </xdr:from>
    <xdr:to>
      <xdr:col>72</xdr:col>
      <xdr:colOff>38100</xdr:colOff>
      <xdr:row>39</xdr:row>
      <xdr:rowOff>58420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13335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694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6350</xdr:rowOff>
    </xdr:from>
    <xdr:to>
      <xdr:col>67</xdr:col>
      <xdr:colOff>101600</xdr:colOff>
      <xdr:row>39</xdr:row>
      <xdr:rowOff>107950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7620</xdr:rowOff>
    </xdr:from>
    <xdr:to>
      <xdr:col>71</xdr:col>
      <xdr:colOff>177800</xdr:colOff>
      <xdr:row>39</xdr:row>
      <xdr:rowOff>57150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2814300" y="6694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49547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99077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132397</xdr:rowOff>
    </xdr:from>
    <xdr:to>
      <xdr:col>116</xdr:col>
      <xdr:colOff>114300</xdr:colOff>
      <xdr:row>33</xdr:row>
      <xdr:rowOff>62547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56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80268</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556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138557</xdr:rowOff>
    </xdr:from>
    <xdr:to>
      <xdr:col>112</xdr:col>
      <xdr:colOff>38100</xdr:colOff>
      <xdr:row>33</xdr:row>
      <xdr:rowOff>68707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56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11747</xdr:rowOff>
    </xdr:from>
    <xdr:to>
      <xdr:col>116</xdr:col>
      <xdr:colOff>63500</xdr:colOff>
      <xdr:row>33</xdr:row>
      <xdr:rowOff>17907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5669597"/>
          <a:ext cx="8382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129426</xdr:rowOff>
    </xdr:from>
    <xdr:to>
      <xdr:col>107</xdr:col>
      <xdr:colOff>101600</xdr:colOff>
      <xdr:row>33</xdr:row>
      <xdr:rowOff>59576</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56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8776</xdr:rowOff>
    </xdr:from>
    <xdr:to>
      <xdr:col>111</xdr:col>
      <xdr:colOff>177800</xdr:colOff>
      <xdr:row>33</xdr:row>
      <xdr:rowOff>17907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5666626"/>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18326</xdr:rowOff>
    </xdr:from>
    <xdr:to>
      <xdr:col>102</xdr:col>
      <xdr:colOff>165100</xdr:colOff>
      <xdr:row>33</xdr:row>
      <xdr:rowOff>119926</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56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8776</xdr:rowOff>
    </xdr:from>
    <xdr:to>
      <xdr:col>107</xdr:col>
      <xdr:colOff>50800</xdr:colOff>
      <xdr:row>33</xdr:row>
      <xdr:rowOff>69126</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566662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97434</xdr:rowOff>
    </xdr:from>
    <xdr:to>
      <xdr:col>98</xdr:col>
      <xdr:colOff>38100</xdr:colOff>
      <xdr:row>34</xdr:row>
      <xdr:rowOff>27584</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5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69126</xdr:rowOff>
    </xdr:from>
    <xdr:to>
      <xdr:col>102</xdr:col>
      <xdr:colOff>114300</xdr:colOff>
      <xdr:row>33</xdr:row>
      <xdr:rowOff>148234</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5726976"/>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85234</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540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76103</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539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136453</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545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44111</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553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68580</xdr:rowOff>
    </xdr:from>
    <xdr:to>
      <xdr:col>85</xdr:col>
      <xdr:colOff>127000</xdr:colOff>
      <xdr:row>60</xdr:row>
      <xdr:rowOff>114300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355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152654</xdr:rowOff>
    </xdr:from>
    <xdr:to>
      <xdr:col>76</xdr:col>
      <xdr:colOff>165100</xdr:colOff>
      <xdr:row>60</xdr:row>
      <xdr:rowOff>82804</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32004</xdr:rowOff>
    </xdr:from>
    <xdr:to>
      <xdr:col>81</xdr:col>
      <xdr:colOff>50800</xdr:colOff>
      <xdr:row>60</xdr:row>
      <xdr:rowOff>68580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319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106934</xdr:rowOff>
    </xdr:from>
    <xdr:to>
      <xdr:col>72</xdr:col>
      <xdr:colOff>38100</xdr:colOff>
      <xdr:row>60</xdr:row>
      <xdr:rowOff>37084</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157734</xdr:rowOff>
    </xdr:from>
    <xdr:to>
      <xdr:col>76</xdr:col>
      <xdr:colOff>114300</xdr:colOff>
      <xdr:row>60</xdr:row>
      <xdr:rowOff>32004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273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61214</xdr:rowOff>
    </xdr:from>
    <xdr:to>
      <xdr:col>67</xdr:col>
      <xdr:colOff>101600</xdr:colOff>
      <xdr:row>59</xdr:row>
      <xdr:rowOff>162814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112014</xdr:rowOff>
    </xdr:from>
    <xdr:to>
      <xdr:col>71</xdr:col>
      <xdr:colOff>177800</xdr:colOff>
      <xdr:row>59</xdr:row>
      <xdr:rowOff>157734</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2275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122191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28211</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153941</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112485</xdr:rowOff>
    </xdr:from>
    <xdr:to>
      <xdr:col>116</xdr:col>
      <xdr:colOff>114300</xdr:colOff>
      <xdr:row>61</xdr:row>
      <xdr:rowOff>42635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90912</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3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163285</xdr:rowOff>
    </xdr:from>
    <xdr:to>
      <xdr:col>116</xdr:col>
      <xdr:colOff>63500</xdr:colOff>
      <xdr:row>60</xdr:row>
      <xdr:rowOff>163285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1323300" y="10450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112485</xdr:rowOff>
    </xdr:from>
    <xdr:to>
      <xdr:col>107</xdr:col>
      <xdr:colOff>101600</xdr:colOff>
      <xdr:row>61</xdr:row>
      <xdr:rowOff>42635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163285</xdr:rowOff>
    </xdr:from>
    <xdr:to>
      <xdr:col>111</xdr:col>
      <xdr:colOff>177800</xdr:colOff>
      <xdr:row>60</xdr:row>
      <xdr:rowOff>163285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163285</xdr:rowOff>
    </xdr:from>
    <xdr:to>
      <xdr:col>107</xdr:col>
      <xdr:colOff>50800</xdr:colOff>
      <xdr:row>60</xdr:row>
      <xdr:rowOff>163285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112485</xdr:rowOff>
    </xdr:from>
    <xdr:to>
      <xdr:col>98</xdr:col>
      <xdr:colOff>38100</xdr:colOff>
      <xdr:row>61</xdr:row>
      <xdr:rowOff>42635</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60</xdr:row>
      <xdr:rowOff>163285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450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33762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33762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33762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163322</xdr:rowOff>
    </xdr:from>
    <xdr:to>
      <xdr:col>85</xdr:col>
      <xdr:colOff>177800</xdr:colOff>
      <xdr:row>80</xdr:row>
      <xdr:rowOff>93472</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14749</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42672</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3719811"/>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62737</xdr:rowOff>
    </xdr:from>
    <xdr:to>
      <xdr:col>76</xdr:col>
      <xdr:colOff>165100</xdr:colOff>
      <xdr:row>79</xdr:row>
      <xdr:rowOff>164337</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113537</xdr:rowOff>
    </xdr:from>
    <xdr:to>
      <xdr:col>81</xdr:col>
      <xdr:colOff>50800</xdr:colOff>
      <xdr:row>80</xdr:row>
      <xdr:rowOff>3811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65808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113537</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616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145035</xdr:rowOff>
    </xdr:from>
    <xdr:to>
      <xdr:col>67</xdr:col>
      <xdr:colOff>101600</xdr:colOff>
      <xdr:row>79</xdr:row>
      <xdr:rowOff>75185</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5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24385</xdr:rowOff>
    </xdr:from>
    <xdr:to>
      <xdr:col>71</xdr:col>
      <xdr:colOff>177800</xdr:colOff>
      <xdr:row>79</xdr:row>
      <xdr:rowOff>72389</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356893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9414</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91712</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29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124477</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4211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158750</xdr:rowOff>
    </xdr:from>
    <xdr:to>
      <xdr:col>107</xdr:col>
      <xdr:colOff>101600</xdr:colOff>
      <xdr:row>83</xdr:row>
      <xdr:rowOff>88900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38100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0434300" y="1423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158750</xdr:rowOff>
    </xdr:from>
    <xdr:to>
      <xdr:col>102</xdr:col>
      <xdr:colOff>165100</xdr:colOff>
      <xdr:row>83</xdr:row>
      <xdr:rowOff>88900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38100</xdr:rowOff>
    </xdr:from>
    <xdr:to>
      <xdr:col>107</xdr:col>
      <xdr:colOff>50800</xdr:colOff>
      <xdr:row>83</xdr:row>
      <xdr:rowOff>38100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426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38100</xdr:rowOff>
    </xdr:from>
    <xdr:to>
      <xdr:col>102</xdr:col>
      <xdr:colOff>114300</xdr:colOff>
      <xdr:row>83</xdr:row>
      <xdr:rowOff>57150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4268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67327</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105427</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0000000-0008-0000-0F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庁舎】&#10;有形固定資産減価償却率最小値テキスト">
          <a:extLst>
            <a:ext uri="{FF2B5EF4-FFF2-40B4-BE49-F238E27FC236}">
              <a16:creationId xmlns:a16="http://schemas.microsoft.com/office/drawing/2014/main" id="{00000000-0008-0000-0F00-000060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866" name="【庁舎】&#10;有形固定資産減価償却率最大値テキスト">
          <a:extLst>
            <a:ext uri="{FF2B5EF4-FFF2-40B4-BE49-F238E27FC236}">
              <a16:creationId xmlns:a16="http://schemas.microsoft.com/office/drawing/2014/main" id="{00000000-0008-0000-0F00-000062030000}"/>
            </a:ext>
          </a:extLst>
        </xdr:cNvPr>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68" name="【庁舎】&#10;有形固定資産減価償却率平均値テキスト">
          <a:extLst>
            <a:ext uri="{FF2B5EF4-FFF2-40B4-BE49-F238E27FC236}">
              <a16:creationId xmlns:a16="http://schemas.microsoft.com/office/drawing/2014/main" id="{00000000-0008-0000-0F00-000064030000}"/>
            </a:ext>
          </a:extLst>
        </xdr:cNvPr>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31114</xdr:rowOff>
    </xdr:from>
    <xdr:to>
      <xdr:col>85</xdr:col>
      <xdr:colOff>177800</xdr:colOff>
      <xdr:row>105</xdr:row>
      <xdr:rowOff>132714</xdr:rowOff>
    </xdr:to>
    <xdr:sp macro="" textlink="">
      <xdr:nvSpPr>
        <xdr:cNvPr id="879" name="楕円 878">
          <a:extLst>
            <a:ext uri="{FF2B5EF4-FFF2-40B4-BE49-F238E27FC236}">
              <a16:creationId xmlns:a16="http://schemas.microsoft.com/office/drawing/2014/main" id="{00000000-0008-0000-0F00-00006F030000}"/>
            </a:ext>
          </a:extLst>
        </xdr:cNvPr>
        <xdr:cNvSpPr/>
      </xdr:nvSpPr>
      <xdr:spPr>
        <a:xfrm>
          <a:off x="16268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9541</xdr:rowOff>
    </xdr:from>
    <xdr:ext cx="405111" cy="259045"/>
    <xdr:sp macro="" textlink="">
      <xdr:nvSpPr>
        <xdr:cNvPr id="880" name="【庁舎】&#10;有形固定資産減価償却率該当値テキスト">
          <a:extLst>
            <a:ext uri="{FF2B5EF4-FFF2-40B4-BE49-F238E27FC236}">
              <a16:creationId xmlns:a16="http://schemas.microsoft.com/office/drawing/2014/main" id="{00000000-0008-0000-0F00-000070030000}"/>
            </a:ext>
          </a:extLst>
        </xdr:cNvPr>
        <xdr:cNvSpPr txBox="1"/>
      </xdr:nvSpPr>
      <xdr:spPr>
        <a:xfrm>
          <a:off x="163576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15875</xdr:rowOff>
    </xdr:from>
    <xdr:to>
      <xdr:col>81</xdr:col>
      <xdr:colOff>101600</xdr:colOff>
      <xdr:row>105</xdr:row>
      <xdr:rowOff>117475</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66675</xdr:rowOff>
    </xdr:from>
    <xdr:to>
      <xdr:col>85</xdr:col>
      <xdr:colOff>127000</xdr:colOff>
      <xdr:row>105</xdr:row>
      <xdr:rowOff>81914</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15481300" y="1806892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23495</xdr:rowOff>
    </xdr:from>
    <xdr:to>
      <xdr:col>76</xdr:col>
      <xdr:colOff>165100</xdr:colOff>
      <xdr:row>105</xdr:row>
      <xdr:rowOff>125095</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4541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74295</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4592300" y="180689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365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74295</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3703300" y="1805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103505</xdr:rowOff>
    </xdr:from>
    <xdr:to>
      <xdr:col>67</xdr:col>
      <xdr:colOff>101600</xdr:colOff>
      <xdr:row>105</xdr:row>
      <xdr:rowOff>33655</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2763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154305</xdr:rowOff>
    </xdr:from>
    <xdr:to>
      <xdr:col>71</xdr:col>
      <xdr:colOff>177800</xdr:colOff>
      <xdr:row>105</xdr:row>
      <xdr:rowOff>55245</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2814300" y="179851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889" name="n_1aveValue【庁舎】&#10;有形固定資産減価償却率">
          <a:extLst>
            <a:ext uri="{FF2B5EF4-FFF2-40B4-BE49-F238E27FC236}">
              <a16:creationId xmlns:a16="http://schemas.microsoft.com/office/drawing/2014/main" id="{00000000-0008-0000-0F00-000079030000}"/>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0" name="n_2aveValue【庁舎】&#10;有形固定資産減価償却率">
          <a:extLst>
            <a:ext uri="{FF2B5EF4-FFF2-40B4-BE49-F238E27FC236}">
              <a16:creationId xmlns:a16="http://schemas.microsoft.com/office/drawing/2014/main" id="{00000000-0008-0000-0F00-00007A030000}"/>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120666</xdr:rowOff>
    </xdr:from>
    <xdr:ext cx="405111" cy="259045"/>
    <xdr:sp macro="" textlink="">
      <xdr:nvSpPr>
        <xdr:cNvPr id="891" name="n_3aveValue【庁舎】&#10;有形固定資産減価償却率">
          <a:extLst>
            <a:ext uri="{FF2B5EF4-FFF2-40B4-BE49-F238E27FC236}">
              <a16:creationId xmlns:a16="http://schemas.microsoft.com/office/drawing/2014/main" id="{00000000-0008-0000-0F00-00007B030000}"/>
            </a:ext>
          </a:extLst>
        </xdr:cNvPr>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92" name="n_4aveValue【庁舎】&#10;有形固定資産減価償却率">
          <a:extLst>
            <a:ext uri="{FF2B5EF4-FFF2-40B4-BE49-F238E27FC236}">
              <a16:creationId xmlns:a16="http://schemas.microsoft.com/office/drawing/2014/main" id="{00000000-0008-0000-0F00-00007C030000}"/>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108602</xdr:rowOff>
    </xdr:from>
    <xdr:ext cx="405111" cy="259045"/>
    <xdr:sp macro="" textlink="">
      <xdr:nvSpPr>
        <xdr:cNvPr id="893" name="n_1mainValue【庁舎】&#10;有形固定資産減価償却率">
          <a:extLst>
            <a:ext uri="{FF2B5EF4-FFF2-40B4-BE49-F238E27FC236}">
              <a16:creationId xmlns:a16="http://schemas.microsoft.com/office/drawing/2014/main" id="{00000000-0008-0000-0F00-00007D030000}"/>
            </a:ext>
          </a:extLst>
        </xdr:cNvPr>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116222</xdr:rowOff>
    </xdr:from>
    <xdr:ext cx="405111" cy="259045"/>
    <xdr:sp macro="" textlink="">
      <xdr:nvSpPr>
        <xdr:cNvPr id="894" name="n_2mainValue【庁舎】&#10;有形固定資産減価償却率">
          <a:extLst>
            <a:ext uri="{FF2B5EF4-FFF2-40B4-BE49-F238E27FC236}">
              <a16:creationId xmlns:a16="http://schemas.microsoft.com/office/drawing/2014/main" id="{00000000-0008-0000-0F00-00007E030000}"/>
            </a:ext>
          </a:extLst>
        </xdr:cNvPr>
        <xdr:cNvSpPr txBox="1"/>
      </xdr:nvSpPr>
      <xdr:spPr>
        <a:xfrm>
          <a:off x="14389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97172</xdr:rowOff>
    </xdr:from>
    <xdr:ext cx="405111" cy="259045"/>
    <xdr:sp macro="" textlink="">
      <xdr:nvSpPr>
        <xdr:cNvPr id="895" name="n_3mainValue【庁舎】&#10;有形固定資産減価償却率">
          <a:extLst>
            <a:ext uri="{FF2B5EF4-FFF2-40B4-BE49-F238E27FC236}">
              <a16:creationId xmlns:a16="http://schemas.microsoft.com/office/drawing/2014/main" id="{00000000-0008-0000-0F00-00007F030000}"/>
            </a:ext>
          </a:extLst>
        </xdr:cNvPr>
        <xdr:cNvSpPr txBox="1"/>
      </xdr:nvSpPr>
      <xdr:spPr>
        <a:xfrm>
          <a:off x="13500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24782</xdr:rowOff>
    </xdr:from>
    <xdr:ext cx="405111" cy="259045"/>
    <xdr:sp macro="" textlink="">
      <xdr:nvSpPr>
        <xdr:cNvPr id="896" name="n_4mainValue【庁舎】&#10;有形固定資産減価償却率">
          <a:extLst>
            <a:ext uri="{FF2B5EF4-FFF2-40B4-BE49-F238E27FC236}">
              <a16:creationId xmlns:a16="http://schemas.microsoft.com/office/drawing/2014/main" id="{00000000-0008-0000-0F00-000080030000}"/>
            </a:ext>
          </a:extLst>
        </xdr:cNvPr>
        <xdr:cNvSpPr txBox="1"/>
      </xdr:nvSpPr>
      <xdr:spPr>
        <a:xfrm>
          <a:off x="12611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109220</xdr:rowOff>
    </xdr:from>
    <xdr:to>
      <xdr:col>116</xdr:col>
      <xdr:colOff>114300</xdr:colOff>
      <xdr:row>106</xdr:row>
      <xdr:rowOff>39370</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87647</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160020</xdr:rowOff>
    </xdr:from>
    <xdr:to>
      <xdr:col>116</xdr:col>
      <xdr:colOff>63500</xdr:colOff>
      <xdr:row>105</xdr:row>
      <xdr:rowOff>160020</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21323300" y="18162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160020</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20434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160020</xdr:rowOff>
    </xdr:from>
    <xdr:to>
      <xdr:col>107</xdr:col>
      <xdr:colOff>50800</xdr:colOff>
      <xdr:row>105</xdr:row>
      <xdr:rowOff>160020</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160020</xdr:rowOff>
    </xdr:from>
    <xdr:to>
      <xdr:col>102</xdr:col>
      <xdr:colOff>114300</xdr:colOff>
      <xdr:row>105</xdr:row>
      <xdr:rowOff>160020</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a:off x="18656300" y="18162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30497</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30497</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類似団体と比較して特に有形固定資産減価償却率が高い施設は、体育館・プール、一般廃棄物処理施設、庁舎、図書館であり、それぞれ</a:t>
          </a:r>
          <a:r>
            <a:rPr kumimoji="1" lang="en-US" altLang="ja-JP" sz="1200">
              <a:latin typeface="ＭＳ Ｐゴシック" panose="020B0600070205080204" pitchFamily="50" charset="-128"/>
              <a:ea typeface="ＭＳ Ｐゴシック" panose="020B0600070205080204" pitchFamily="50" charset="-128"/>
            </a:rPr>
            <a:t>77.8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75.9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69.3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64.7</a:t>
          </a:r>
          <a:r>
            <a:rPr kumimoji="1" lang="ja-JP" altLang="en-US" sz="1200">
              <a:latin typeface="ＭＳ Ｐゴシック" panose="020B0600070205080204" pitchFamily="50" charset="-128"/>
              <a:ea typeface="ＭＳ Ｐゴシック" panose="020B0600070205080204" pitchFamily="50" charset="-128"/>
            </a:rPr>
            <a:t>％となっています。体育館・プールについては、伊勢崎市民プールは廃止しましたが、取得から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年以上経過している施設もあるため、伊勢崎市スポーツ振興課所管施設個別施設計画や伊勢崎市学校施設長寿命化計画に従い、計画的な修繕、改修による長寿命化に努める必要があります。 一般廃棄物処理施設については、ほとんどが取得から</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年以上経過しているため、伊勢崎市ごみ処理施設個別施設計画に従い、計画的な修繕、改修による長寿命化に努める必要があります。 庁舎については、取得から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年程度経過している施設が多数あるため、伊勢崎市本庁舎・支所庁舎個別施設計画に従い、計画的な修繕、改修による長寿命化に努める必要があります。図書館については、あずま図書館を除いて、取得から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以上経過しており、直近では、耐震工事や改修工事といった比較的小規模な資本的支出にとどまっていることが有形固定資産減価償却率が高止まりしている要因です。伊勢崎市図書館課所管施設個別施設計画に従い、計画的な修繕、改修による長寿命化に努める必要があ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一方で、類似団体と比較して有形固定資産減価償却率が低い施設は、消防施設であり、</a:t>
          </a:r>
          <a:r>
            <a:rPr kumimoji="1" lang="en-US" altLang="ja-JP" sz="1200">
              <a:latin typeface="ＭＳ Ｐゴシック" panose="020B0600070205080204" pitchFamily="50" charset="-128"/>
              <a:ea typeface="ＭＳ Ｐゴシック" panose="020B0600070205080204" pitchFamily="50" charset="-128"/>
            </a:rPr>
            <a:t>35.2</a:t>
          </a:r>
          <a:r>
            <a:rPr kumimoji="1" lang="ja-JP" altLang="en-US" sz="1200">
              <a:latin typeface="ＭＳ Ｐゴシック" panose="020B0600070205080204" pitchFamily="50" charset="-128"/>
              <a:ea typeface="ＭＳ Ｐゴシック" panose="020B0600070205080204" pitchFamily="50" charset="-128"/>
            </a:rPr>
            <a:t>％となっています。消防施設については、建築後の経過年数をみると、大規模改修が必要な時期の目安とされる築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年を経過した建物が施設全体の約</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割弱を占めています。その一方で、消防施設の約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割強の延床面積を占める消防本部伊勢崎消防署が、</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年以内に建築されているため、有形固定資産減価償却率が低くなっています。今後も、予防保全の立場から計画的な改修を行い、長寿命化を図る必要があります。</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において、譲渡所得等の調定見込額の減によって市町村民税所得割が減となったこと及び税率の引下げに伴う収入見込額の減によって市町村民税法人税割が減となったこと等により、減額となっております。</a:t>
          </a:r>
        </a:p>
        <a:p>
          <a:r>
            <a:rPr kumimoji="1" lang="ja-JP" altLang="en-US" sz="1200">
              <a:latin typeface="ＭＳ Ｐゴシック" panose="020B0600070205080204" pitchFamily="50" charset="-128"/>
              <a:ea typeface="ＭＳ Ｐゴシック" panose="020B0600070205080204" pitchFamily="50" charset="-128"/>
            </a:rPr>
            <a:t>　一方で、基準財政需要額において、国税収入の増加に伴い、令和３年度は基準財政需要額の費目に「臨時経済対策費」及び「臨時財政対策債償還基金費」が創設されたことで増額となっております。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これらの理由から、基準財政収入額と基準財政需要額の差が拡大し、財政力指数が昨年より</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ポイント下降しました。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21607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135907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160037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歳入では、新型コロナウイルス感染症等の影響により地方税収入が減少するも、普通交付税と臨時財政対策債の増加が上回り経常一般財源収入は増加しました。  一方歳出では新型コロナウイルス感染症への不安による受診控えからの反動増や、民間保育施設運営委託料の増加により、扶助費が増加したこと等から、経常経費充当一般財源が増加しました。全体としては、歳出面の上昇要因よりも歳入面の下降要因が大きかったことにより、昨年度より</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ポイント下降しました。</a:t>
          </a:r>
        </a:p>
        <a:p>
          <a:r>
            <a:rPr kumimoji="1" lang="ja-JP" altLang="en-US" sz="1100">
              <a:latin typeface="ＭＳ Ｐゴシック" panose="020B0600070205080204" pitchFamily="50" charset="-128"/>
              <a:ea typeface="ＭＳ Ｐゴシック" panose="020B0600070205080204" pitchFamily="50" charset="-128"/>
            </a:rPr>
            <a:t>　今後は、市税収入の増加につながるような企業誘致や区画整理等の住環境整備を推進するとともに、徴収対策の強化等により歳入を確保し、市債の計画的な発行などにより義務的経費の伸びを抑え、財政の弾力化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38281</xdr:rowOff>
    </xdr:from>
    <xdr:to>
      <xdr:col>23</xdr:col>
      <xdr:colOff>133350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53831"/>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124658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9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38281</xdr:rowOff>
    </xdr:from>
    <xdr:to>
      <xdr:col>24</xdr:col>
      <xdr:colOff>12700</xdr:colOff>
      <xdr:row>59</xdr:row>
      <xdr:rowOff>38281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5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14333</xdr:rowOff>
    </xdr:from>
    <xdr:to>
      <xdr:col>23</xdr:col>
      <xdr:colOff>133350</xdr:colOff>
      <xdr:row>66</xdr:row>
      <xdr:rowOff>30843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15683"/>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4553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05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66</xdr:row>
      <xdr:rowOff>30843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2934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21970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2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113574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29340"/>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129903</xdr:rowOff>
    </xdr:from>
    <xdr:to>
      <xdr:col>15</xdr:col>
      <xdr:colOff>133350</xdr:colOff>
      <xdr:row>65</xdr:row>
      <xdr:rowOff>60053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70230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17054</xdr:rowOff>
    </xdr:from>
    <xdr:to>
      <xdr:col>11</xdr:col>
      <xdr:colOff>31750</xdr:colOff>
      <xdr:row>66</xdr:row>
      <xdr:rowOff>113574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327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81643</xdr:rowOff>
    </xdr:from>
    <xdr:to>
      <xdr:col>11</xdr:col>
      <xdr:colOff>82550</xdr:colOff>
      <xdr:row>65</xdr:row>
      <xdr:rowOff>11793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21970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102326</xdr:rowOff>
    </xdr:from>
    <xdr:to>
      <xdr:col>7</xdr:col>
      <xdr:colOff>31750</xdr:colOff>
      <xdr:row>65</xdr:row>
      <xdr:rowOff>32476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7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42653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4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151510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62774</xdr:rowOff>
    </xdr:from>
    <xdr:to>
      <xdr:col>11</xdr:col>
      <xdr:colOff>82550</xdr:colOff>
      <xdr:row>66</xdr:row>
      <xdr:rowOff>164374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149151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137704</xdr:rowOff>
    </xdr:from>
    <xdr:to>
      <xdr:col>7</xdr:col>
      <xdr:colOff>31750</xdr:colOff>
      <xdr:row>66</xdr:row>
      <xdr:rowOff>67854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52631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人当たり人件費・物件費等の決算額については</a:t>
          </a:r>
          <a:r>
            <a:rPr kumimoji="1" lang="en-US" altLang="ja-JP" sz="1300">
              <a:latin typeface="ＭＳ Ｐゴシック" panose="020B0600070205080204" pitchFamily="50" charset="-128"/>
              <a:ea typeface="ＭＳ Ｐゴシック" panose="020B0600070205080204" pitchFamily="50" charset="-128"/>
            </a:rPr>
            <a:t>121,203</a:t>
          </a:r>
          <a:r>
            <a:rPr kumimoji="1" lang="ja-JP" altLang="en-US" sz="1300">
              <a:latin typeface="ＭＳ Ｐゴシック" panose="020B0600070205080204" pitchFamily="50" charset="-128"/>
              <a:ea typeface="ＭＳ Ｐゴシック" panose="020B0600070205080204" pitchFamily="50" charset="-128"/>
            </a:rPr>
            <a:t>円となり、昨年度と比べて</a:t>
          </a:r>
          <a:r>
            <a:rPr kumimoji="1" lang="en-US" altLang="ja-JP" sz="1300">
              <a:latin typeface="ＭＳ Ｐゴシック" panose="020B0600070205080204" pitchFamily="50" charset="-128"/>
              <a:ea typeface="ＭＳ Ｐゴシック" panose="020B0600070205080204" pitchFamily="50" charset="-128"/>
            </a:rPr>
            <a:t>6,594</a:t>
          </a:r>
          <a:r>
            <a:rPr kumimoji="1" lang="ja-JP" altLang="en-US" sz="1300">
              <a:latin typeface="ＭＳ Ｐゴシック" panose="020B0600070205080204" pitchFamily="50" charset="-128"/>
              <a:ea typeface="ＭＳ Ｐゴシック" panose="020B0600070205080204" pitchFamily="50" charset="-128"/>
            </a:rPr>
            <a:t>円増加したものの、類似団体内平均値を下回っています。昨年度より増加した要因は、退職者の増加による退職手当の増加等によるものです。</a:t>
          </a:r>
        </a:p>
        <a:p>
          <a:r>
            <a:rPr kumimoji="1" lang="ja-JP" altLang="en-US" sz="1300">
              <a:latin typeface="ＭＳ Ｐゴシック" panose="020B0600070205080204" pitchFamily="50" charset="-128"/>
              <a:ea typeface="ＭＳ Ｐゴシック" panose="020B0600070205080204" pitchFamily="50" charset="-128"/>
            </a:rPr>
            <a:t>　今後とも、職員の定数管理適正化により、人件費の抑制を図るとともに、会計年度任用職員の適正配置による抑制に努めることとし、委託内容等の見直しや適正価格での契約など物件費の抑制に努めます。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107561</xdr:rowOff>
    </xdr:from>
    <xdr:to>
      <xdr:col>23</xdr:col>
      <xdr:colOff>133350</xdr:colOff>
      <xdr:row>82</xdr:row>
      <xdr:rowOff>49763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5011"/>
          <a:ext cx="8382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100323</xdr:rowOff>
    </xdr:from>
    <xdr:to>
      <xdr:col>19</xdr:col>
      <xdr:colOff>133350</xdr:colOff>
      <xdr:row>81</xdr:row>
      <xdr:rowOff>107561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7773"/>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51510</xdr:rowOff>
    </xdr:from>
    <xdr:to>
      <xdr:col>15</xdr:col>
      <xdr:colOff>82550</xdr:colOff>
      <xdr:row>81</xdr:row>
      <xdr:rowOff>100323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8960"/>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39049</xdr:rowOff>
    </xdr:from>
    <xdr:to>
      <xdr:col>11</xdr:col>
      <xdr:colOff>31750</xdr:colOff>
      <xdr:row>81</xdr:row>
      <xdr:rowOff>51510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26499"/>
          <a:ext cx="889000" cy="1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170413</xdr:rowOff>
    </xdr:from>
    <xdr:to>
      <xdr:col>23</xdr:col>
      <xdr:colOff>184150</xdr:colOff>
      <xdr:row>82</xdr:row>
      <xdr:rowOff>100563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15490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56761</xdr:rowOff>
    </xdr:from>
    <xdr:to>
      <xdr:col>19</xdr:col>
      <xdr:colOff>184150</xdr:colOff>
      <xdr:row>81</xdr:row>
      <xdr:rowOff>158361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168538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49523</xdr:rowOff>
    </xdr:from>
    <xdr:to>
      <xdr:col>15</xdr:col>
      <xdr:colOff>133350</xdr:colOff>
      <xdr:row>81</xdr:row>
      <xdr:rowOff>151123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135900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23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710</xdr:rowOff>
    </xdr:from>
    <xdr:to>
      <xdr:col>11</xdr:col>
      <xdr:colOff>82550</xdr:colOff>
      <xdr:row>81</xdr:row>
      <xdr:rowOff>102310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87087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159699</xdr:rowOff>
    </xdr:from>
    <xdr:to>
      <xdr:col>7</xdr:col>
      <xdr:colOff>31750</xdr:colOff>
      <xdr:row>81</xdr:row>
      <xdr:rowOff>89849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74626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96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類似団体内平均値よりも低くなった主な要因は、定年退職者及び定年前早期退職者と、新規採用職員との給与額の差額によるものです。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133350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42334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増加した主な要因は、人口が減少した一方で、危機管理体制や子育て支援対策の充実による職員配置の見直しや、産業部門の更なる振興のため行政組織の見直しに伴う人員配置を行っ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今後も多様化する市民ニーズや、日々変化する社会情勢に臨機応変に対応できるよう行政組織を構築するとともに、適正な職員配置を行い定員管理に努めます。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112819</xdr:rowOff>
    </xdr:from>
    <xdr:to>
      <xdr:col>81</xdr:col>
      <xdr:colOff>44450</xdr:colOff>
      <xdr:row>62</xdr:row>
      <xdr:rowOff>124883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4271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112819</xdr:rowOff>
    </xdr:from>
    <xdr:to>
      <xdr:col>77</xdr:col>
      <xdr:colOff>44450</xdr:colOff>
      <xdr:row>62</xdr:row>
      <xdr:rowOff>116840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7427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116840</xdr:rowOff>
    </xdr:from>
    <xdr:to>
      <xdr:col>72</xdr:col>
      <xdr:colOff>203200</xdr:colOff>
      <xdr:row>62</xdr:row>
      <xdr:rowOff>132927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157056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74083</xdr:rowOff>
    </xdr:from>
    <xdr:to>
      <xdr:col>81</xdr:col>
      <xdr:colOff>95250</xdr:colOff>
      <xdr:row>63</xdr:row>
      <xdr:rowOff>4233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46160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62019</xdr:rowOff>
    </xdr:from>
    <xdr:to>
      <xdr:col>77</xdr:col>
      <xdr:colOff>95250</xdr:colOff>
      <xdr:row>62</xdr:row>
      <xdr:rowOff>163619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148396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66040</xdr:rowOff>
    </xdr:from>
    <xdr:to>
      <xdr:col>73</xdr:col>
      <xdr:colOff>44450</xdr:colOff>
      <xdr:row>62</xdr:row>
      <xdr:rowOff>167640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152417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168504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施設更新（文化会館改修事業債や第４期最終処分場の整備に係る廃棄物処理施設等整備事業債）による合併特例事業債の償還開始や、平成２９年及び平成３０年度の臨時財政対策債の元金償還が令和２年度は下半期のみであったのに対し、令和３年度は上半期・下半期の計２回償還があることにより、元利償還金が増加し、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今後も現状の水準を維持していくため、住民ニーズの把握を的確にし、事業の適切な選択により健全な財政運営に努めます。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539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24493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41</xdr:row>
      <xdr:rowOff>13002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分母となる標準財政規模の増加及び分子となる将来負担額の減少により、将来負担比率は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ポイント改善しました。標準財政規模の増加については、臨時財政対策債発行可能額及び普通交付税額が増加したことによるものです。将来負担額の減少については、充当可能基金が増加したことに伴い、比率の算定における分子が減少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今後も、地方債の計画的な発行など、引き続き健全な財政運営に努めます。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66358</xdr:rowOff>
    </xdr:from>
    <xdr:to>
      <xdr:col>81</xdr:col>
      <xdr:colOff>44450</xdr:colOff>
      <xdr:row>17</xdr:row>
      <xdr:rowOff>119592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38108"/>
          <a:ext cx="838200" cy="3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119592</xdr:rowOff>
    </xdr:from>
    <xdr:to>
      <xdr:col>77</xdr:col>
      <xdr:colOff>44450</xdr:colOff>
      <xdr:row>18</xdr:row>
      <xdr:rowOff>127106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034242"/>
          <a:ext cx="8890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82867</xdr:rowOff>
    </xdr:from>
    <xdr:to>
      <xdr:col>72</xdr:col>
      <xdr:colOff>203200</xdr:colOff>
      <xdr:row>18</xdr:row>
      <xdr:rowOff>127106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3168967"/>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82867</xdr:rowOff>
    </xdr:from>
    <xdr:to>
      <xdr:col>68</xdr:col>
      <xdr:colOff>152400</xdr:colOff>
      <xdr:row>18</xdr:row>
      <xdr:rowOff>82867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3168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15558</xdr:rowOff>
    </xdr:from>
    <xdr:to>
      <xdr:col>81</xdr:col>
      <xdr:colOff>95250</xdr:colOff>
      <xdr:row>15</xdr:row>
      <xdr:rowOff>117158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159085</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5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68792</xdr:rowOff>
    </xdr:from>
    <xdr:to>
      <xdr:col>77</xdr:col>
      <xdr:colOff>95250</xdr:colOff>
      <xdr:row>17</xdr:row>
      <xdr:rowOff>170392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155169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6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76306</xdr:rowOff>
    </xdr:from>
    <xdr:to>
      <xdr:col>73</xdr:col>
      <xdr:colOff>44450</xdr:colOff>
      <xdr:row>19</xdr:row>
      <xdr:rowOff>6456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162683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4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32067</xdr:rowOff>
    </xdr:from>
    <xdr:to>
      <xdr:col>68</xdr:col>
      <xdr:colOff>203200</xdr:colOff>
      <xdr:row>18</xdr:row>
      <xdr:rowOff>133667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118444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32067</xdr:rowOff>
    </xdr:from>
    <xdr:to>
      <xdr:col>64</xdr:col>
      <xdr:colOff>152400</xdr:colOff>
      <xdr:row>18</xdr:row>
      <xdr:rowOff>133667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118444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20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66674</xdr:rowOff>
    </xdr:from>
    <xdr:ext cx="10706100" cy="552451"/>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62000" y="4524374"/>
          <a:ext cx="10706100" cy="552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ポイント減少し、類似団体内平均値を下回っています。昨年度より減少した要因は、退職者の増加により退職手当が増加した一方で、分母となる経常一般財源収入額が増加したことによるものです。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今後も、職員の定員の適正化や勤務実績を的確に反映した給与の適正化などに努めます。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325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114300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63500</xdr:rowOff>
    </xdr:from>
    <xdr:to>
      <xdr:col>20</xdr:col>
      <xdr:colOff>38100</xdr:colOff>
      <xdr:row>36</xdr:row>
      <xdr:rowOff>165100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50800</xdr:rowOff>
    </xdr:from>
    <xdr:to>
      <xdr:col>6</xdr:col>
      <xdr:colOff>171450</xdr:colOff>
      <xdr:row>36</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寄附額の増加によりふるさと寄附金業務委託料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今後とも委託内容等の見直しや契約価格の適正化など物件費の抑制に努めます。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53521</xdr:rowOff>
    </xdr:from>
    <xdr:to>
      <xdr:col>82</xdr:col>
      <xdr:colOff>107950</xdr:colOff>
      <xdr:row>18</xdr:row>
      <xdr:rowOff>94343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68171"/>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19</xdr:row>
      <xdr:rowOff>53522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80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4536</xdr:rowOff>
    </xdr:from>
    <xdr:to>
      <xdr:col>73</xdr:col>
      <xdr:colOff>180975</xdr:colOff>
      <xdr:row>19</xdr:row>
      <xdr:rowOff>53522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620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4536</xdr:rowOff>
    </xdr:from>
    <xdr:to>
      <xdr:col>69</xdr:col>
      <xdr:colOff>92075</xdr:colOff>
      <xdr:row>19</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62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146248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125186</xdr:rowOff>
    </xdr:from>
    <xdr:to>
      <xdr:col>69</xdr:col>
      <xdr:colOff>142875</xdr:colOff>
      <xdr:row>19</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157843</xdr:rowOff>
    </xdr:from>
    <xdr:to>
      <xdr:col>65</xdr:col>
      <xdr:colOff>53975</xdr:colOff>
      <xdr:row>19</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3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ポイント減少しているものの、類似団体内平均値を上回っています。昨年度より減少した要因は、生活保護扶助費が増加した一方で、分母となる経常一般財源収入額が増加したことによるものです。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今後も給付内容や対象者の適正化に努めながら医療費等の抑制に努めます。</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221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20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135165</xdr:rowOff>
    </xdr:from>
    <xdr:to>
      <xdr:col>11</xdr:col>
      <xdr:colOff>9525</xdr:colOff>
      <xdr:row>60</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84365</xdr:rowOff>
    </xdr:from>
    <xdr:to>
      <xdr:col>6</xdr:col>
      <xdr:colOff>171450</xdr:colOff>
      <xdr:row>60</xdr:row>
      <xdr:rowOff>14515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170742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a:t>
          </a:r>
          <a:r>
            <a:rPr kumimoji="1" lang="en-US" altLang="ja-JP" sz="1200">
              <a:latin typeface="ＭＳ Ｐゴシック" panose="020B0600070205080204" pitchFamily="50" charset="-128"/>
              <a:ea typeface="ＭＳ Ｐゴシック" panose="020B0600070205080204" pitchFamily="50" charset="-128"/>
            </a:rPr>
            <a:t>12.7</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ポイント減少しているものの、類似団体平均値を上回っています。昨年度より減少した要因は、維持補修費が減少したことに加え、分母となる経常一般財源収入額が増加したことによるものです。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施設の老朽化により維持補修費の増加が見込まれるため、個別施設計画等による計画的な執行に努めます。また、各特別会計の事業を精査し、特別会計への繰出金等の金額が適正になるように努めます。</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60</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932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143527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0</xdr:rowOff>
    </xdr:from>
    <xdr:to>
      <xdr:col>82</xdr:col>
      <xdr:colOff>196850</xdr:colOff>
      <xdr:row>60</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152400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31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152400</xdr:rowOff>
    </xdr:from>
    <xdr:to>
      <xdr:col>78</xdr:col>
      <xdr:colOff>69850</xdr:colOff>
      <xdr:row>60</xdr:row>
      <xdr:rowOff>76200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96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60</xdr:row>
      <xdr:rowOff>76200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63500</xdr:rowOff>
    </xdr:from>
    <xdr:to>
      <xdr:col>74</xdr:col>
      <xdr:colOff>31750</xdr:colOff>
      <xdr:row>58</xdr:row>
      <xdr:rowOff>165100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25400</xdr:rowOff>
    </xdr:from>
    <xdr:to>
      <xdr:col>69</xdr:col>
      <xdr:colOff>92075</xdr:colOff>
      <xdr:row>60</xdr:row>
      <xdr:rowOff>76200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1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101600</xdr:rowOff>
    </xdr:from>
    <xdr:to>
      <xdr:col>78</xdr:col>
      <xdr:colOff>120650</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146050</xdr:rowOff>
    </xdr:from>
    <xdr:to>
      <xdr:col>65</xdr:col>
      <xdr:colOff>53975</xdr:colOff>
      <xdr:row>60</xdr:row>
      <xdr:rowOff>76200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60977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補助費等に係る経常収支比率については</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％で、昨年度から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ポイント減少し、類似団体内平均値を下回っています。昨年度より減少した要因は、公共下水道事業会計補助金が減少したことに加え、分母となる経常一般財源収入額が増加したことによるものです。</a:t>
          </a:r>
        </a:p>
        <a:p>
          <a:r>
            <a:rPr kumimoji="1" lang="ja-JP" altLang="en-US" sz="1200">
              <a:latin typeface="ＭＳ Ｐゴシック" panose="020B0600070205080204" pitchFamily="50" charset="-128"/>
              <a:ea typeface="ＭＳ Ｐゴシック" panose="020B0600070205080204" pitchFamily="50" charset="-128"/>
            </a:rPr>
            <a:t>　今後とも、公営企業会計への繰出金について、健全な経営を求め、適正な額になるように努めます。また、補助内容や効果について、精査を行うとともに、真に必要な補助費等の執行に努めます。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111760</xdr:rowOff>
    </xdr:from>
    <xdr:to>
      <xdr:col>82</xdr:col>
      <xdr:colOff>107950</xdr:colOff>
      <xdr:row>33</xdr:row>
      <xdr:rowOff>39370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5598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58420</xdr:rowOff>
    </xdr:from>
    <xdr:to>
      <xdr:col>78</xdr:col>
      <xdr:colOff>69850</xdr:colOff>
      <xdr:row>33</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544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58420</xdr:rowOff>
    </xdr:from>
    <xdr:to>
      <xdr:col>73</xdr:col>
      <xdr:colOff>180975</xdr:colOff>
      <xdr:row>32</xdr:row>
      <xdr:rowOff>73660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544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50800</xdr:rowOff>
    </xdr:from>
    <xdr:to>
      <xdr:col>69</xdr:col>
      <xdr:colOff>92075</xdr:colOff>
      <xdr:row>32</xdr:row>
      <xdr:rowOff>73660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53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60960</xdr:rowOff>
    </xdr:from>
    <xdr:to>
      <xdr:col>82</xdr:col>
      <xdr:colOff>158750</xdr:colOff>
      <xdr:row>32</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140987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160020</xdr:rowOff>
    </xdr:from>
    <xdr:to>
      <xdr:col>78</xdr:col>
      <xdr:colOff>120650</xdr:colOff>
      <xdr:row>33</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100347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xdr:rowOff>
    </xdr:from>
    <xdr:to>
      <xdr:col>74</xdr:col>
      <xdr:colOff>31750</xdr:colOff>
      <xdr:row>32</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2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22860</xdr:rowOff>
    </xdr:from>
    <xdr:to>
      <xdr:col>69</xdr:col>
      <xdr:colOff>142875</xdr:colOff>
      <xdr:row>32</xdr:row>
      <xdr:rowOff>124460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134637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0</xdr:rowOff>
    </xdr:from>
    <xdr:to>
      <xdr:col>65</xdr:col>
      <xdr:colOff>53975</xdr:colOff>
      <xdr:row>32</xdr:row>
      <xdr:rowOff>101600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％で、昨年度から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値を上回っています。昨年度より減少した要因は、大型施設更新事業（文化会館改修事業債や第４期最終処分場の整備に係る廃棄物処理施設等整備事業債）による合併特例事業債の償還開始などにより公債費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今後とも市債の計画的な発行に努め、将来世代への負担を軽減するよう公債費の抑制に努めます。</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148771</xdr:rowOff>
    </xdr:from>
    <xdr:to>
      <xdr:col>24</xdr:col>
      <xdr:colOff>25400</xdr:colOff>
      <xdr:row>79</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52187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79</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041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79</xdr:row>
      <xdr:rowOff>20864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041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148771</xdr:rowOff>
    </xdr:from>
    <xdr:to>
      <xdr:col>11</xdr:col>
      <xdr:colOff>9525</xdr:colOff>
      <xdr:row>79</xdr:row>
      <xdr:rowOff>20864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521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97971</xdr:rowOff>
    </xdr:from>
    <xdr:to>
      <xdr:col>24</xdr:col>
      <xdr:colOff>76200</xdr:colOff>
      <xdr:row>79</xdr:row>
      <xdr:rowOff>28121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70048</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97971</xdr:rowOff>
    </xdr:from>
    <xdr:to>
      <xdr:col>6</xdr:col>
      <xdr:colOff>171450</xdr:colOff>
      <xdr:row>79</xdr:row>
      <xdr:rowOff>28121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12898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a:t>
          </a:r>
          <a:r>
            <a:rPr kumimoji="1" lang="en-US" altLang="ja-JP" sz="1300">
              <a:latin typeface="ＭＳ Ｐゴシック" panose="020B0600070205080204" pitchFamily="50" charset="-128"/>
              <a:ea typeface="ＭＳ Ｐゴシック" panose="020B0600070205080204" pitchFamily="50" charset="-128"/>
            </a:rPr>
            <a:t>72.0</a:t>
          </a:r>
          <a:r>
            <a:rPr kumimoji="1" lang="ja-JP" altLang="en-US" sz="1300">
              <a:latin typeface="ＭＳ Ｐゴシック" panose="020B0600070205080204" pitchFamily="50" charset="-128"/>
              <a:ea typeface="ＭＳ Ｐゴシック" panose="020B0600070205080204" pitchFamily="50" charset="-128"/>
            </a:rPr>
            <a:t>％で、昨年度より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ポイント減少して、類似団体内平均値を下回っています。昨年度より減少した要因は、扶助費等が増加した一方で、分母となる経常一般財源収入額が増加したことによるものです。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　少子高齢化等により扶助費が今後増加することが見込まれるため、給付内容や対象者の適正化に努めるとともに、事務事業の見直し等により経費抑制に努めます。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94343</xdr:rowOff>
    </xdr:from>
    <xdr:to>
      <xdr:col>82</xdr:col>
      <xdr:colOff>107950</xdr:colOff>
      <xdr:row>78</xdr:row>
      <xdr:rowOff>116114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781643"/>
          <a:ext cx="8382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116114</xdr:rowOff>
    </xdr:from>
    <xdr:to>
      <xdr:col>78</xdr:col>
      <xdr:colOff>69850</xdr:colOff>
      <xdr:row>79</xdr:row>
      <xdr:rowOff>107950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34892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5641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0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79</xdr:row>
      <xdr:rowOff>162379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3652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103613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79</xdr:row>
      <xdr:rowOff>162379</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598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133548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79120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43543</xdr:rowOff>
    </xdr:from>
    <xdr:to>
      <xdr:col>82</xdr:col>
      <xdr:colOff>158750</xdr:colOff>
      <xdr:row>74</xdr:row>
      <xdr:rowOff>145143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60070</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5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65314</xdr:rowOff>
    </xdr:from>
    <xdr:to>
      <xdr:col>78</xdr:col>
      <xdr:colOff>120650</xdr:colOff>
      <xdr:row>78</xdr:row>
      <xdr:rowOff>166914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111579</xdr:rowOff>
    </xdr:from>
    <xdr:to>
      <xdr:col>69</xdr:col>
      <xdr:colOff>142875</xdr:colOff>
      <xdr:row>80</xdr:row>
      <xdr:rowOff>41729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26506</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157023</xdr:rowOff>
    </xdr:from>
    <xdr:to>
      <xdr:col>29</xdr:col>
      <xdr:colOff>127000</xdr:colOff>
      <xdr:row>18</xdr:row>
      <xdr:rowOff>21920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19298"/>
          <a:ext cx="647700" cy="3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157023</xdr:rowOff>
    </xdr:from>
    <xdr:to>
      <xdr:col>26</xdr:col>
      <xdr:colOff>50800</xdr:colOff>
      <xdr:row>17</xdr:row>
      <xdr:rowOff>158052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929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158052</xdr:rowOff>
    </xdr:from>
    <xdr:to>
      <xdr:col>22</xdr:col>
      <xdr:colOff>114300</xdr:colOff>
      <xdr:row>18</xdr:row>
      <xdr:rowOff>6528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0327"/>
          <a:ext cx="698500" cy="1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6528</xdr:rowOff>
    </xdr:from>
    <xdr:to>
      <xdr:col>18</xdr:col>
      <xdr:colOff>177800</xdr:colOff>
      <xdr:row>18</xdr:row>
      <xdr:rowOff>23330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40253"/>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142570</xdr:rowOff>
    </xdr:from>
    <xdr:to>
      <xdr:col>29</xdr:col>
      <xdr:colOff>177800</xdr:colOff>
      <xdr:row>18</xdr:row>
      <xdr:rowOff>72720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114647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106223</xdr:rowOff>
    </xdr:from>
    <xdr:to>
      <xdr:col>26</xdr:col>
      <xdr:colOff>101600</xdr:colOff>
      <xdr:row>18</xdr:row>
      <xdr:rowOff>36373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21150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107252</xdr:rowOff>
    </xdr:from>
    <xdr:to>
      <xdr:col>22</xdr:col>
      <xdr:colOff>165100</xdr:colOff>
      <xdr:row>18</xdr:row>
      <xdr:rowOff>37402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22179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127178</xdr:rowOff>
    </xdr:from>
    <xdr:to>
      <xdr:col>19</xdr:col>
      <xdr:colOff>38100</xdr:colOff>
      <xdr:row>18</xdr:row>
      <xdr:rowOff>57328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42105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143980</xdr:rowOff>
    </xdr:from>
    <xdr:to>
      <xdr:col>15</xdr:col>
      <xdr:colOff>101600</xdr:colOff>
      <xdr:row>18</xdr:row>
      <xdr:rowOff>74130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58907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195504</xdr:rowOff>
    </xdr:from>
    <xdr:to>
      <xdr:col>29</xdr:col>
      <xdr:colOff>127000</xdr:colOff>
      <xdr:row>35</xdr:row>
      <xdr:rowOff>199313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05854"/>
          <a:ext cx="647700" cy="3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195504</xdr:rowOff>
    </xdr:from>
    <xdr:to>
      <xdr:col>26</xdr:col>
      <xdr:colOff>50800</xdr:colOff>
      <xdr:row>35</xdr:row>
      <xdr:rowOff>241567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05854"/>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241567</xdr:rowOff>
    </xdr:from>
    <xdr:to>
      <xdr:col>22</xdr:col>
      <xdr:colOff>114300</xdr:colOff>
      <xdr:row>35</xdr:row>
      <xdr:rowOff>249301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1917"/>
          <a:ext cx="698500" cy="7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248768</xdr:rowOff>
    </xdr:from>
    <xdr:to>
      <xdr:col>18</xdr:col>
      <xdr:colOff>177800</xdr:colOff>
      <xdr:row>35</xdr:row>
      <xdr:rowOff>249301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911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148513</xdr:rowOff>
    </xdr:from>
    <xdr:to>
      <xdr:col>29</xdr:col>
      <xdr:colOff>177800</xdr:colOff>
      <xdr:row>35</xdr:row>
      <xdr:rowOff>250113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58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336490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0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144704</xdr:rowOff>
    </xdr:from>
    <xdr:to>
      <xdr:col>26</xdr:col>
      <xdr:colOff>101600</xdr:colOff>
      <xdr:row>35</xdr:row>
      <xdr:rowOff>246304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55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256481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2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190767</xdr:rowOff>
    </xdr:from>
    <xdr:to>
      <xdr:col>22</xdr:col>
      <xdr:colOff>165100</xdr:colOff>
      <xdr:row>35</xdr:row>
      <xdr:rowOff>292367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1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198501</xdr:rowOff>
    </xdr:from>
    <xdr:to>
      <xdr:col>19</xdr:col>
      <xdr:colOff>38100</xdr:colOff>
      <xdr:row>35</xdr:row>
      <xdr:rowOff>300101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310278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7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197968</xdr:rowOff>
    </xdr:from>
    <xdr:to>
      <xdr:col>15</xdr:col>
      <xdr:colOff>101600</xdr:colOff>
      <xdr:row>35</xdr:row>
      <xdr:rowOff>299568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284345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113966</xdr:rowOff>
    </xdr:from>
    <xdr:to>
      <xdr:col>24</xdr:col>
      <xdr:colOff>63500</xdr:colOff>
      <xdr:row>35</xdr:row>
      <xdr:rowOff>130621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14716"/>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130621</xdr:rowOff>
    </xdr:from>
    <xdr:to>
      <xdr:col>19</xdr:col>
      <xdr:colOff>177800</xdr:colOff>
      <xdr:row>35</xdr:row>
      <xdr:rowOff>157890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1371"/>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157890</xdr:rowOff>
    </xdr:from>
    <xdr:to>
      <xdr:col>15</xdr:col>
      <xdr:colOff>50800</xdr:colOff>
      <xdr:row>36</xdr:row>
      <xdr:rowOff>6916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58640"/>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6916</xdr:rowOff>
    </xdr:from>
    <xdr:to>
      <xdr:col>10</xdr:col>
      <xdr:colOff>114300</xdr:colOff>
      <xdr:row>36</xdr:row>
      <xdr:rowOff>12860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911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63166</xdr:rowOff>
    </xdr:from>
    <xdr:to>
      <xdr:col>24</xdr:col>
      <xdr:colOff>114300</xdr:colOff>
      <xdr:row>35</xdr:row>
      <xdr:rowOff>164766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41593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79821</xdr:rowOff>
    </xdr:from>
    <xdr:to>
      <xdr:col>20</xdr:col>
      <xdr:colOff>38100</xdr:colOff>
      <xdr:row>36</xdr:row>
      <xdr:rowOff>9971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107090</xdr:rowOff>
    </xdr:from>
    <xdr:to>
      <xdr:col>15</xdr:col>
      <xdr:colOff>101600</xdr:colOff>
      <xdr:row>36</xdr:row>
      <xdr:rowOff>37240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53767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127566</xdr:rowOff>
    </xdr:from>
    <xdr:to>
      <xdr:col>10</xdr:col>
      <xdr:colOff>165100</xdr:colOff>
      <xdr:row>36</xdr:row>
      <xdr:rowOff>57716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74243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133510</xdr:rowOff>
    </xdr:from>
    <xdr:to>
      <xdr:col>6</xdr:col>
      <xdr:colOff>38100</xdr:colOff>
      <xdr:row>36</xdr:row>
      <xdr:rowOff>63660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80187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20096</xdr:rowOff>
    </xdr:from>
    <xdr:to>
      <xdr:col>24</xdr:col>
      <xdr:colOff>63500</xdr:colOff>
      <xdr:row>58</xdr:row>
      <xdr:rowOff>17262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21296"/>
          <a:ext cx="838200" cy="34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106187</xdr:rowOff>
    </xdr:from>
    <xdr:to>
      <xdr:col>19</xdr:col>
      <xdr:colOff>177800</xdr:colOff>
      <xdr:row>58</xdr:row>
      <xdr:rowOff>17262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78837"/>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106187</xdr:rowOff>
    </xdr:from>
    <xdr:to>
      <xdr:col>15</xdr:col>
      <xdr:colOff>50800</xdr:colOff>
      <xdr:row>58</xdr:row>
      <xdr:rowOff>28875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883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28875</xdr:rowOff>
    </xdr:from>
    <xdr:to>
      <xdr:col>10</xdr:col>
      <xdr:colOff>114300</xdr:colOff>
      <xdr:row>58</xdr:row>
      <xdr:rowOff>44877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297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140746</xdr:rowOff>
    </xdr:from>
    <xdr:to>
      <xdr:col>24</xdr:col>
      <xdr:colOff>114300</xdr:colOff>
      <xdr:row>56</xdr:row>
      <xdr:rowOff>70896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163623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137912</xdr:rowOff>
    </xdr:from>
    <xdr:to>
      <xdr:col>20</xdr:col>
      <xdr:colOff>38100</xdr:colOff>
      <xdr:row>58</xdr:row>
      <xdr:rowOff>68062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84589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55387</xdr:rowOff>
    </xdr:from>
    <xdr:to>
      <xdr:col>15</xdr:col>
      <xdr:colOff>101600</xdr:colOff>
      <xdr:row>57</xdr:row>
      <xdr:rowOff>156987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149525</xdr:rowOff>
    </xdr:from>
    <xdr:to>
      <xdr:col>10</xdr:col>
      <xdr:colOff>165100</xdr:colOff>
      <xdr:row>58</xdr:row>
      <xdr:rowOff>79675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165527</xdr:rowOff>
    </xdr:from>
    <xdr:to>
      <xdr:col>6</xdr:col>
      <xdr:colOff>38100</xdr:colOff>
      <xdr:row>58</xdr:row>
      <xdr:rowOff>95677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112204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165441</xdr:rowOff>
    </xdr:from>
    <xdr:to>
      <xdr:col>24</xdr:col>
      <xdr:colOff>63500</xdr:colOff>
      <xdr:row>78</xdr:row>
      <xdr:rowOff>4780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7091"/>
          <a:ext cx="8382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165441</xdr:rowOff>
    </xdr:from>
    <xdr:to>
      <xdr:col>19</xdr:col>
      <xdr:colOff>177800</xdr:colOff>
      <xdr:row>78</xdr:row>
      <xdr:rowOff>20051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709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20051</xdr:rowOff>
    </xdr:from>
    <xdr:to>
      <xdr:col>15</xdr:col>
      <xdr:colOff>50800</xdr:colOff>
      <xdr:row>78</xdr:row>
      <xdr:rowOff>34773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3151"/>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34773</xdr:rowOff>
    </xdr:from>
    <xdr:to>
      <xdr:col>10</xdr:col>
      <xdr:colOff>114300</xdr:colOff>
      <xdr:row>78</xdr:row>
      <xdr:rowOff>38658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787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125430</xdr:rowOff>
    </xdr:from>
    <xdr:to>
      <xdr:col>24</xdr:col>
      <xdr:colOff>114300</xdr:colOff>
      <xdr:row>78</xdr:row>
      <xdr:rowOff>55580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40357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114641</xdr:rowOff>
    </xdr:from>
    <xdr:to>
      <xdr:col>20</xdr:col>
      <xdr:colOff>38100</xdr:colOff>
      <xdr:row>78</xdr:row>
      <xdr:rowOff>44791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35918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140701</xdr:rowOff>
    </xdr:from>
    <xdr:to>
      <xdr:col>15</xdr:col>
      <xdr:colOff>101600</xdr:colOff>
      <xdr:row>78</xdr:row>
      <xdr:rowOff>70851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61978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155423</xdr:rowOff>
    </xdr:from>
    <xdr:to>
      <xdr:col>10</xdr:col>
      <xdr:colOff>165100</xdr:colOff>
      <xdr:row>78</xdr:row>
      <xdr:rowOff>85573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76700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159308</xdr:rowOff>
    </xdr:from>
    <xdr:to>
      <xdr:col>6</xdr:col>
      <xdr:colOff>38100</xdr:colOff>
      <xdr:row>78</xdr:row>
      <xdr:rowOff>89458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80585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43199</xdr:rowOff>
    </xdr:from>
    <xdr:to>
      <xdr:col>24</xdr:col>
      <xdr:colOff>63500</xdr:colOff>
      <xdr:row>97</xdr:row>
      <xdr:rowOff>119421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30949"/>
          <a:ext cx="838200" cy="4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119421</xdr:rowOff>
    </xdr:from>
    <xdr:to>
      <xdr:col>19</xdr:col>
      <xdr:colOff>177800</xdr:colOff>
      <xdr:row>98</xdr:row>
      <xdr:rowOff>3961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50071"/>
          <a:ext cx="889000" cy="5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3961</xdr:rowOff>
    </xdr:from>
    <xdr:to>
      <xdr:col>15</xdr:col>
      <xdr:colOff>50800</xdr:colOff>
      <xdr:row>98</xdr:row>
      <xdr:rowOff>74141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06061"/>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58269</xdr:rowOff>
    </xdr:from>
    <xdr:to>
      <xdr:col>10</xdr:col>
      <xdr:colOff>114300</xdr:colOff>
      <xdr:row>98</xdr:row>
      <xdr:rowOff>74141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60369"/>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163849</xdr:rowOff>
    </xdr:from>
    <xdr:to>
      <xdr:col>24</xdr:col>
      <xdr:colOff>114300</xdr:colOff>
      <xdr:row>95</xdr:row>
      <xdr:rowOff>93999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15276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13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68621</xdr:rowOff>
    </xdr:from>
    <xdr:to>
      <xdr:col>20</xdr:col>
      <xdr:colOff>38100</xdr:colOff>
      <xdr:row>97</xdr:row>
      <xdr:rowOff>170221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7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124611</xdr:rowOff>
    </xdr:from>
    <xdr:to>
      <xdr:col>15</xdr:col>
      <xdr:colOff>101600</xdr:colOff>
      <xdr:row>98</xdr:row>
      <xdr:rowOff>54761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71288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3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23341</xdr:rowOff>
    </xdr:from>
    <xdr:to>
      <xdr:col>10</xdr:col>
      <xdr:colOff>165100</xdr:colOff>
      <xdr:row>98</xdr:row>
      <xdr:rowOff>124941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141468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0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7469</xdr:rowOff>
    </xdr:from>
    <xdr:to>
      <xdr:col>6</xdr:col>
      <xdr:colOff>38100</xdr:colOff>
      <xdr:row>98</xdr:row>
      <xdr:rowOff>109069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125596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98759</xdr:rowOff>
    </xdr:from>
    <xdr:to>
      <xdr:col>54</xdr:col>
      <xdr:colOff>189865</xdr:colOff>
      <xdr:row>37</xdr:row>
      <xdr:rowOff>168014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28059"/>
          <a:ext cx="1270" cy="58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168014</xdr:rowOff>
    </xdr:from>
    <xdr:to>
      <xdr:col>55</xdr:col>
      <xdr:colOff>88900</xdr:colOff>
      <xdr:row>37</xdr:row>
      <xdr:rowOff>168014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45436</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98759</xdr:rowOff>
    </xdr:from>
    <xdr:to>
      <xdr:col>55</xdr:col>
      <xdr:colOff>88900</xdr:colOff>
      <xdr:row>34</xdr:row>
      <xdr:rowOff>98759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17464</xdr:rowOff>
    </xdr:from>
    <xdr:to>
      <xdr:col>55</xdr:col>
      <xdr:colOff>0</xdr:colOff>
      <xdr:row>37</xdr:row>
      <xdr:rowOff>168014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332414"/>
          <a:ext cx="838200" cy="117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4106</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152679</xdr:rowOff>
    </xdr:from>
    <xdr:to>
      <xdr:col>55</xdr:col>
      <xdr:colOff>50800</xdr:colOff>
      <xdr:row>37</xdr:row>
      <xdr:rowOff>82829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17464</xdr:rowOff>
    </xdr:from>
    <xdr:to>
      <xdr:col>50</xdr:col>
      <xdr:colOff>114300</xdr:colOff>
      <xdr:row>38</xdr:row>
      <xdr:rowOff>98008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332414"/>
          <a:ext cx="889000" cy="12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98008</xdr:rowOff>
    </xdr:from>
    <xdr:to>
      <xdr:col>45</xdr:col>
      <xdr:colOff>177800</xdr:colOff>
      <xdr:row>38</xdr:row>
      <xdr:rowOff>127552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613108"/>
          <a:ext cx="889000" cy="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127552</xdr:rowOff>
    </xdr:from>
    <xdr:to>
      <xdr:col>41</xdr:col>
      <xdr:colOff>50800</xdr:colOff>
      <xdr:row>38</xdr:row>
      <xdr:rowOff>134039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642652"/>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117214</xdr:rowOff>
    </xdr:from>
    <xdr:to>
      <xdr:col>55</xdr:col>
      <xdr:colOff>50800</xdr:colOff>
      <xdr:row>38</xdr:row>
      <xdr:rowOff>47364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32141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138114</xdr:rowOff>
    </xdr:from>
    <xdr:to>
      <xdr:col>50</xdr:col>
      <xdr:colOff>165100</xdr:colOff>
      <xdr:row>31</xdr:row>
      <xdr:rowOff>68264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59391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37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47208</xdr:rowOff>
    </xdr:from>
    <xdr:to>
      <xdr:col>46</xdr:col>
      <xdr:colOff>38100</xdr:colOff>
      <xdr:row>38</xdr:row>
      <xdr:rowOff>148808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139935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5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76752</xdr:rowOff>
    </xdr:from>
    <xdr:to>
      <xdr:col>41</xdr:col>
      <xdr:colOff>101600</xdr:colOff>
      <xdr:row>39</xdr:row>
      <xdr:rowOff>6902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169479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83239</xdr:rowOff>
    </xdr:from>
    <xdr:to>
      <xdr:col>36</xdr:col>
      <xdr:colOff>165100</xdr:colOff>
      <xdr:row>39</xdr:row>
      <xdr:rowOff>13389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4516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58356</xdr:rowOff>
    </xdr:from>
    <xdr:to>
      <xdr:col>55</xdr:col>
      <xdr:colOff>0</xdr:colOff>
      <xdr:row>56</xdr:row>
      <xdr:rowOff>5264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88106"/>
          <a:ext cx="8382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156197</xdr:rowOff>
    </xdr:from>
    <xdr:to>
      <xdr:col>50</xdr:col>
      <xdr:colOff>114300</xdr:colOff>
      <xdr:row>55</xdr:row>
      <xdr:rowOff>58356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243047"/>
          <a:ext cx="889000" cy="2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32620</xdr:rowOff>
    </xdr:from>
    <xdr:to>
      <xdr:col>45</xdr:col>
      <xdr:colOff>177800</xdr:colOff>
      <xdr:row>53</xdr:row>
      <xdr:rowOff>156197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119470"/>
          <a:ext cx="889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32620</xdr:rowOff>
    </xdr:from>
    <xdr:to>
      <xdr:col>41</xdr:col>
      <xdr:colOff>50800</xdr:colOff>
      <xdr:row>54</xdr:row>
      <xdr:rowOff>127012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119470"/>
          <a:ext cx="889000" cy="26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125914</xdr:rowOff>
    </xdr:from>
    <xdr:to>
      <xdr:col>55</xdr:col>
      <xdr:colOff>50800</xdr:colOff>
      <xdr:row>56</xdr:row>
      <xdr:rowOff>56064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104341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7556</xdr:rowOff>
    </xdr:from>
    <xdr:to>
      <xdr:col>50</xdr:col>
      <xdr:colOff>165100</xdr:colOff>
      <xdr:row>55</xdr:row>
      <xdr:rowOff>109156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100283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105397</xdr:rowOff>
    </xdr:from>
    <xdr:to>
      <xdr:col>46</xdr:col>
      <xdr:colOff>38100</xdr:colOff>
      <xdr:row>54</xdr:row>
      <xdr:rowOff>35547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1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52074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96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153270</xdr:rowOff>
    </xdr:from>
    <xdr:to>
      <xdr:col>41</xdr:col>
      <xdr:colOff>101600</xdr:colOff>
      <xdr:row>53</xdr:row>
      <xdr:rowOff>83420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99947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8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76212</xdr:rowOff>
    </xdr:from>
    <xdr:to>
      <xdr:col>36</xdr:col>
      <xdr:colOff>165100</xdr:colOff>
      <xdr:row>55</xdr:row>
      <xdr:rowOff>6362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168939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109113</xdr:rowOff>
    </xdr:from>
    <xdr:to>
      <xdr:col>55</xdr:col>
      <xdr:colOff>0</xdr:colOff>
      <xdr:row>75</xdr:row>
      <xdr:rowOff>119812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967863"/>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22428</xdr:rowOff>
    </xdr:from>
    <xdr:to>
      <xdr:col>50</xdr:col>
      <xdr:colOff>114300</xdr:colOff>
      <xdr:row>75</xdr:row>
      <xdr:rowOff>119812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81178"/>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161143</xdr:rowOff>
    </xdr:from>
    <xdr:to>
      <xdr:col>45</xdr:col>
      <xdr:colOff>177800</xdr:colOff>
      <xdr:row>75</xdr:row>
      <xdr:rowOff>22428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848443"/>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116795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161143</xdr:rowOff>
    </xdr:from>
    <xdr:to>
      <xdr:col>41</xdr:col>
      <xdr:colOff>50800</xdr:colOff>
      <xdr:row>76</xdr:row>
      <xdr:rowOff>48397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848443"/>
          <a:ext cx="889000" cy="23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58313</xdr:rowOff>
    </xdr:from>
    <xdr:to>
      <xdr:col>55</xdr:col>
      <xdr:colOff>50800</xdr:colOff>
      <xdr:row>75</xdr:row>
      <xdr:rowOff>159913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81190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76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69012</xdr:rowOff>
    </xdr:from>
    <xdr:to>
      <xdr:col>50</xdr:col>
      <xdr:colOff>165100</xdr:colOff>
      <xdr:row>75</xdr:row>
      <xdr:rowOff>170613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15689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143078</xdr:rowOff>
    </xdr:from>
    <xdr:to>
      <xdr:col>46</xdr:col>
      <xdr:colOff>38100</xdr:colOff>
      <xdr:row>75</xdr:row>
      <xdr:rowOff>73228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89755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110343</xdr:rowOff>
    </xdr:from>
    <xdr:to>
      <xdr:col>41</xdr:col>
      <xdr:colOff>101600</xdr:colOff>
      <xdr:row>75</xdr:row>
      <xdr:rowOff>40493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57020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169047</xdr:rowOff>
    </xdr:from>
    <xdr:to>
      <xdr:col>36</xdr:col>
      <xdr:colOff>165100</xdr:colOff>
      <xdr:row>76</xdr:row>
      <xdr:rowOff>99197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02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90324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1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52718</xdr:rowOff>
    </xdr:from>
    <xdr:to>
      <xdr:col>55</xdr:col>
      <xdr:colOff>0</xdr:colOff>
      <xdr:row>96</xdr:row>
      <xdr:rowOff>170218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11918"/>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94023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038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116078</xdr:rowOff>
    </xdr:from>
    <xdr:to>
      <xdr:col>50</xdr:col>
      <xdr:colOff>114300</xdr:colOff>
      <xdr:row>96</xdr:row>
      <xdr:rowOff>52718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060928"/>
          <a:ext cx="889000" cy="4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76149</xdr:rowOff>
    </xdr:from>
    <xdr:to>
      <xdr:col>45</xdr:col>
      <xdr:colOff>177800</xdr:colOff>
      <xdr:row>93</xdr:row>
      <xdr:rowOff>116078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5678099"/>
          <a:ext cx="889000" cy="3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5148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76149</xdr:rowOff>
    </xdr:from>
    <xdr:to>
      <xdr:col>41</xdr:col>
      <xdr:colOff>50800</xdr:colOff>
      <xdr:row>93</xdr:row>
      <xdr:rowOff>112344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678099"/>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165397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50906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119418</xdr:rowOff>
    </xdr:from>
    <xdr:to>
      <xdr:col>55</xdr:col>
      <xdr:colOff>50800</xdr:colOff>
      <xdr:row>97</xdr:row>
      <xdr:rowOff>49568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97845</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1918</xdr:rowOff>
    </xdr:from>
    <xdr:to>
      <xdr:col>50</xdr:col>
      <xdr:colOff>165100</xdr:colOff>
      <xdr:row>96</xdr:row>
      <xdr:rowOff>103518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94645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65278</xdr:rowOff>
    </xdr:from>
    <xdr:to>
      <xdr:col>46</xdr:col>
      <xdr:colOff>38100</xdr:colOff>
      <xdr:row>93</xdr:row>
      <xdr:rowOff>166878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11955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7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25349</xdr:rowOff>
    </xdr:from>
    <xdr:to>
      <xdr:col>41</xdr:col>
      <xdr:colOff>101600</xdr:colOff>
      <xdr:row>91</xdr:row>
      <xdr:rowOff>126949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6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143476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40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61544</xdr:rowOff>
    </xdr:from>
    <xdr:to>
      <xdr:col>36</xdr:col>
      <xdr:colOff>165100</xdr:colOff>
      <xdr:row>93</xdr:row>
      <xdr:rowOff>163144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0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8221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7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96265</xdr:rowOff>
    </xdr:from>
    <xdr:to>
      <xdr:col>85</xdr:col>
      <xdr:colOff>127000</xdr:colOff>
      <xdr:row>76</xdr:row>
      <xdr:rowOff>118463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26465"/>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118463</xdr:rowOff>
    </xdr:from>
    <xdr:to>
      <xdr:col>81</xdr:col>
      <xdr:colOff>50800</xdr:colOff>
      <xdr:row>76</xdr:row>
      <xdr:rowOff>165212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48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165212</xdr:rowOff>
    </xdr:from>
    <xdr:to>
      <xdr:col>76</xdr:col>
      <xdr:colOff>114300</xdr:colOff>
      <xdr:row>76</xdr:row>
      <xdr:rowOff>168343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95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168343</xdr:rowOff>
    </xdr:from>
    <xdr:to>
      <xdr:col>71</xdr:col>
      <xdr:colOff>177800</xdr:colOff>
      <xdr:row>77</xdr:row>
      <xdr:rowOff>8164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98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45465</xdr:rowOff>
    </xdr:from>
    <xdr:to>
      <xdr:col>85</xdr:col>
      <xdr:colOff>177800</xdr:colOff>
      <xdr:row>76</xdr:row>
      <xdr:rowOff>147065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68343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67663</xdr:rowOff>
    </xdr:from>
    <xdr:to>
      <xdr:col>81</xdr:col>
      <xdr:colOff>101600</xdr:colOff>
      <xdr:row>76</xdr:row>
      <xdr:rowOff>169263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14340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7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114412</xdr:rowOff>
    </xdr:from>
    <xdr:to>
      <xdr:col>76</xdr:col>
      <xdr:colOff>165100</xdr:colOff>
      <xdr:row>77</xdr:row>
      <xdr:rowOff>44562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61089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117543</xdr:rowOff>
    </xdr:from>
    <xdr:to>
      <xdr:col>72</xdr:col>
      <xdr:colOff>38100</xdr:colOff>
      <xdr:row>77</xdr:row>
      <xdr:rowOff>47693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4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64220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92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128814</xdr:rowOff>
    </xdr:from>
    <xdr:to>
      <xdr:col>67</xdr:col>
      <xdr:colOff>101600</xdr:colOff>
      <xdr:row>77</xdr:row>
      <xdr:rowOff>58964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75491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93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128544</xdr:rowOff>
    </xdr:from>
    <xdr:to>
      <xdr:col>85</xdr:col>
      <xdr:colOff>127000</xdr:colOff>
      <xdr:row>98</xdr:row>
      <xdr:rowOff>87626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073394"/>
          <a:ext cx="838200" cy="8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87626</xdr:rowOff>
    </xdr:from>
    <xdr:to>
      <xdr:col>81</xdr:col>
      <xdr:colOff>50800</xdr:colOff>
      <xdr:row>98</xdr:row>
      <xdr:rowOff>108519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89726"/>
          <a:ext cx="8890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108519</xdr:rowOff>
    </xdr:from>
    <xdr:to>
      <xdr:col>76</xdr:col>
      <xdr:colOff>114300</xdr:colOff>
      <xdr:row>98</xdr:row>
      <xdr:rowOff>115286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0619"/>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40168</xdr:rowOff>
    </xdr:from>
    <xdr:to>
      <xdr:col>71</xdr:col>
      <xdr:colOff>177800</xdr:colOff>
      <xdr:row>98</xdr:row>
      <xdr:rowOff>115286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42268"/>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77744</xdr:rowOff>
    </xdr:from>
    <xdr:to>
      <xdr:col>85</xdr:col>
      <xdr:colOff>177800</xdr:colOff>
      <xdr:row>94</xdr:row>
      <xdr:rowOff>7894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02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100621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58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36826</xdr:rowOff>
    </xdr:from>
    <xdr:to>
      <xdr:col>81</xdr:col>
      <xdr:colOff>101600</xdr:colOff>
      <xdr:row>98</xdr:row>
      <xdr:rowOff>138426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129553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57719</xdr:rowOff>
    </xdr:from>
    <xdr:to>
      <xdr:col>76</xdr:col>
      <xdr:colOff>165100</xdr:colOff>
      <xdr:row>98</xdr:row>
      <xdr:rowOff>159319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150446</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695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64486</xdr:rowOff>
    </xdr:from>
    <xdr:to>
      <xdr:col>72</xdr:col>
      <xdr:colOff>38100</xdr:colOff>
      <xdr:row>98</xdr:row>
      <xdr:rowOff>166086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157213</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69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160818</xdr:rowOff>
    </xdr:from>
    <xdr:to>
      <xdr:col>67</xdr:col>
      <xdr:colOff>101600</xdr:colOff>
      <xdr:row>98</xdr:row>
      <xdr:rowOff>90968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82095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135781</xdr:rowOff>
    </xdr:from>
    <xdr:to>
      <xdr:col>116</xdr:col>
      <xdr:colOff>63500</xdr:colOff>
      <xdr:row>33</xdr:row>
      <xdr:rowOff>34217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5622181"/>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4625</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48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34217</xdr:rowOff>
    </xdr:from>
    <xdr:to>
      <xdr:col>111</xdr:col>
      <xdr:colOff>177800</xdr:colOff>
      <xdr:row>34</xdr:row>
      <xdr:rowOff>81570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5692067"/>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55570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9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81570</xdr:rowOff>
    </xdr:from>
    <xdr:to>
      <xdr:col>107</xdr:col>
      <xdr:colOff>50800</xdr:colOff>
      <xdr:row>34</xdr:row>
      <xdr:rowOff>108022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5910870"/>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6585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2866</xdr:rowOff>
    </xdr:from>
    <xdr:to>
      <xdr:col>102</xdr:col>
      <xdr:colOff>114300</xdr:colOff>
      <xdr:row>34</xdr:row>
      <xdr:rowOff>108022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583216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122191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101290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84981</xdr:rowOff>
    </xdr:from>
    <xdr:to>
      <xdr:col>116</xdr:col>
      <xdr:colOff>114300</xdr:colOff>
      <xdr:row>33</xdr:row>
      <xdr:rowOff>15131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5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107858</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4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154867</xdr:rowOff>
    </xdr:from>
    <xdr:to>
      <xdr:col>112</xdr:col>
      <xdr:colOff>38100</xdr:colOff>
      <xdr:row>33</xdr:row>
      <xdr:rowOff>85017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6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101544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4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30770</xdr:rowOff>
    </xdr:from>
    <xdr:to>
      <xdr:col>107</xdr:col>
      <xdr:colOff>101600</xdr:colOff>
      <xdr:row>34</xdr:row>
      <xdr:rowOff>132370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8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148897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63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57222</xdr:rowOff>
    </xdr:from>
    <xdr:to>
      <xdr:col>102</xdr:col>
      <xdr:colOff>165100</xdr:colOff>
      <xdr:row>34</xdr:row>
      <xdr:rowOff>158822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8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3899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566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123516</xdr:rowOff>
    </xdr:from>
    <xdr:to>
      <xdr:col>98</xdr:col>
      <xdr:colOff>38100</xdr:colOff>
      <xdr:row>34</xdr:row>
      <xdr:rowOff>53666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57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70193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555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163817</xdr:rowOff>
    </xdr:from>
    <xdr:to>
      <xdr:col>116</xdr:col>
      <xdr:colOff>63500</xdr:colOff>
      <xdr:row>56</xdr:row>
      <xdr:rowOff>1112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9593567"/>
          <a:ext cx="8382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123641</xdr:rowOff>
    </xdr:from>
    <xdr:to>
      <xdr:col>111</xdr:col>
      <xdr:colOff>177800</xdr:colOff>
      <xdr:row>55</xdr:row>
      <xdr:rowOff>163817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9553391"/>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38352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86779</xdr:rowOff>
    </xdr:from>
    <xdr:to>
      <xdr:col>107</xdr:col>
      <xdr:colOff>50800</xdr:colOff>
      <xdr:row>55</xdr:row>
      <xdr:rowOff>123641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516529"/>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142022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36258</xdr:rowOff>
    </xdr:from>
    <xdr:to>
      <xdr:col>102</xdr:col>
      <xdr:colOff>114300</xdr:colOff>
      <xdr:row>55</xdr:row>
      <xdr:rowOff>86779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9466008"/>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89958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9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39095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4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121762</xdr:rowOff>
    </xdr:from>
    <xdr:to>
      <xdr:col>116</xdr:col>
      <xdr:colOff>114300</xdr:colOff>
      <xdr:row>56</xdr:row>
      <xdr:rowOff>51912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5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144639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40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113017</xdr:rowOff>
    </xdr:from>
    <xdr:to>
      <xdr:col>112</xdr:col>
      <xdr:colOff>38100</xdr:colOff>
      <xdr:row>56</xdr:row>
      <xdr:rowOff>43167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5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59694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3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72841</xdr:rowOff>
    </xdr:from>
    <xdr:to>
      <xdr:col>107</xdr:col>
      <xdr:colOff>101600</xdr:colOff>
      <xdr:row>56</xdr:row>
      <xdr:rowOff>2991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19518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35979</xdr:rowOff>
    </xdr:from>
    <xdr:to>
      <xdr:col>102</xdr:col>
      <xdr:colOff>165100</xdr:colOff>
      <xdr:row>55</xdr:row>
      <xdr:rowOff>137579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4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154106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24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156908</xdr:rowOff>
    </xdr:from>
    <xdr:to>
      <xdr:col>98</xdr:col>
      <xdr:colOff>38100</xdr:colOff>
      <xdr:row>55</xdr:row>
      <xdr:rowOff>87058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4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103585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19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49312</xdr:rowOff>
    </xdr:from>
    <xdr:to>
      <xdr:col>116</xdr:col>
      <xdr:colOff>63500</xdr:colOff>
      <xdr:row>73</xdr:row>
      <xdr:rowOff>53106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565162"/>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89591</xdr:rowOff>
    </xdr:from>
    <xdr:to>
      <xdr:col>111</xdr:col>
      <xdr:colOff>177800</xdr:colOff>
      <xdr:row>73</xdr:row>
      <xdr:rowOff>53106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262541"/>
          <a:ext cx="889000" cy="30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89591</xdr:rowOff>
    </xdr:from>
    <xdr:to>
      <xdr:col>107</xdr:col>
      <xdr:colOff>50800</xdr:colOff>
      <xdr:row>71</xdr:row>
      <xdr:rowOff>101158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262541"/>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101158</xdr:rowOff>
    </xdr:from>
    <xdr:to>
      <xdr:col>102</xdr:col>
      <xdr:colOff>114300</xdr:colOff>
      <xdr:row>71</xdr:row>
      <xdr:rowOff>113868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274108"/>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169962</xdr:rowOff>
    </xdr:from>
    <xdr:to>
      <xdr:col>116</xdr:col>
      <xdr:colOff>114300</xdr:colOff>
      <xdr:row>73</xdr:row>
      <xdr:rowOff>100112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148389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4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2306</xdr:rowOff>
    </xdr:from>
    <xdr:to>
      <xdr:col>112</xdr:col>
      <xdr:colOff>38100</xdr:colOff>
      <xdr:row>73</xdr:row>
      <xdr:rowOff>103906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95033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38791</xdr:rowOff>
    </xdr:from>
    <xdr:to>
      <xdr:col>107</xdr:col>
      <xdr:colOff>101600</xdr:colOff>
      <xdr:row>71</xdr:row>
      <xdr:rowOff>140391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156918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19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50358</xdr:rowOff>
    </xdr:from>
    <xdr:to>
      <xdr:col>102</xdr:col>
      <xdr:colOff>165100</xdr:colOff>
      <xdr:row>71</xdr:row>
      <xdr:rowOff>151958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168485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19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63068</xdr:rowOff>
    </xdr:from>
    <xdr:to>
      <xdr:col>98</xdr:col>
      <xdr:colOff>38100</xdr:colOff>
      <xdr:row>71</xdr:row>
      <xdr:rowOff>164668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23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9745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01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399,829</a:t>
          </a:r>
          <a:r>
            <a:rPr kumimoji="1" lang="ja-JP" altLang="en-US" sz="1300">
              <a:latin typeface="ＭＳ Ｐゴシック" panose="020B0600070205080204" pitchFamily="50" charset="-128"/>
              <a:ea typeface="ＭＳ Ｐゴシック" panose="020B0600070205080204" pitchFamily="50" charset="-128"/>
            </a:rPr>
            <a:t>円となりました。主な構成項目である扶助費は、住民一人当たり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125,410</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25,668</a:t>
          </a:r>
          <a:r>
            <a:rPr kumimoji="1" lang="ja-JP" altLang="en-US" sz="1300">
              <a:latin typeface="ＭＳ Ｐゴシック" panose="020B0600070205080204" pitchFamily="50" charset="-128"/>
              <a:ea typeface="ＭＳ Ｐゴシック" panose="020B0600070205080204" pitchFamily="50" charset="-128"/>
            </a:rPr>
            <a:t>円増加しました。これは、子育て世帯への臨時特別給付金や住民税非課税世帯等に対する臨時特別給付金による支出額の増加が主な要因となっています。類似団体平均と比べて高い水準にありますが、少子高齢化による社会保障関係経費の増加が今後も見込まれます。今後も給付内容や対象者の適正化に努めるとともに医療費等の抑制に繋がるような施策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25,149</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108,330</a:t>
          </a:r>
          <a:r>
            <a:rPr kumimoji="1" lang="ja-JP" altLang="en-US" sz="1300">
              <a:latin typeface="ＭＳ Ｐゴシック" panose="020B0600070205080204" pitchFamily="50" charset="-128"/>
              <a:ea typeface="ＭＳ Ｐゴシック" panose="020B0600070205080204" pitchFamily="50" charset="-128"/>
            </a:rPr>
            <a:t>円減少しました。これは、特別定額給付金給付事業が皆減したことが主な要因となっています。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普通建設事業費の住民一人当たりのコストは、昨年度と比較して</a:t>
          </a:r>
          <a:r>
            <a:rPr kumimoji="1" lang="en-US" altLang="ja-JP" sz="1300">
              <a:latin typeface="ＭＳ Ｐゴシック" panose="020B0600070205080204" pitchFamily="50" charset="-128"/>
              <a:ea typeface="ＭＳ Ｐゴシック" panose="020B0600070205080204" pitchFamily="50" charset="-128"/>
            </a:rPr>
            <a:t>6,213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29,057</a:t>
          </a:r>
          <a:r>
            <a:rPr kumimoji="1" lang="ja-JP" altLang="en-US" sz="1300">
              <a:latin typeface="ＭＳ Ｐゴシック" panose="020B0600070205080204" pitchFamily="50" charset="-128"/>
              <a:ea typeface="ＭＳ Ｐゴシック" panose="020B0600070205080204" pitchFamily="50" charset="-128"/>
            </a:rPr>
            <a:t>円となりました。主な要因は、普通建設事業費（うち更新整備）について、宮郷中学校プール改築事業やあずま支所改修事業が皆減したことにより、昨年度と比較して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3,084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10,199</a:t>
          </a:r>
          <a:r>
            <a:rPr kumimoji="1" lang="ja-JP" altLang="en-US" sz="1300">
              <a:latin typeface="ＭＳ Ｐゴシック" panose="020B0600070205080204" pitchFamily="50" charset="-128"/>
              <a:ea typeface="ＭＳ Ｐゴシック" panose="020B0600070205080204" pitchFamily="50" charset="-128"/>
            </a:rPr>
            <a:t>円となったことにあります。翌年度については境消防庁舎建設事業等の増額のため、普通建設事業費は増加することが見込まれます。普通建設事業費は、工事等の事業量により変動することが見込まれますが、中長期的な視点に立ち、計画的で安定的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群馬県伊勢崎市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212,536
199,131
139.44
88,369,535
84,977,958
3,198,631
45,965,837
67,157,519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118473</xdr:rowOff>
    </xdr:from>
    <xdr:to>
      <xdr:col>24</xdr:col>
      <xdr:colOff>63500</xdr:colOff>
      <xdr:row>34</xdr:row>
      <xdr:rowOff>5806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04873"/>
          <a:ext cx="8382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35197</xdr:rowOff>
    </xdr:from>
    <xdr:to>
      <xdr:col>19</xdr:col>
      <xdr:colOff>177800</xdr:colOff>
      <xdr:row>34</xdr:row>
      <xdr:rowOff>5806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93047"/>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159294</xdr:rowOff>
    </xdr:from>
    <xdr:to>
      <xdr:col>15</xdr:col>
      <xdr:colOff>50800</xdr:colOff>
      <xdr:row>33</xdr:row>
      <xdr:rowOff>35197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456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95613</xdr:rowOff>
    </xdr:from>
    <xdr:to>
      <xdr:col>10</xdr:col>
      <xdr:colOff>114300</xdr:colOff>
      <xdr:row>32</xdr:row>
      <xdr:rowOff>159294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8201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67673</xdr:rowOff>
    </xdr:from>
    <xdr:to>
      <xdr:col>24</xdr:col>
      <xdr:colOff>114300</xdr:colOff>
      <xdr:row>32</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90550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0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126456</xdr:rowOff>
    </xdr:from>
    <xdr:to>
      <xdr:col>20</xdr:col>
      <xdr:colOff>38100</xdr:colOff>
      <xdr:row>34</xdr:row>
      <xdr:rowOff>56606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73133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155847</xdr:rowOff>
    </xdr:from>
    <xdr:to>
      <xdr:col>15</xdr:col>
      <xdr:colOff>101600</xdr:colOff>
      <xdr:row>33</xdr:row>
      <xdr:rowOff>85997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102524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108494</xdr:rowOff>
    </xdr:from>
    <xdr:to>
      <xdr:col>10</xdr:col>
      <xdr:colOff>165100</xdr:colOff>
      <xdr:row>33</xdr:row>
      <xdr:rowOff>38644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55171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44813</xdr:rowOff>
    </xdr:from>
    <xdr:to>
      <xdr:col>6</xdr:col>
      <xdr:colOff>38100</xdr:colOff>
      <xdr:row>32</xdr:row>
      <xdr:rowOff>146413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3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162940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149987</xdr:rowOff>
    </xdr:from>
    <xdr:to>
      <xdr:col>24</xdr:col>
      <xdr:colOff>63500</xdr:colOff>
      <xdr:row>58</xdr:row>
      <xdr:rowOff>4521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93937"/>
          <a:ext cx="838200" cy="10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149987</xdr:rowOff>
    </xdr:from>
    <xdr:to>
      <xdr:col>19</xdr:col>
      <xdr:colOff>177800</xdr:colOff>
      <xdr:row>58</xdr:row>
      <xdr:rowOff>81356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93937"/>
          <a:ext cx="889000" cy="11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81356</xdr:rowOff>
    </xdr:from>
    <xdr:to>
      <xdr:col>15</xdr:col>
      <xdr:colOff>50800</xdr:colOff>
      <xdr:row>59</xdr:row>
      <xdr:rowOff>33451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5456"/>
          <a:ext cx="889000" cy="1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33451</xdr:rowOff>
    </xdr:from>
    <xdr:to>
      <xdr:col>10</xdr:col>
      <xdr:colOff>114300</xdr:colOff>
      <xdr:row>59</xdr:row>
      <xdr:rowOff>38074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49001"/>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125171</xdr:rowOff>
    </xdr:from>
    <xdr:to>
      <xdr:col>24</xdr:col>
      <xdr:colOff>114300</xdr:colOff>
      <xdr:row>58</xdr:row>
      <xdr:rowOff>55321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148048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99187</xdr:rowOff>
    </xdr:from>
    <xdr:to>
      <xdr:col>20</xdr:col>
      <xdr:colOff>38100</xdr:colOff>
      <xdr:row>52</xdr:row>
      <xdr:rowOff>29337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20464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30556</xdr:rowOff>
    </xdr:from>
    <xdr:to>
      <xdr:col>15</xdr:col>
      <xdr:colOff>101600</xdr:colOff>
      <xdr:row>58</xdr:row>
      <xdr:rowOff>132156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148683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154101</xdr:rowOff>
    </xdr:from>
    <xdr:to>
      <xdr:col>10</xdr:col>
      <xdr:colOff>165100</xdr:colOff>
      <xdr:row>59</xdr:row>
      <xdr:rowOff>84251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75378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158724</xdr:rowOff>
    </xdr:from>
    <xdr:to>
      <xdr:col>6</xdr:col>
      <xdr:colOff>38100</xdr:colOff>
      <xdr:row>59</xdr:row>
      <xdr:rowOff>88874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80001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136858</xdr:rowOff>
    </xdr:from>
    <xdr:to>
      <xdr:col>24</xdr:col>
      <xdr:colOff>63500</xdr:colOff>
      <xdr:row>78</xdr:row>
      <xdr:rowOff>124515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67058"/>
          <a:ext cx="838200" cy="3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54856</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13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124515</xdr:rowOff>
    </xdr:from>
    <xdr:to>
      <xdr:col>19</xdr:col>
      <xdr:colOff>177800</xdr:colOff>
      <xdr:row>79</xdr:row>
      <xdr:rowOff>29547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497615"/>
          <a:ext cx="889000" cy="7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29547</xdr:rowOff>
    </xdr:from>
    <xdr:to>
      <xdr:col>15</xdr:col>
      <xdr:colOff>50800</xdr:colOff>
      <xdr:row>80</xdr:row>
      <xdr:rowOff>2116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574097"/>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92417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94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153660</xdr:rowOff>
    </xdr:from>
    <xdr:to>
      <xdr:col>10</xdr:col>
      <xdr:colOff>114300</xdr:colOff>
      <xdr:row>80</xdr:row>
      <xdr:rowOff>2116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698210"/>
          <a:ext cx="8890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133548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3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62013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86058</xdr:rowOff>
    </xdr:from>
    <xdr:to>
      <xdr:col>24</xdr:col>
      <xdr:colOff>114300</xdr:colOff>
      <xdr:row>77</xdr:row>
      <xdr:rowOff>16208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64485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9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73715</xdr:rowOff>
    </xdr:from>
    <xdr:to>
      <xdr:col>20</xdr:col>
      <xdr:colOff>38100</xdr:colOff>
      <xdr:row>79</xdr:row>
      <xdr:rowOff>3865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20392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2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150197</xdr:rowOff>
    </xdr:from>
    <xdr:to>
      <xdr:col>15</xdr:col>
      <xdr:colOff>101600</xdr:colOff>
      <xdr:row>79</xdr:row>
      <xdr:rowOff>80347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5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71474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61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122766</xdr:rowOff>
    </xdr:from>
    <xdr:to>
      <xdr:col>10</xdr:col>
      <xdr:colOff>165100</xdr:colOff>
      <xdr:row>80</xdr:row>
      <xdr:rowOff>52916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6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44043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7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102860</xdr:rowOff>
    </xdr:from>
    <xdr:to>
      <xdr:col>6</xdr:col>
      <xdr:colOff>38100</xdr:colOff>
      <xdr:row>80</xdr:row>
      <xdr:rowOff>33010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24137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7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94628</xdr:rowOff>
    </xdr:from>
    <xdr:to>
      <xdr:col>24</xdr:col>
      <xdr:colOff>62865</xdr:colOff>
      <xdr:row>97</xdr:row>
      <xdr:rowOff>2006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96578"/>
          <a:ext cx="1270" cy="93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5833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63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2006</xdr:rowOff>
    </xdr:from>
    <xdr:to>
      <xdr:col>24</xdr:col>
      <xdr:colOff>152400</xdr:colOff>
      <xdr:row>97</xdr:row>
      <xdr:rowOff>2006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41305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94628</xdr:rowOff>
    </xdr:from>
    <xdr:to>
      <xdr:col>24</xdr:col>
      <xdr:colOff>152400</xdr:colOff>
      <xdr:row>91</xdr:row>
      <xdr:rowOff>94628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151473</xdr:rowOff>
    </xdr:from>
    <xdr:to>
      <xdr:col>24</xdr:col>
      <xdr:colOff>63500</xdr:colOff>
      <xdr:row>97</xdr:row>
      <xdr:rowOff>116650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439223"/>
          <a:ext cx="8382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58780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003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35903</xdr:rowOff>
    </xdr:from>
    <xdr:to>
      <xdr:col>24</xdr:col>
      <xdr:colOff>114300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158978</xdr:rowOff>
    </xdr:from>
    <xdr:to>
      <xdr:col>19</xdr:col>
      <xdr:colOff>177800</xdr:colOff>
      <xdr:row>97</xdr:row>
      <xdr:rowOff>116650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618178"/>
          <a:ext cx="889000" cy="1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134238</xdr:rowOff>
    </xdr:from>
    <xdr:to>
      <xdr:col>20</xdr:col>
      <xdr:colOff>38100</xdr:colOff>
      <xdr:row>96</xdr:row>
      <xdr:rowOff>64388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80915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73140</xdr:rowOff>
    </xdr:from>
    <xdr:to>
      <xdr:col>15</xdr:col>
      <xdr:colOff>50800</xdr:colOff>
      <xdr:row>96</xdr:row>
      <xdr:rowOff>158978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32340"/>
          <a:ext cx="889000" cy="8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80442</xdr:rowOff>
    </xdr:from>
    <xdr:to>
      <xdr:col>15</xdr:col>
      <xdr:colOff>101600</xdr:colOff>
      <xdr:row>96</xdr:row>
      <xdr:rowOff>10592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73140</xdr:rowOff>
    </xdr:from>
    <xdr:to>
      <xdr:col>10</xdr:col>
      <xdr:colOff>114300</xdr:colOff>
      <xdr:row>97</xdr:row>
      <xdr:rowOff>135280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32340"/>
          <a:ext cx="889000" cy="2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37388</xdr:rowOff>
    </xdr:from>
    <xdr:to>
      <xdr:col>10</xdr:col>
      <xdr:colOff>165100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64593</xdr:rowOff>
    </xdr:from>
    <xdr:to>
      <xdr:col>6</xdr:col>
      <xdr:colOff>38100</xdr:colOff>
      <xdr:row>96</xdr:row>
      <xdr:rowOff>166193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11270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100673</xdr:rowOff>
    </xdr:from>
    <xdr:to>
      <xdr:col>24</xdr:col>
      <xdr:colOff>114300</xdr:colOff>
      <xdr:row>96</xdr:row>
      <xdr:rowOff>30823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79100</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65850</xdr:rowOff>
    </xdr:from>
    <xdr:to>
      <xdr:col>20</xdr:col>
      <xdr:colOff>38100</xdr:colOff>
      <xdr:row>97</xdr:row>
      <xdr:rowOff>167450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158577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7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108178</xdr:rowOff>
    </xdr:from>
    <xdr:to>
      <xdr:col>15</xdr:col>
      <xdr:colOff>101600</xdr:colOff>
      <xdr:row>97</xdr:row>
      <xdr:rowOff>38328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29455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6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22340</xdr:rowOff>
    </xdr:from>
    <xdr:to>
      <xdr:col>10</xdr:col>
      <xdr:colOff>165100</xdr:colOff>
      <xdr:row>96</xdr:row>
      <xdr:rowOff>123940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140467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84480</xdr:rowOff>
    </xdr:from>
    <xdr:to>
      <xdr:col>6</xdr:col>
      <xdr:colOff>38100</xdr:colOff>
      <xdr:row>98</xdr:row>
      <xdr:rowOff>14630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5757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9725</xdr:rowOff>
    </xdr:from>
    <xdr:to>
      <xdr:col>55</xdr:col>
      <xdr:colOff>0</xdr:colOff>
      <xdr:row>37</xdr:row>
      <xdr:rowOff>57404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353375"/>
          <a:ext cx="8382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79410</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23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9725</xdr:rowOff>
    </xdr:from>
    <xdr:to>
      <xdr:col>50</xdr:col>
      <xdr:colOff>114300</xdr:colOff>
      <xdr:row>37</xdr:row>
      <xdr:rowOff>25400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35337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163540</xdr:rowOff>
    </xdr:from>
    <xdr:to>
      <xdr:col>45</xdr:col>
      <xdr:colOff>177800</xdr:colOff>
      <xdr:row>37</xdr:row>
      <xdr:rowOff>25400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335740"/>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157008</xdr:rowOff>
    </xdr:from>
    <xdr:to>
      <xdr:col>41</xdr:col>
      <xdr:colOff>50800</xdr:colOff>
      <xdr:row>36</xdr:row>
      <xdr:rowOff>163540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3292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16382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165299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6604</xdr:rowOff>
    </xdr:from>
    <xdr:to>
      <xdr:col>55</xdr:col>
      <xdr:colOff>50800</xdr:colOff>
      <xdr:row>37</xdr:row>
      <xdr:rowOff>108204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29481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2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130375</xdr:rowOff>
    </xdr:from>
    <xdr:to>
      <xdr:col>50</xdr:col>
      <xdr:colOff>165100</xdr:colOff>
      <xdr:row>37</xdr:row>
      <xdr:rowOff>60525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77052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07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92727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112740</xdr:rowOff>
    </xdr:from>
    <xdr:to>
      <xdr:col>41</xdr:col>
      <xdr:colOff>101600</xdr:colOff>
      <xdr:row>37</xdr:row>
      <xdr:rowOff>42890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59417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06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106208</xdr:rowOff>
    </xdr:from>
    <xdr:to>
      <xdr:col>36</xdr:col>
      <xdr:colOff>165100</xdr:colOff>
      <xdr:row>37</xdr:row>
      <xdr:rowOff>36358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52885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605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88951</xdr:rowOff>
    </xdr:from>
    <xdr:to>
      <xdr:col>55</xdr:col>
      <xdr:colOff>0</xdr:colOff>
      <xdr:row>57</xdr:row>
      <xdr:rowOff>151770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61601"/>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62342</xdr:rowOff>
    </xdr:from>
    <xdr:to>
      <xdr:col>50</xdr:col>
      <xdr:colOff>114300</xdr:colOff>
      <xdr:row>57</xdr:row>
      <xdr:rowOff>151770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834992"/>
          <a:ext cx="889000" cy="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32303</xdr:rowOff>
    </xdr:from>
    <xdr:to>
      <xdr:col>45</xdr:col>
      <xdr:colOff>177800</xdr:colOff>
      <xdr:row>57</xdr:row>
      <xdr:rowOff>62342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804953"/>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32303</xdr:rowOff>
    </xdr:from>
    <xdr:to>
      <xdr:col>41</xdr:col>
      <xdr:colOff>50800</xdr:colOff>
      <xdr:row>57</xdr:row>
      <xdr:rowOff>68559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04953"/>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38151</xdr:rowOff>
    </xdr:from>
    <xdr:to>
      <xdr:col>55</xdr:col>
      <xdr:colOff>50800</xdr:colOff>
      <xdr:row>57</xdr:row>
      <xdr:rowOff>139751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61028</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6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100970</xdr:rowOff>
    </xdr:from>
    <xdr:to>
      <xdr:col>50</xdr:col>
      <xdr:colOff>165100</xdr:colOff>
      <xdr:row>58</xdr:row>
      <xdr:rowOff>31120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22247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96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11542</xdr:rowOff>
    </xdr:from>
    <xdr:to>
      <xdr:col>46</xdr:col>
      <xdr:colOff>38100</xdr:colOff>
      <xdr:row>57</xdr:row>
      <xdr:rowOff>113142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129669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152953</xdr:rowOff>
    </xdr:from>
    <xdr:to>
      <xdr:col>41</xdr:col>
      <xdr:colOff>101600</xdr:colOff>
      <xdr:row>57</xdr:row>
      <xdr:rowOff>83103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99630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52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17759</xdr:rowOff>
    </xdr:from>
    <xdr:to>
      <xdr:col>36</xdr:col>
      <xdr:colOff>165100</xdr:colOff>
      <xdr:row>57</xdr:row>
      <xdr:rowOff>119359</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7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135886</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56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41631</xdr:rowOff>
    </xdr:from>
    <xdr:to>
      <xdr:col>55</xdr:col>
      <xdr:colOff>0</xdr:colOff>
      <xdr:row>75</xdr:row>
      <xdr:rowOff>100838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2900381"/>
          <a:ext cx="8382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41631</xdr:rowOff>
    </xdr:from>
    <xdr:to>
      <xdr:col>50</xdr:col>
      <xdr:colOff>114300</xdr:colOff>
      <xdr:row>76</xdr:row>
      <xdr:rowOff>108953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2900381"/>
          <a:ext cx="889000" cy="2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95541</xdr:rowOff>
    </xdr:from>
    <xdr:to>
      <xdr:col>45</xdr:col>
      <xdr:colOff>177800</xdr:colOff>
      <xdr:row>76</xdr:row>
      <xdr:rowOff>108953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12574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47689</xdr:rowOff>
    </xdr:from>
    <xdr:to>
      <xdr:col>41</xdr:col>
      <xdr:colOff>50800</xdr:colOff>
      <xdr:row>76</xdr:row>
      <xdr:rowOff>95541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077889"/>
          <a:ext cx="8890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111523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37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50038</xdr:rowOff>
    </xdr:from>
    <xdr:to>
      <xdr:col>55</xdr:col>
      <xdr:colOff>50800</xdr:colOff>
      <xdr:row>75</xdr:row>
      <xdr:rowOff>151637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72915</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162281</xdr:rowOff>
    </xdr:from>
    <xdr:to>
      <xdr:col>50</xdr:col>
      <xdr:colOff>165100</xdr:colOff>
      <xdr:row>75</xdr:row>
      <xdr:rowOff>92431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108958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6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58153</xdr:rowOff>
    </xdr:from>
    <xdr:to>
      <xdr:col>46</xdr:col>
      <xdr:colOff>38100</xdr:colOff>
      <xdr:row>76</xdr:row>
      <xdr:rowOff>159753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0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4830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44741</xdr:rowOff>
    </xdr:from>
    <xdr:to>
      <xdr:col>41</xdr:col>
      <xdr:colOff>101600</xdr:colOff>
      <xdr:row>76</xdr:row>
      <xdr:rowOff>146341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0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162869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28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168339</xdr:rowOff>
    </xdr:from>
    <xdr:to>
      <xdr:col>36</xdr:col>
      <xdr:colOff>165100</xdr:colOff>
      <xdr:row>76</xdr:row>
      <xdr:rowOff>98489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0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115016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28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15894</xdr:rowOff>
    </xdr:from>
    <xdr:to>
      <xdr:col>55</xdr:col>
      <xdr:colOff>0</xdr:colOff>
      <xdr:row>97</xdr:row>
      <xdr:rowOff>117335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646544"/>
          <a:ext cx="838200" cy="10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15894</xdr:rowOff>
    </xdr:from>
    <xdr:to>
      <xdr:col>50</xdr:col>
      <xdr:colOff>114300</xdr:colOff>
      <xdr:row>97</xdr:row>
      <xdr:rowOff>114249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646544"/>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114249</xdr:rowOff>
    </xdr:from>
    <xdr:to>
      <xdr:col>45</xdr:col>
      <xdr:colOff>177800</xdr:colOff>
      <xdr:row>98</xdr:row>
      <xdr:rowOff>16618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44899"/>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167799</xdr:rowOff>
    </xdr:from>
    <xdr:to>
      <xdr:col>41</xdr:col>
      <xdr:colOff>50800</xdr:colOff>
      <xdr:row>98</xdr:row>
      <xdr:rowOff>16618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9844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66535</xdr:rowOff>
    </xdr:from>
    <xdr:to>
      <xdr:col>55</xdr:col>
      <xdr:colOff>50800</xdr:colOff>
      <xdr:row>97</xdr:row>
      <xdr:rowOff>168135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44962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136544</xdr:rowOff>
    </xdr:from>
    <xdr:to>
      <xdr:col>50</xdr:col>
      <xdr:colOff>165100</xdr:colOff>
      <xdr:row>97</xdr:row>
      <xdr:rowOff>66694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9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57821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8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63449</xdr:rowOff>
    </xdr:from>
    <xdr:to>
      <xdr:col>46</xdr:col>
      <xdr:colOff>38100</xdr:colOff>
      <xdr:row>97</xdr:row>
      <xdr:rowOff>165049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156176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137268</xdr:rowOff>
    </xdr:from>
    <xdr:to>
      <xdr:col>41</xdr:col>
      <xdr:colOff>101600</xdr:colOff>
      <xdr:row>98</xdr:row>
      <xdr:rowOff>67418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58545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6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116999</xdr:rowOff>
    </xdr:from>
    <xdr:to>
      <xdr:col>36</xdr:col>
      <xdr:colOff>165100</xdr:colOff>
      <xdr:row>98</xdr:row>
      <xdr:rowOff>47149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38276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4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41910</xdr:rowOff>
    </xdr:from>
    <xdr:to>
      <xdr:col>85</xdr:col>
      <xdr:colOff>127000</xdr:colOff>
      <xdr:row>36</xdr:row>
      <xdr:rowOff>109347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214110"/>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109347</xdr:rowOff>
    </xdr:from>
    <xdr:to>
      <xdr:col>81</xdr:col>
      <xdr:colOff>50800</xdr:colOff>
      <xdr:row>36</xdr:row>
      <xdr:rowOff>155321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81547"/>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155321</xdr:rowOff>
    </xdr:from>
    <xdr:to>
      <xdr:col>76</xdr:col>
      <xdr:colOff>114300</xdr:colOff>
      <xdr:row>36</xdr:row>
      <xdr:rowOff>171323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2752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163195</xdr:rowOff>
    </xdr:from>
    <xdr:to>
      <xdr:col>71</xdr:col>
      <xdr:colOff>177800</xdr:colOff>
      <xdr:row>36</xdr:row>
      <xdr:rowOff>171323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3539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140987</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58547</xdr:rowOff>
    </xdr:from>
    <xdr:to>
      <xdr:col>81</xdr:col>
      <xdr:colOff>101600</xdr:colOff>
      <xdr:row>36</xdr:row>
      <xdr:rowOff>160147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151274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104521</xdr:rowOff>
    </xdr:from>
    <xdr:to>
      <xdr:col>76</xdr:col>
      <xdr:colOff>165100</xdr:colOff>
      <xdr:row>37</xdr:row>
      <xdr:rowOff>34671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25798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120523</xdr:rowOff>
    </xdr:from>
    <xdr:to>
      <xdr:col>72</xdr:col>
      <xdr:colOff>38100</xdr:colOff>
      <xdr:row>37</xdr:row>
      <xdr:rowOff>50673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41800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8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112395</xdr:rowOff>
    </xdr:from>
    <xdr:to>
      <xdr:col>67</xdr:col>
      <xdr:colOff>101600</xdr:colOff>
      <xdr:row>37</xdr:row>
      <xdr:rowOff>42545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33672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38339</xdr:rowOff>
    </xdr:from>
    <xdr:to>
      <xdr:col>85</xdr:col>
      <xdr:colOff>127000</xdr:colOff>
      <xdr:row>56</xdr:row>
      <xdr:rowOff>25674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68089"/>
          <a:ext cx="838200" cy="15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147713</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34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38339</xdr:rowOff>
    </xdr:from>
    <xdr:to>
      <xdr:col>81</xdr:col>
      <xdr:colOff>50800</xdr:colOff>
      <xdr:row>55</xdr:row>
      <xdr:rowOff>100061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6808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0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64125</xdr:rowOff>
    </xdr:from>
    <xdr:to>
      <xdr:col>76</xdr:col>
      <xdr:colOff>114300</xdr:colOff>
      <xdr:row>55</xdr:row>
      <xdr:rowOff>100061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8808075"/>
          <a:ext cx="889000" cy="7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64125</xdr:rowOff>
    </xdr:from>
    <xdr:to>
      <xdr:col>71</xdr:col>
      <xdr:colOff>177800</xdr:colOff>
      <xdr:row>53</xdr:row>
      <xdr:rowOff>86985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8808075"/>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49496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45610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146324</xdr:rowOff>
    </xdr:from>
    <xdr:to>
      <xdr:col>85</xdr:col>
      <xdr:colOff>177800</xdr:colOff>
      <xdr:row>56</xdr:row>
      <xdr:rowOff>76474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124751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158989</xdr:rowOff>
    </xdr:from>
    <xdr:to>
      <xdr:col>81</xdr:col>
      <xdr:colOff>101600</xdr:colOff>
      <xdr:row>55</xdr:row>
      <xdr:rowOff>89139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1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80266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49261</xdr:rowOff>
    </xdr:from>
    <xdr:to>
      <xdr:col>76</xdr:col>
      <xdr:colOff>165100</xdr:colOff>
      <xdr:row>55</xdr:row>
      <xdr:rowOff>150861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141988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13325</xdr:rowOff>
    </xdr:from>
    <xdr:to>
      <xdr:col>72</xdr:col>
      <xdr:colOff>38100</xdr:colOff>
      <xdr:row>51</xdr:row>
      <xdr:rowOff>114925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87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131452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5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36185</xdr:rowOff>
    </xdr:from>
    <xdr:to>
      <xdr:col>67</xdr:col>
      <xdr:colOff>101600</xdr:colOff>
      <xdr:row>53</xdr:row>
      <xdr:rowOff>137785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1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154312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889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96265</xdr:rowOff>
    </xdr:from>
    <xdr:to>
      <xdr:col>85</xdr:col>
      <xdr:colOff>127000</xdr:colOff>
      <xdr:row>96</xdr:row>
      <xdr:rowOff>118463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55465"/>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118463</xdr:rowOff>
    </xdr:from>
    <xdr:to>
      <xdr:col>81</xdr:col>
      <xdr:colOff>50800</xdr:colOff>
      <xdr:row>96</xdr:row>
      <xdr:rowOff>165212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77663"/>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165212</xdr:rowOff>
    </xdr:from>
    <xdr:to>
      <xdr:col>76</xdr:col>
      <xdr:colOff>114300</xdr:colOff>
      <xdr:row>96</xdr:row>
      <xdr:rowOff>168343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24412"/>
          <a:ext cx="889000" cy="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168343</xdr:rowOff>
    </xdr:from>
    <xdr:to>
      <xdr:col>71</xdr:col>
      <xdr:colOff>177800</xdr:colOff>
      <xdr:row>97</xdr:row>
      <xdr:rowOff>8164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27543"/>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45465</xdr:rowOff>
    </xdr:from>
    <xdr:to>
      <xdr:col>85</xdr:col>
      <xdr:colOff>177800</xdr:colOff>
      <xdr:row>96</xdr:row>
      <xdr:rowOff>147065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68342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67663</xdr:rowOff>
    </xdr:from>
    <xdr:to>
      <xdr:col>81</xdr:col>
      <xdr:colOff>101600</xdr:colOff>
      <xdr:row>96</xdr:row>
      <xdr:rowOff>169263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14340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0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114412</xdr:rowOff>
    </xdr:from>
    <xdr:to>
      <xdr:col>76</xdr:col>
      <xdr:colOff>165100</xdr:colOff>
      <xdr:row>97</xdr:row>
      <xdr:rowOff>44562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61089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4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117543</xdr:rowOff>
    </xdr:from>
    <xdr:to>
      <xdr:col>72</xdr:col>
      <xdr:colOff>38100</xdr:colOff>
      <xdr:row>97</xdr:row>
      <xdr:rowOff>47693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64220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5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128814</xdr:rowOff>
    </xdr:from>
    <xdr:to>
      <xdr:col>67</xdr:col>
      <xdr:colOff>101600</xdr:colOff>
      <xdr:row>97</xdr:row>
      <xdr:rowOff>58964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46,644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83,046</a:t>
          </a:r>
          <a:r>
            <a:rPr kumimoji="1" lang="ja-JP" altLang="en-US" sz="1300">
              <a:latin typeface="ＭＳ Ｐゴシック" panose="020B0600070205080204" pitchFamily="50" charset="-128"/>
              <a:ea typeface="ＭＳ Ｐゴシック" panose="020B0600070205080204" pitchFamily="50" charset="-128"/>
            </a:rPr>
            <a:t>円減少しました。これは、特別定額給付金が皆減したことが主な要因となっています。</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169,174</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20,244</a:t>
          </a:r>
          <a:r>
            <a:rPr kumimoji="1" lang="ja-JP" altLang="en-US" sz="1300">
              <a:latin typeface="ＭＳ Ｐゴシック" panose="020B0600070205080204" pitchFamily="50" charset="-128"/>
              <a:ea typeface="ＭＳ Ｐゴシック" panose="020B0600070205080204" pitchFamily="50" charset="-128"/>
            </a:rPr>
            <a:t>円増加しました。これは、子育て世帯への臨時特別給付金と住民税非課税世帯等に対する臨時特別給付金で約</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億円増加したことが主な理由となっています。少子高齢化による社会保障関係経費の増加が今後も見込まれますが、給付内容や対象者の適正化に努めるとともに医療費等の抑制に繋がるような施策を進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衛生費が住民一人当たり</a:t>
          </a:r>
          <a:r>
            <a:rPr kumimoji="1" lang="en-US" altLang="ja-JP" sz="1300">
              <a:latin typeface="ＭＳ Ｐゴシック" panose="020B0600070205080204" pitchFamily="50" charset="-128"/>
              <a:ea typeface="ＭＳ Ｐゴシック" panose="020B0600070205080204" pitchFamily="50" charset="-128"/>
            </a:rPr>
            <a:t>35,191</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8,086</a:t>
          </a:r>
          <a:r>
            <a:rPr kumimoji="1" lang="ja-JP" altLang="en-US" sz="1300">
              <a:latin typeface="ＭＳ Ｐゴシック" panose="020B0600070205080204" pitchFamily="50" charset="-128"/>
              <a:ea typeface="ＭＳ Ｐゴシック" panose="020B0600070205080204" pitchFamily="50" charset="-128"/>
            </a:rPr>
            <a:t>円増加しました。これは、新型コロナウイルスワクチンの予防接種が始まったことにより予防接種委託料が約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億円増加したことが主な要因となっています。新型コロナウイルスワクチンの予防接種事業は令和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年度も継続するため、高止まりすることが見込まれます。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財政調整基金残高は昨年度より約</a:t>
          </a:r>
          <a:r>
            <a:rPr kumimoji="1" lang="en-US" altLang="ja-JP" sz="1200">
              <a:solidFill>
                <a:sysClr val="windowText" lastClr="000000"/>
              </a:solidFill>
              <a:latin typeface="ＭＳ ゴシック" pitchFamily="49" charset="-128"/>
              <a:ea typeface="ＭＳ ゴシック" pitchFamily="49" charset="-128"/>
            </a:rPr>
            <a:t>14.0</a:t>
          </a:r>
          <a:r>
            <a:rPr kumimoji="1" lang="ja-JP" altLang="en-US" sz="1200">
              <a:solidFill>
                <a:sysClr val="windowText" lastClr="000000"/>
              </a:solidFill>
              <a:latin typeface="ＭＳ ゴシック" pitchFamily="49" charset="-128"/>
              <a:ea typeface="ＭＳ ゴシック" pitchFamily="49" charset="-128"/>
            </a:rPr>
            <a:t>億円</a:t>
          </a:r>
          <a:r>
            <a:rPr kumimoji="1" lang="ja-JP" altLang="en-US" sz="1200">
              <a:latin typeface="ＭＳ ゴシック" pitchFamily="49" charset="-128"/>
              <a:ea typeface="ＭＳ ゴシック" pitchFamily="49" charset="-128"/>
            </a:rPr>
            <a:t>増加、</a:t>
          </a:r>
          <a:r>
            <a:rPr kumimoji="1" lang="en-US" altLang="ja-JP" sz="1200">
              <a:latin typeface="ＭＳ ゴシック" pitchFamily="49" charset="-128"/>
              <a:ea typeface="ＭＳ ゴシック" pitchFamily="49" charset="-128"/>
            </a:rPr>
            <a:t>2.44</a:t>
          </a:r>
          <a:r>
            <a:rPr kumimoji="1" lang="ja-JP" altLang="en-US" sz="1200">
              <a:latin typeface="ＭＳ ゴシック" pitchFamily="49" charset="-128"/>
              <a:ea typeface="ＭＳ ゴシック" pitchFamily="49" charset="-128"/>
            </a:rPr>
            <a:t>ポイント上昇しました。上昇した要因は、</a:t>
          </a:r>
          <a:r>
            <a:rPr kumimoji="1" lang="ja-JP" altLang="en-US" sz="1200">
              <a:solidFill>
                <a:sysClr val="windowText" lastClr="000000"/>
              </a:solidFill>
              <a:latin typeface="ＭＳ ゴシック" pitchFamily="49" charset="-128"/>
              <a:ea typeface="ＭＳ ゴシック" pitchFamily="49" charset="-128"/>
            </a:rPr>
            <a:t>令和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年度は財政調整基金の繰入れを行わなかったため、令和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年度決算に基づく剰余金積立の</a:t>
          </a:r>
          <a:r>
            <a:rPr kumimoji="1" lang="en-US" altLang="ja-JP" sz="1200">
              <a:solidFill>
                <a:sysClr val="windowText" lastClr="000000"/>
              </a:solidFill>
              <a:latin typeface="ＭＳ ゴシック" pitchFamily="49" charset="-128"/>
              <a:ea typeface="ＭＳ ゴシック" pitchFamily="49" charset="-128"/>
            </a:rPr>
            <a:t>14.0</a:t>
          </a:r>
          <a:r>
            <a:rPr kumimoji="1" lang="ja-JP" altLang="en-US" sz="1200">
              <a:solidFill>
                <a:sysClr val="windowText" lastClr="000000"/>
              </a:solidFill>
              <a:latin typeface="ＭＳ ゴシック" pitchFamily="49" charset="-128"/>
              <a:ea typeface="ＭＳ ゴシック" pitchFamily="49" charset="-128"/>
            </a:rPr>
            <a:t>億円をそのまま積立</a:t>
          </a:r>
          <a:r>
            <a:rPr kumimoji="1" lang="ja-JP" altLang="en-US" sz="1200">
              <a:latin typeface="ＭＳ ゴシック" pitchFamily="49" charset="-128"/>
              <a:ea typeface="ＭＳ ゴシック" pitchFamily="49" charset="-128"/>
            </a:rPr>
            <a:t>したことによるものです。</a:t>
          </a:r>
        </a:p>
        <a:p>
          <a:r>
            <a:rPr kumimoji="1" lang="ja-JP" altLang="en-US" sz="1200">
              <a:latin typeface="ＭＳ ゴシック" pitchFamily="49" charset="-128"/>
              <a:ea typeface="ＭＳ ゴシック" pitchFamily="49" charset="-128"/>
            </a:rPr>
            <a:t>　実質単年度収支は昨年度より約</a:t>
          </a:r>
          <a:r>
            <a:rPr kumimoji="1" lang="en-US" altLang="ja-JP" sz="1200">
              <a:solidFill>
                <a:sysClr val="windowText" lastClr="000000"/>
              </a:solidFill>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億円増加、</a:t>
          </a:r>
          <a:r>
            <a:rPr kumimoji="1" lang="en-US" altLang="ja-JP" sz="1200">
              <a:latin typeface="ＭＳ ゴシック" pitchFamily="49" charset="-128"/>
              <a:ea typeface="ＭＳ ゴシック" pitchFamily="49" charset="-128"/>
            </a:rPr>
            <a:t>2.77</a:t>
          </a:r>
          <a:r>
            <a:rPr kumimoji="1" lang="ja-JP" altLang="en-US" sz="1200">
              <a:latin typeface="ＭＳ ゴシック" pitchFamily="49" charset="-128"/>
              <a:ea typeface="ＭＳ ゴシック" pitchFamily="49" charset="-128"/>
            </a:rPr>
            <a:t>ポイント上昇しました。上昇した要因は、地方交付税の増額等により歳入が増加し、財政調整基金を取り崩す必要がなくなった</a:t>
          </a:r>
          <a:r>
            <a:rPr kumimoji="1" lang="ja-JP" altLang="en-US" sz="1200">
              <a:solidFill>
                <a:sysClr val="windowText" lastClr="000000"/>
              </a:solidFill>
              <a:latin typeface="ＭＳ ゴシック" pitchFamily="49" charset="-128"/>
              <a:ea typeface="ＭＳ ゴシック" pitchFamily="49" charset="-128"/>
            </a:rPr>
            <a:t>ことによるものです。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群馬県伊勢崎市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昨年度同様にすべての会計で黒字になりました。連結実質赤字比率は昨年度の▲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％になりました。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これは一般会計及び特別会計の実質収支額と公営企業会計の資金剰余額の合計が昨年度の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百万円になったことで、黒字額が増加したことによるものです。</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一般会計では、実質収支額が約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億円となり、昨年度から約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病院事業会計において、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現金預金と未収金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が増加したことにより流動資産が約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百万円増加した一方、未払金が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したことにより建設改良費等に充てるための企業債を除いた流動負債が約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し、資金剰余額が約</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1,091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3/&#12304;313(&#26376;)&#12294;&#20999;&#12305;&#20196;&#21644;&#65299;&#24180;&#24230;&#36001;&#25919;&#29366;&#27841;&#36039;&#26009;&#38598;&#12398;&#20316;&#25104;&#12395;&#12388;&#12356;&#12390;/03_&#20316;&#26989;&#12501;&#12457;&#12523;&#12480;&#65288;0308&#12294;&#65289;/01_&#12304;&#26494;&#26449;&#12305;&#32207;&#25324;&#34920;&#12289;1&#12289;2/&#12304;&#36001;&#25919;&#29366;&#27841;&#36039;&#26009;&#38598;&#12305;_102041_&#20234;&#21218;&#23822;&#24066;_2021&#12288;&#26494;&#264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3/&#12304;313(&#26376;)&#12294;&#20999;&#12305;&#20196;&#21644;&#65299;&#24180;&#24230;&#36001;&#25919;&#29366;&#27841;&#36039;&#26009;&#38598;&#12398;&#20316;&#25104;&#12395;&#12388;&#12356;&#12390;/03_&#20316;&#26989;&#12501;&#12457;&#12523;&#12480;&#65288;0308&#12294;&#65289;/02_&#12304;&#37329;&#23376;&#12305;3&#12289;4&#12289;7/&#37329;&#23376;&#12304;&#36001;&#25919;&#29366;&#27841;&#36039;&#26009;&#38598;&#12305;_102041_&#20234;&#21218;&#23822;&#24066;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29702;&#36001;&#20418;&#12305;/&#12304;00&#29702;&#36001;&#20840;&#33324;&#12305;/000100-&#20849;&#26377;/000341_&#36001;&#25919;&#29366;&#27841;&#36039;&#26009;&#38598;&#65288;H22&#27770;&#31639;&#12363;&#12425;&#65289;/R03/&#12304;313(&#26376;)&#12294;&#20999;&#12305;&#20196;&#21644;&#65299;&#24180;&#24230;&#36001;&#25919;&#29366;&#27841;&#36039;&#26009;&#38598;&#12398;&#20316;&#25104;&#12395;&#12388;&#12356;&#12390;/03_&#20316;&#26989;&#12501;&#12457;&#12523;&#12480;&#65288;0308&#12294;&#65289;/04_&#12304;&#30010;&#30000;&#12305;8&#12289;9&#12289;10/&#12304;&#30010;&#30000;&#20998;&#12305;_102041_&#20234;&#21218;&#23822;&#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ow r="7">
          <cell r="B7" t="str">
            <v>一般会計</v>
          </cell>
          <cell r="BS7" t="str">
            <v>伊勢崎市公共施設管理公社</v>
          </cell>
        </row>
        <row r="8">
          <cell r="B8" t="str">
            <v>学校給食センター事業費特別会計</v>
          </cell>
          <cell r="BS8" t="str">
            <v>伊勢崎市スポーツ協会</v>
          </cell>
        </row>
        <row r="9">
          <cell r="BS9" t="str">
            <v>さかい・ふるさと創生基金</v>
          </cell>
        </row>
        <row r="28">
          <cell r="B28" t="str">
            <v>国民健康保険特別会計</v>
          </cell>
        </row>
        <row r="29">
          <cell r="B29" t="str">
            <v>介護保険特別会計</v>
          </cell>
        </row>
        <row r="30">
          <cell r="B30" t="str">
            <v>後期高齢者医療特別会計</v>
          </cell>
        </row>
        <row r="31">
          <cell r="B31" t="str">
            <v>小型自動車競走事業費特別会計</v>
          </cell>
        </row>
        <row r="32">
          <cell r="B32" t="str">
            <v>水道事業会計</v>
          </cell>
        </row>
        <row r="33">
          <cell r="B33" t="str">
            <v>公共下水道事業会計</v>
          </cell>
        </row>
        <row r="34">
          <cell r="B34" t="str">
            <v>農業集落排水事業会計</v>
          </cell>
        </row>
        <row r="35">
          <cell r="B35" t="str">
            <v>特定地域生活排水処理事業会計</v>
          </cell>
        </row>
        <row r="36">
          <cell r="B36" t="str">
            <v>病院事業会計</v>
          </cell>
        </row>
        <row r="68">
          <cell r="B68" t="str">
            <v>群馬県市町村総合事務組合</v>
          </cell>
        </row>
        <row r="69">
          <cell r="B69" t="str">
            <v>群馬県市町村会館管理組合</v>
          </cell>
        </row>
        <row r="70">
          <cell r="B70" t="str">
            <v>群馬県後期高齢者医療広域連合（一般会計）</v>
          </cell>
        </row>
        <row r="71">
          <cell r="B71" t="str">
            <v>群馬県後期高齢者医療広域連合（特別会計）</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政比較分析表"/>
      <sheetName val="経常経費分析表（経常収支比率の分析）"/>
      <sheetName val="経常経費分析表（人件費・公債費・普通建設事業費の分析）"/>
      <sheetName val="実質収支比率等に係る経年分析"/>
      <sheetName val="データシート"/>
    </sheetNames>
    <sheetDataSet>
      <sheetData sheetId="0"/>
      <sheetData sheetId="1"/>
      <sheetData sheetId="2"/>
      <sheetData sheetId="3"/>
      <sheetData sheetId="4">
        <row r="2">
          <cell r="D2" t="str">
            <v>当該団体(円)</v>
          </cell>
        </row>
        <row r="18">
          <cell r="B18" t="str">
            <v>H29</v>
          </cell>
          <cell r="C18" t="str">
            <v>H30</v>
          </cell>
          <cell r="D18" t="str">
            <v>R01</v>
          </cell>
          <cell r="E18" t="str">
            <v>R02</v>
          </cell>
          <cell r="F18" t="str">
            <v>R03</v>
          </cell>
        </row>
        <row r="19">
          <cell r="A19" t="str">
            <v>実質収支額</v>
          </cell>
          <cell r="B19">
            <v>5.42</v>
          </cell>
          <cell r="C19">
            <v>5.38</v>
          </cell>
          <cell r="D19">
            <v>5.94</v>
          </cell>
          <cell r="E19">
            <v>6.23</v>
          </cell>
          <cell r="F19">
            <v>6.96</v>
          </cell>
        </row>
        <row r="20">
          <cell r="A20" t="str">
            <v>財政調整基金残高</v>
          </cell>
          <cell r="B20">
            <v>12.17</v>
          </cell>
          <cell r="C20">
            <v>11.2</v>
          </cell>
          <cell r="D20">
            <v>12.27</v>
          </cell>
          <cell r="E20">
            <v>12.65</v>
          </cell>
          <cell r="F20">
            <v>15.09</v>
          </cell>
        </row>
        <row r="21">
          <cell r="A21" t="str">
            <v>実質単年度収支</v>
          </cell>
          <cell r="B21">
            <v>-3.95</v>
          </cell>
          <cell r="C21">
            <v>-3.94</v>
          </cell>
          <cell r="D21">
            <v>-1.26</v>
          </cell>
          <cell r="E21">
            <v>-1.74</v>
          </cell>
          <cell r="F21">
            <v>1.03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1.18</v>
          </cell>
          <cell r="D27" t="e">
            <v>#N/A</v>
          </cell>
          <cell r="E27">
            <v>1.2</v>
          </cell>
          <cell r="F27" t="e">
            <v>#N/A</v>
          </cell>
          <cell r="G27">
            <v>1.22</v>
          </cell>
          <cell r="H27" t="e">
            <v>#N/A</v>
          </cell>
          <cell r="I27">
            <v>0.11</v>
          </cell>
          <cell r="J27" t="e">
            <v>#N/A</v>
          </cell>
          <cell r="K27">
            <v>0.09</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農業集落排水事業会計</v>
          </cell>
          <cell r="B29" t="e">
            <v>#VALUE!</v>
          </cell>
          <cell r="C29" t="e">
            <v>#VALUE!</v>
          </cell>
          <cell r="D29" t="e">
            <v>#VALUE!</v>
          </cell>
          <cell r="E29" t="e">
            <v>#VALUE!</v>
          </cell>
          <cell r="F29" t="e">
            <v>#VALUE!</v>
          </cell>
          <cell r="G29" t="e">
            <v>#VALUE!</v>
          </cell>
          <cell r="H29" t="e">
            <v>#N/A</v>
          </cell>
          <cell r="I29">
            <v>0.1</v>
          </cell>
          <cell r="J29" t="e">
            <v>#N/A</v>
          </cell>
          <cell r="K29">
            <v>0.17</v>
          </cell>
        </row>
        <row r="30">
          <cell r="A30" t="str">
            <v>公共下水道事業会計</v>
          </cell>
          <cell r="B30" t="e">
            <v>#VALUE!</v>
          </cell>
          <cell r="C30" t="e">
            <v>#VALUE!</v>
          </cell>
          <cell r="D30" t="e">
            <v>#VALUE!</v>
          </cell>
          <cell r="E30" t="e">
            <v>#VALUE!</v>
          </cell>
          <cell r="F30" t="e">
            <v>#VALUE!</v>
          </cell>
          <cell r="G30" t="e">
            <v>#VALUE!</v>
          </cell>
          <cell r="H30" t="e">
            <v>#N/A</v>
          </cell>
          <cell r="I30">
            <v>0.64</v>
          </cell>
          <cell r="J30" t="e">
            <v>#N/A</v>
          </cell>
          <cell r="K30">
            <v>0.83</v>
          </cell>
        </row>
        <row r="31">
          <cell r="A31" t="str">
            <v>介護保険特別会計</v>
          </cell>
          <cell r="B31" t="e">
            <v>#N/A</v>
          </cell>
          <cell r="C31">
            <v>1.39</v>
          </cell>
          <cell r="D31" t="e">
            <v>#N/A</v>
          </cell>
          <cell r="E31">
            <v>1.23</v>
          </cell>
          <cell r="F31" t="e">
            <v>#N/A</v>
          </cell>
          <cell r="G31">
            <v>1.02</v>
          </cell>
          <cell r="H31" t="e">
            <v>#N/A</v>
          </cell>
          <cell r="I31">
            <v>1.26</v>
          </cell>
          <cell r="J31" t="e">
            <v>#N/A</v>
          </cell>
          <cell r="K31">
            <v>0.95</v>
          </cell>
        </row>
        <row r="32">
          <cell r="A32" t="str">
            <v>国民健康保険特別会計</v>
          </cell>
          <cell r="B32" t="e">
            <v>#N/A</v>
          </cell>
          <cell r="C32">
            <v>1.73</v>
          </cell>
          <cell r="D32" t="e">
            <v>#N/A</v>
          </cell>
          <cell r="E32">
            <v>0.54</v>
          </cell>
          <cell r="F32" t="e">
            <v>#N/A</v>
          </cell>
          <cell r="G32">
            <v>0.57999999999999996</v>
          </cell>
          <cell r="H32" t="e">
            <v>#N/A</v>
          </cell>
          <cell r="I32">
            <v>1.07</v>
          </cell>
          <cell r="J32" t="e">
            <v>#N/A</v>
          </cell>
          <cell r="K32">
            <v>0.99</v>
          </cell>
        </row>
        <row r="33">
          <cell r="A33" t="str">
            <v>小型自動車競走事業費特別会計</v>
          </cell>
          <cell r="B33" t="e">
            <v>#N/A</v>
          </cell>
          <cell r="C33">
            <v>0.68</v>
          </cell>
          <cell r="D33" t="e">
            <v>#N/A</v>
          </cell>
          <cell r="E33">
            <v>0.91</v>
          </cell>
          <cell r="F33" t="e">
            <v>#N/A</v>
          </cell>
          <cell r="G33">
            <v>0.41</v>
          </cell>
          <cell r="H33" t="e">
            <v>#N/A</v>
          </cell>
          <cell r="I33">
            <v>1.24</v>
          </cell>
          <cell r="J33" t="e">
            <v>#N/A</v>
          </cell>
          <cell r="K33">
            <v>1.19</v>
          </cell>
        </row>
        <row r="34">
          <cell r="A34" t="str">
            <v>水道事業会計</v>
          </cell>
          <cell r="B34" t="e">
            <v>#N/A</v>
          </cell>
          <cell r="C34">
            <v>6.87</v>
          </cell>
          <cell r="D34" t="e">
            <v>#N/A</v>
          </cell>
          <cell r="E34">
            <v>6.46</v>
          </cell>
          <cell r="F34" t="e">
            <v>#N/A</v>
          </cell>
          <cell r="G34">
            <v>5.76</v>
          </cell>
          <cell r="H34" t="e">
            <v>#N/A</v>
          </cell>
          <cell r="I34">
            <v>5.77</v>
          </cell>
          <cell r="J34" t="e">
            <v>#N/A</v>
          </cell>
          <cell r="K34">
            <v>4.53</v>
          </cell>
        </row>
        <row r="35">
          <cell r="A35" t="str">
            <v>一般会計</v>
          </cell>
          <cell r="B35" t="e">
            <v>#N/A</v>
          </cell>
          <cell r="C35">
            <v>5.36</v>
          </cell>
          <cell r="D35" t="e">
            <v>#N/A</v>
          </cell>
          <cell r="E35">
            <v>5.27</v>
          </cell>
          <cell r="F35" t="e">
            <v>#N/A</v>
          </cell>
          <cell r="G35">
            <v>5.83</v>
          </cell>
          <cell r="H35" t="e">
            <v>#N/A</v>
          </cell>
          <cell r="I35">
            <v>6.14</v>
          </cell>
          <cell r="J35" t="e">
            <v>#N/A</v>
          </cell>
          <cell r="K35">
            <v>6.89</v>
          </cell>
        </row>
        <row r="36">
          <cell r="A36" t="str">
            <v>病院事業会計</v>
          </cell>
          <cell r="B36" t="e">
            <v>#N/A</v>
          </cell>
          <cell r="C36">
            <v>17.64</v>
          </cell>
          <cell r="D36" t="e">
            <v>#N/A</v>
          </cell>
          <cell r="E36">
            <v>17.010000000000002</v>
          </cell>
          <cell r="F36" t="e">
            <v>#N/A</v>
          </cell>
          <cell r="G36">
            <v>16.52</v>
          </cell>
          <cell r="H36" t="e">
            <v>#N/A</v>
          </cell>
          <cell r="I36">
            <v>17.600000000000001</v>
          </cell>
          <cell r="J36" t="e">
            <v>#N/A</v>
          </cell>
          <cell r="K36">
            <v>19.13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7415</v>
          </cell>
          <cell r="G42">
            <v>7490</v>
          </cell>
          <cell r="J42">
            <v>7404</v>
          </cell>
          <cell r="M42">
            <v>7499</v>
          </cell>
          <cell r="P42">
            <v>7589</v>
          </cell>
        </row>
        <row r="43">
          <cell r="A43" t="str">
            <v>一時借入金の利子</v>
          </cell>
          <cell r="B43" t="str">
            <v>-</v>
          </cell>
          <cell r="E43" t="str">
            <v>-</v>
          </cell>
          <cell r="H43" t="str">
            <v>-</v>
          </cell>
          <cell r="K43" t="str">
            <v>-</v>
          </cell>
          <cell r="N43" t="str">
            <v>-</v>
          </cell>
        </row>
        <row r="44">
          <cell r="A44" t="str">
            <v>債務負担行為に基づく支出額</v>
          </cell>
          <cell r="B44">
            <v>11</v>
          </cell>
          <cell r="E44">
            <v>1</v>
          </cell>
          <cell r="H44">
            <v>1</v>
          </cell>
          <cell r="K44">
            <v>1</v>
          </cell>
          <cell r="N44">
            <v>1</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2092</v>
          </cell>
          <cell r="E46">
            <v>2052</v>
          </cell>
          <cell r="H46">
            <v>1985</v>
          </cell>
          <cell r="K46">
            <v>1904</v>
          </cell>
          <cell r="N46">
            <v>1786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7081</v>
          </cell>
          <cell r="E49">
            <v>7209</v>
          </cell>
          <cell r="H49">
            <v>7229</v>
          </cell>
          <cell r="K49">
            <v>7662</v>
          </cell>
          <cell r="N49">
            <v>7842</v>
          </cell>
        </row>
        <row r="50">
          <cell r="A50" t="str">
            <v>実質公債費比率の分子</v>
          </cell>
          <cell r="B50" t="e">
            <v>#N/A</v>
          </cell>
          <cell r="C50">
            <v>1769</v>
          </cell>
          <cell r="D50" t="e">
            <v>#N/A</v>
          </cell>
          <cell r="E50" t="e">
            <v>#N/A</v>
          </cell>
          <cell r="F50">
            <v>1772</v>
          </cell>
          <cell r="G50" t="e">
            <v>#N/A</v>
          </cell>
          <cell r="H50" t="e">
            <v>#N/A</v>
          </cell>
          <cell r="I50">
            <v>1811</v>
          </cell>
          <cell r="J50" t="e">
            <v>#N/A</v>
          </cell>
          <cell r="K50" t="e">
            <v>#N/A</v>
          </cell>
          <cell r="L50">
            <v>2068</v>
          </cell>
          <cell r="M50" t="e">
            <v>#N/A</v>
          </cell>
          <cell r="N50" t="e">
            <v>#N/A</v>
          </cell>
          <cell r="O50">
            <v>2040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68014</v>
          </cell>
          <cell r="G56">
            <v>69096</v>
          </cell>
          <cell r="J56">
            <v>68991</v>
          </cell>
          <cell r="M56">
            <v>67212</v>
          </cell>
          <cell r="P56">
            <v>65390</v>
          </cell>
        </row>
        <row r="57">
          <cell r="A57" t="str">
            <v>充当可能特定歳入</v>
          </cell>
          <cell r="D57">
            <v>6569</v>
          </cell>
          <cell r="G57">
            <v>6960</v>
          </cell>
          <cell r="J57">
            <v>6851</v>
          </cell>
          <cell r="M57">
            <v>7316</v>
          </cell>
          <cell r="P57">
            <v>7095</v>
          </cell>
        </row>
        <row r="58">
          <cell r="A58" t="str">
            <v>充当可能基金</v>
          </cell>
          <cell r="D58">
            <v>12446</v>
          </cell>
          <cell r="G58">
            <v>12525</v>
          </cell>
          <cell r="J58">
            <v>11500</v>
          </cell>
          <cell r="M58">
            <v>11775</v>
          </cell>
          <cell r="P58">
            <v>18063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48</v>
          </cell>
          <cell r="E61">
            <v>101</v>
          </cell>
          <cell r="H61">
            <v>119</v>
          </cell>
          <cell r="K61">
            <v>89</v>
          </cell>
          <cell r="N61">
            <v>34</v>
          </cell>
        </row>
        <row r="62">
          <cell r="A62" t="str">
            <v>退職手当負担見込額</v>
          </cell>
          <cell r="B62">
            <v>10319</v>
          </cell>
          <cell r="E62">
            <v>10448</v>
          </cell>
          <cell r="H62">
            <v>10599</v>
          </cell>
          <cell r="K62">
            <v>10492</v>
          </cell>
          <cell r="N62">
            <v>10355</v>
          </cell>
        </row>
        <row r="63">
          <cell r="A63" t="str">
            <v>組合等負担等見込額</v>
          </cell>
          <cell r="B63" t="str">
            <v>-</v>
          </cell>
          <cell r="E63" t="str">
            <v>-</v>
          </cell>
          <cell r="H63" t="str">
            <v>-</v>
          </cell>
          <cell r="K63" t="str">
            <v>-</v>
          </cell>
          <cell r="N63" t="str">
            <v>-</v>
          </cell>
        </row>
        <row r="64">
          <cell r="A64" t="str">
            <v>公営企業債等繰入見込額</v>
          </cell>
          <cell r="B64">
            <v>22582</v>
          </cell>
          <cell r="E64">
            <v>21922</v>
          </cell>
          <cell r="H64">
            <v>20863</v>
          </cell>
          <cell r="K64">
            <v>19435</v>
          </cell>
          <cell r="N64">
            <v>18239</v>
          </cell>
        </row>
        <row r="65">
          <cell r="A65" t="str">
            <v>債務負担行為に基づく支出予定額</v>
          </cell>
          <cell r="B65">
            <v>8</v>
          </cell>
          <cell r="E65">
            <v>8</v>
          </cell>
          <cell r="H65">
            <v>7</v>
          </cell>
          <cell r="K65">
            <v>6</v>
          </cell>
          <cell r="N65">
            <v>5</v>
          </cell>
        </row>
        <row r="66">
          <cell r="A66" t="str">
            <v>一般会計等に係る地方債の現在高</v>
          </cell>
          <cell r="B66">
            <v>68319</v>
          </cell>
          <cell r="E66">
            <v>70397</v>
          </cell>
          <cell r="H66">
            <v>70802</v>
          </cell>
          <cell r="K66">
            <v>68565</v>
          </cell>
          <cell r="N66">
            <v>67158</v>
          </cell>
        </row>
        <row r="67">
          <cell r="A67" t="str">
            <v>将来負担比率の分子</v>
          </cell>
          <cell r="B67" t="e">
            <v>#N/A</v>
          </cell>
          <cell r="C67">
            <v>14247</v>
          </cell>
          <cell r="D67" t="e">
            <v>#N/A</v>
          </cell>
          <cell r="E67" t="e">
            <v>#N/A</v>
          </cell>
          <cell r="F67">
            <v>14294</v>
          </cell>
          <cell r="G67" t="e">
            <v>#N/A</v>
          </cell>
          <cell r="H67" t="e">
            <v>#N/A</v>
          </cell>
          <cell r="I67">
            <v>15048</v>
          </cell>
          <cell r="J67" t="e">
            <v>#N/A</v>
          </cell>
          <cell r="K67" t="e">
            <v>#N/A</v>
          </cell>
          <cell r="L67">
            <v>12284</v>
          </cell>
          <cell r="M67" t="e">
            <v>#N/A</v>
          </cell>
          <cell r="N67" t="e">
            <v>#N/A</v>
          </cell>
          <cell r="O67">
            <v>5241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BY34" sqref="BY34:CM34"/>
    </sheetView>
  </sheetViews>
  <sheetFormatPr defaultColWidth="0" defaultRowHeight="11" zeroHeight="1" x14ac:dyDescent="0.2"/>
  <cols>
    <col min="1" max="11" width="2.08984375" style="359" customWidth="1"/>
    <col min="12" max="12" width="2.26953125" style="359" customWidth="1"/>
    <col min="13" max="17" width="2.36328125" style="359" customWidth="1"/>
    <col min="18" max="119" width="2.08984375" style="359" customWidth="1"/>
    <col min="120" max="16384" width="0" style="359" hidden="1"/>
  </cols>
  <sheetData>
    <row r="1" spans="1:119" ht="33" customHeight="1" x14ac:dyDescent="0.2">
      <c r="B1" s="625" t="s">
        <v>78</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7"/>
      <c r="DK1" s="177"/>
      <c r="DL1" s="177"/>
      <c r="DM1" s="177"/>
      <c r="DN1" s="177"/>
      <c r="DO1" s="177"/>
    </row>
    <row r="2" spans="1:119" ht="24" thickBot="1" x14ac:dyDescent="0.25">
      <c r="B2" s="178" t="s">
        <v>79</v>
      </c>
      <c r="C2" s="178"/>
      <c r="D2" s="179"/>
    </row>
    <row r="3" spans="1:119" ht="18.75" customHeight="1" thickBot="1" x14ac:dyDescent="0.25">
      <c r="A3" s="177"/>
      <c r="B3" s="626" t="s">
        <v>80</v>
      </c>
      <c r="C3" s="627"/>
      <c r="D3" s="627"/>
      <c r="E3" s="628"/>
      <c r="F3" s="628"/>
      <c r="G3" s="628"/>
      <c r="H3" s="628"/>
      <c r="I3" s="628"/>
      <c r="J3" s="628"/>
      <c r="K3" s="628"/>
      <c r="L3" s="628" t="s">
        <v>81</v>
      </c>
      <c r="M3" s="628"/>
      <c r="N3" s="628"/>
      <c r="O3" s="628"/>
      <c r="P3" s="628"/>
      <c r="Q3" s="628"/>
      <c r="R3" s="631"/>
      <c r="S3" s="631"/>
      <c r="T3" s="631"/>
      <c r="U3" s="631"/>
      <c r="V3" s="632"/>
      <c r="W3" s="528" t="s">
        <v>82</v>
      </c>
      <c r="X3" s="529"/>
      <c r="Y3" s="529"/>
      <c r="Z3" s="529"/>
      <c r="AA3" s="529"/>
      <c r="AB3" s="627"/>
      <c r="AC3" s="631" t="s">
        <v>83</v>
      </c>
      <c r="AD3" s="529"/>
      <c r="AE3" s="529"/>
      <c r="AF3" s="529"/>
      <c r="AG3" s="529"/>
      <c r="AH3" s="529"/>
      <c r="AI3" s="529"/>
      <c r="AJ3" s="529"/>
      <c r="AK3" s="529"/>
      <c r="AL3" s="599"/>
      <c r="AM3" s="528" t="s">
        <v>84</v>
      </c>
      <c r="AN3" s="529"/>
      <c r="AO3" s="529"/>
      <c r="AP3" s="529"/>
      <c r="AQ3" s="529"/>
      <c r="AR3" s="529"/>
      <c r="AS3" s="529"/>
      <c r="AT3" s="529"/>
      <c r="AU3" s="529"/>
      <c r="AV3" s="529"/>
      <c r="AW3" s="529"/>
      <c r="AX3" s="599"/>
      <c r="AY3" s="586" t="s">
        <v>1</v>
      </c>
      <c r="AZ3" s="587"/>
      <c r="BA3" s="587"/>
      <c r="BB3" s="587"/>
      <c r="BC3" s="587"/>
      <c r="BD3" s="587"/>
      <c r="BE3" s="587"/>
      <c r="BF3" s="587"/>
      <c r="BG3" s="587"/>
      <c r="BH3" s="587"/>
      <c r="BI3" s="587"/>
      <c r="BJ3" s="587"/>
      <c r="BK3" s="587"/>
      <c r="BL3" s="587"/>
      <c r="BM3" s="635"/>
      <c r="BN3" s="528" t="s">
        <v>85</v>
      </c>
      <c r="BO3" s="529"/>
      <c r="BP3" s="529"/>
      <c r="BQ3" s="529"/>
      <c r="BR3" s="529"/>
      <c r="BS3" s="529"/>
      <c r="BT3" s="529"/>
      <c r="BU3" s="599"/>
      <c r="BV3" s="528" t="s">
        <v>86</v>
      </c>
      <c r="BW3" s="529"/>
      <c r="BX3" s="529"/>
      <c r="BY3" s="529"/>
      <c r="BZ3" s="529"/>
      <c r="CA3" s="529"/>
      <c r="CB3" s="529"/>
      <c r="CC3" s="599"/>
      <c r="CD3" s="586" t="s">
        <v>1</v>
      </c>
      <c r="CE3" s="587"/>
      <c r="CF3" s="587"/>
      <c r="CG3" s="587"/>
      <c r="CH3" s="587"/>
      <c r="CI3" s="587"/>
      <c r="CJ3" s="587"/>
      <c r="CK3" s="587"/>
      <c r="CL3" s="587"/>
      <c r="CM3" s="587"/>
      <c r="CN3" s="587"/>
      <c r="CO3" s="587"/>
      <c r="CP3" s="587"/>
      <c r="CQ3" s="587"/>
      <c r="CR3" s="587"/>
      <c r="CS3" s="635"/>
      <c r="CT3" s="528" t="s">
        <v>87</v>
      </c>
      <c r="CU3" s="529"/>
      <c r="CV3" s="529"/>
      <c r="CW3" s="529"/>
      <c r="CX3" s="529"/>
      <c r="CY3" s="529"/>
      <c r="CZ3" s="529"/>
      <c r="DA3" s="599"/>
      <c r="DB3" s="528" t="s">
        <v>88</v>
      </c>
      <c r="DC3" s="529"/>
      <c r="DD3" s="529"/>
      <c r="DE3" s="529"/>
      <c r="DF3" s="529"/>
      <c r="DG3" s="529"/>
      <c r="DH3" s="529"/>
      <c r="DI3" s="599"/>
    </row>
    <row r="4" spans="1:119" ht="18.75" customHeight="1" x14ac:dyDescent="0.2">
      <c r="A4" s="177"/>
      <c r="B4" s="607"/>
      <c r="C4" s="608"/>
      <c r="D4" s="608"/>
      <c r="E4" s="609"/>
      <c r="F4" s="609"/>
      <c r="G4" s="609"/>
      <c r="H4" s="609"/>
      <c r="I4" s="609"/>
      <c r="J4" s="609"/>
      <c r="K4" s="609"/>
      <c r="L4" s="609"/>
      <c r="M4" s="609"/>
      <c r="N4" s="609"/>
      <c r="O4" s="609"/>
      <c r="P4" s="609"/>
      <c r="Q4" s="609"/>
      <c r="R4" s="613"/>
      <c r="S4" s="613"/>
      <c r="T4" s="613"/>
      <c r="U4" s="613"/>
      <c r="V4" s="614"/>
      <c r="W4" s="600"/>
      <c r="X4" s="421"/>
      <c r="Y4" s="421"/>
      <c r="Z4" s="421"/>
      <c r="AA4" s="421"/>
      <c r="AB4" s="608"/>
      <c r="AC4" s="613"/>
      <c r="AD4" s="421"/>
      <c r="AE4" s="421"/>
      <c r="AF4" s="421"/>
      <c r="AG4" s="421"/>
      <c r="AH4" s="421"/>
      <c r="AI4" s="421"/>
      <c r="AJ4" s="421"/>
      <c r="AK4" s="421"/>
      <c r="AL4" s="601"/>
      <c r="AM4" s="551"/>
      <c r="AN4" s="485"/>
      <c r="AO4" s="485"/>
      <c r="AP4" s="485"/>
      <c r="AQ4" s="485"/>
      <c r="AR4" s="485"/>
      <c r="AS4" s="485"/>
      <c r="AT4" s="485"/>
      <c r="AU4" s="485"/>
      <c r="AV4" s="485"/>
      <c r="AW4" s="485"/>
      <c r="AX4" s="634"/>
      <c r="AY4" s="450" t="s">
        <v>89</v>
      </c>
      <c r="AZ4" s="451"/>
      <c r="BA4" s="451"/>
      <c r="BB4" s="451"/>
      <c r="BC4" s="451"/>
      <c r="BD4" s="451"/>
      <c r="BE4" s="451"/>
      <c r="BF4" s="451"/>
      <c r="BG4" s="451"/>
      <c r="BH4" s="451"/>
      <c r="BI4" s="451"/>
      <c r="BJ4" s="451"/>
      <c r="BK4" s="451"/>
      <c r="BL4" s="451"/>
      <c r="BM4" s="452"/>
      <c r="BN4" s="423">
        <v>88369535</v>
      </c>
      <c r="BO4" s="424"/>
      <c r="BP4" s="424"/>
      <c r="BQ4" s="424"/>
      <c r="BR4" s="424"/>
      <c r="BS4" s="424"/>
      <c r="BT4" s="424"/>
      <c r="BU4" s="425"/>
      <c r="BV4" s="423">
        <v>101773262</v>
      </c>
      <c r="BW4" s="424"/>
      <c r="BX4" s="424"/>
      <c r="BY4" s="424"/>
      <c r="BZ4" s="424"/>
      <c r="CA4" s="424"/>
      <c r="CB4" s="424"/>
      <c r="CC4" s="425"/>
      <c r="CD4" s="636" t="s">
        <v>90</v>
      </c>
      <c r="CE4" s="637"/>
      <c r="CF4" s="637"/>
      <c r="CG4" s="637"/>
      <c r="CH4" s="637"/>
      <c r="CI4" s="637"/>
      <c r="CJ4" s="637"/>
      <c r="CK4" s="637"/>
      <c r="CL4" s="637"/>
      <c r="CM4" s="637"/>
      <c r="CN4" s="637"/>
      <c r="CO4" s="637"/>
      <c r="CP4" s="637"/>
      <c r="CQ4" s="637"/>
      <c r="CR4" s="637"/>
      <c r="CS4" s="638"/>
      <c r="CT4" s="639">
        <v>7</v>
      </c>
      <c r="CU4" s="640"/>
      <c r="CV4" s="640"/>
      <c r="CW4" s="640"/>
      <c r="CX4" s="640"/>
      <c r="CY4" s="640"/>
      <c r="CZ4" s="640"/>
      <c r="DA4" s="641"/>
      <c r="DB4" s="639">
        <v>6.2</v>
      </c>
      <c r="DC4" s="640"/>
      <c r="DD4" s="640"/>
      <c r="DE4" s="640"/>
      <c r="DF4" s="640"/>
      <c r="DG4" s="640"/>
      <c r="DH4" s="640"/>
      <c r="DI4" s="641"/>
    </row>
    <row r="5" spans="1:119" ht="18.75" customHeight="1" x14ac:dyDescent="0.2">
      <c r="A5" s="177"/>
      <c r="B5" s="629"/>
      <c r="C5" s="486"/>
      <c r="D5" s="486"/>
      <c r="E5" s="630"/>
      <c r="F5" s="630"/>
      <c r="G5" s="630"/>
      <c r="H5" s="630"/>
      <c r="I5" s="630"/>
      <c r="J5" s="630"/>
      <c r="K5" s="630"/>
      <c r="L5" s="630"/>
      <c r="M5" s="630"/>
      <c r="N5" s="630"/>
      <c r="O5" s="630"/>
      <c r="P5" s="630"/>
      <c r="Q5" s="630"/>
      <c r="R5" s="484"/>
      <c r="S5" s="484"/>
      <c r="T5" s="484"/>
      <c r="U5" s="484"/>
      <c r="V5" s="633"/>
      <c r="W5" s="551"/>
      <c r="X5" s="485"/>
      <c r="Y5" s="485"/>
      <c r="Z5" s="485"/>
      <c r="AA5" s="485"/>
      <c r="AB5" s="486"/>
      <c r="AC5" s="484"/>
      <c r="AD5" s="485"/>
      <c r="AE5" s="485"/>
      <c r="AF5" s="485"/>
      <c r="AG5" s="485"/>
      <c r="AH5" s="485"/>
      <c r="AI5" s="485"/>
      <c r="AJ5" s="485"/>
      <c r="AK5" s="485"/>
      <c r="AL5" s="634"/>
      <c r="AM5" s="516" t="s">
        <v>91</v>
      </c>
      <c r="AN5" s="454"/>
      <c r="AO5" s="454"/>
      <c r="AP5" s="454"/>
      <c r="AQ5" s="454"/>
      <c r="AR5" s="454"/>
      <c r="AS5" s="454"/>
      <c r="AT5" s="455"/>
      <c r="AU5" s="517" t="s">
        <v>92</v>
      </c>
      <c r="AV5" s="518"/>
      <c r="AW5" s="518"/>
      <c r="AX5" s="518"/>
      <c r="AY5" s="456" t="s">
        <v>93</v>
      </c>
      <c r="AZ5" s="457"/>
      <c r="BA5" s="457"/>
      <c r="BB5" s="457"/>
      <c r="BC5" s="457"/>
      <c r="BD5" s="457"/>
      <c r="BE5" s="457"/>
      <c r="BF5" s="457"/>
      <c r="BG5" s="457"/>
      <c r="BH5" s="457"/>
      <c r="BI5" s="457"/>
      <c r="BJ5" s="457"/>
      <c r="BK5" s="457"/>
      <c r="BL5" s="457"/>
      <c r="BM5" s="458"/>
      <c r="BN5" s="428">
        <v>84977958</v>
      </c>
      <c r="BO5" s="429"/>
      <c r="BP5" s="429"/>
      <c r="BQ5" s="429"/>
      <c r="BR5" s="429"/>
      <c r="BS5" s="429"/>
      <c r="BT5" s="429"/>
      <c r="BU5" s="430"/>
      <c r="BV5" s="428">
        <v>98537538</v>
      </c>
      <c r="BW5" s="429"/>
      <c r="BX5" s="429"/>
      <c r="BY5" s="429"/>
      <c r="BZ5" s="429"/>
      <c r="CA5" s="429"/>
      <c r="CB5" s="429"/>
      <c r="CC5" s="430"/>
      <c r="CD5" s="497" t="s">
        <v>94</v>
      </c>
      <c r="CE5" s="410"/>
      <c r="CF5" s="410"/>
      <c r="CG5" s="410"/>
      <c r="CH5" s="410"/>
      <c r="CI5" s="410"/>
      <c r="CJ5" s="410"/>
      <c r="CK5" s="410"/>
      <c r="CL5" s="410"/>
      <c r="CM5" s="410"/>
      <c r="CN5" s="410"/>
      <c r="CO5" s="410"/>
      <c r="CP5" s="410"/>
      <c r="CQ5" s="410"/>
      <c r="CR5" s="410"/>
      <c r="CS5" s="498"/>
      <c r="CT5" s="434">
        <v>87.8</v>
      </c>
      <c r="CU5" s="435"/>
      <c r="CV5" s="435"/>
      <c r="CW5" s="435"/>
      <c r="CX5" s="435"/>
      <c r="CY5" s="435"/>
      <c r="CZ5" s="435"/>
      <c r="DA5" s="436"/>
      <c r="DB5" s="434">
        <v>95.5</v>
      </c>
      <c r="DC5" s="435"/>
      <c r="DD5" s="435"/>
      <c r="DE5" s="435"/>
      <c r="DF5" s="435"/>
      <c r="DG5" s="435"/>
      <c r="DH5" s="435"/>
      <c r="DI5" s="436"/>
    </row>
    <row r="6" spans="1:119" ht="18.75" customHeight="1" x14ac:dyDescent="0.2">
      <c r="A6" s="177"/>
      <c r="B6" s="605" t="s">
        <v>95</v>
      </c>
      <c r="C6" s="483"/>
      <c r="D6" s="483"/>
      <c r="E6" s="606"/>
      <c r="F6" s="606"/>
      <c r="G6" s="606"/>
      <c r="H6" s="606"/>
      <c r="I6" s="606"/>
      <c r="J6" s="606"/>
      <c r="K6" s="606"/>
      <c r="L6" s="606" t="s">
        <v>96</v>
      </c>
      <c r="M6" s="606"/>
      <c r="N6" s="606"/>
      <c r="O6" s="606"/>
      <c r="P6" s="606"/>
      <c r="Q6" s="606"/>
      <c r="R6" s="481"/>
      <c r="S6" s="481"/>
      <c r="T6" s="481"/>
      <c r="U6" s="481"/>
      <c r="V6" s="612"/>
      <c r="W6" s="550" t="s">
        <v>97</v>
      </c>
      <c r="X6" s="482"/>
      <c r="Y6" s="482"/>
      <c r="Z6" s="482"/>
      <c r="AA6" s="482"/>
      <c r="AB6" s="483"/>
      <c r="AC6" s="617" t="s">
        <v>98</v>
      </c>
      <c r="AD6" s="618"/>
      <c r="AE6" s="618"/>
      <c r="AF6" s="618"/>
      <c r="AG6" s="618"/>
      <c r="AH6" s="618"/>
      <c r="AI6" s="618"/>
      <c r="AJ6" s="618"/>
      <c r="AK6" s="618"/>
      <c r="AL6" s="619"/>
      <c r="AM6" s="516" t="s">
        <v>99</v>
      </c>
      <c r="AN6" s="454"/>
      <c r="AO6" s="454"/>
      <c r="AP6" s="454"/>
      <c r="AQ6" s="454"/>
      <c r="AR6" s="454"/>
      <c r="AS6" s="454"/>
      <c r="AT6" s="455"/>
      <c r="AU6" s="517" t="s">
        <v>92</v>
      </c>
      <c r="AV6" s="518"/>
      <c r="AW6" s="518"/>
      <c r="AX6" s="518"/>
      <c r="AY6" s="456" t="s">
        <v>100</v>
      </c>
      <c r="AZ6" s="457"/>
      <c r="BA6" s="457"/>
      <c r="BB6" s="457"/>
      <c r="BC6" s="457"/>
      <c r="BD6" s="457"/>
      <c r="BE6" s="457"/>
      <c r="BF6" s="457"/>
      <c r="BG6" s="457"/>
      <c r="BH6" s="457"/>
      <c r="BI6" s="457"/>
      <c r="BJ6" s="457"/>
      <c r="BK6" s="457"/>
      <c r="BL6" s="457"/>
      <c r="BM6" s="458"/>
      <c r="BN6" s="428">
        <v>3391577</v>
      </c>
      <c r="BO6" s="429"/>
      <c r="BP6" s="429"/>
      <c r="BQ6" s="429"/>
      <c r="BR6" s="429"/>
      <c r="BS6" s="429"/>
      <c r="BT6" s="429"/>
      <c r="BU6" s="430"/>
      <c r="BV6" s="428">
        <v>3235724</v>
      </c>
      <c r="BW6" s="429"/>
      <c r="BX6" s="429"/>
      <c r="BY6" s="429"/>
      <c r="BZ6" s="429"/>
      <c r="CA6" s="429"/>
      <c r="CB6" s="429"/>
      <c r="CC6" s="430"/>
      <c r="CD6" s="497" t="s">
        <v>101</v>
      </c>
      <c r="CE6" s="410"/>
      <c r="CF6" s="410"/>
      <c r="CG6" s="410"/>
      <c r="CH6" s="410"/>
      <c r="CI6" s="410"/>
      <c r="CJ6" s="410"/>
      <c r="CK6" s="410"/>
      <c r="CL6" s="410"/>
      <c r="CM6" s="410"/>
      <c r="CN6" s="410"/>
      <c r="CO6" s="410"/>
      <c r="CP6" s="410"/>
      <c r="CQ6" s="410"/>
      <c r="CR6" s="410"/>
      <c r="CS6" s="498"/>
      <c r="CT6" s="602">
        <v>96.6</v>
      </c>
      <c r="CU6" s="603"/>
      <c r="CV6" s="603"/>
      <c r="CW6" s="603"/>
      <c r="CX6" s="603"/>
      <c r="CY6" s="603"/>
      <c r="CZ6" s="603"/>
      <c r="DA6" s="604"/>
      <c r="DB6" s="602">
        <v>101.8</v>
      </c>
      <c r="DC6" s="603"/>
      <c r="DD6" s="603"/>
      <c r="DE6" s="603"/>
      <c r="DF6" s="603"/>
      <c r="DG6" s="603"/>
      <c r="DH6" s="603"/>
      <c r="DI6" s="604"/>
    </row>
    <row r="7" spans="1:119" ht="18.75" customHeight="1" x14ac:dyDescent="0.2">
      <c r="A7" s="177"/>
      <c r="B7" s="607"/>
      <c r="C7" s="608"/>
      <c r="D7" s="608"/>
      <c r="E7" s="609"/>
      <c r="F7" s="609"/>
      <c r="G7" s="609"/>
      <c r="H7" s="609"/>
      <c r="I7" s="609"/>
      <c r="J7" s="609"/>
      <c r="K7" s="609"/>
      <c r="L7" s="609"/>
      <c r="M7" s="609"/>
      <c r="N7" s="609"/>
      <c r="O7" s="609"/>
      <c r="P7" s="609"/>
      <c r="Q7" s="609"/>
      <c r="R7" s="613"/>
      <c r="S7" s="613"/>
      <c r="T7" s="613"/>
      <c r="U7" s="613"/>
      <c r="V7" s="614"/>
      <c r="W7" s="600"/>
      <c r="X7" s="421"/>
      <c r="Y7" s="421"/>
      <c r="Z7" s="421"/>
      <c r="AA7" s="421"/>
      <c r="AB7" s="608"/>
      <c r="AC7" s="620"/>
      <c r="AD7" s="420"/>
      <c r="AE7" s="420"/>
      <c r="AF7" s="420"/>
      <c r="AG7" s="420"/>
      <c r="AH7" s="420"/>
      <c r="AI7" s="420"/>
      <c r="AJ7" s="420"/>
      <c r="AK7" s="420"/>
      <c r="AL7" s="621"/>
      <c r="AM7" s="516" t="s">
        <v>102</v>
      </c>
      <c r="AN7" s="454"/>
      <c r="AO7" s="454"/>
      <c r="AP7" s="454"/>
      <c r="AQ7" s="454"/>
      <c r="AR7" s="454"/>
      <c r="AS7" s="454"/>
      <c r="AT7" s="455"/>
      <c r="AU7" s="517" t="s">
        <v>103</v>
      </c>
      <c r="AV7" s="518"/>
      <c r="AW7" s="518"/>
      <c r="AX7" s="518"/>
      <c r="AY7" s="456" t="s">
        <v>104</v>
      </c>
      <c r="AZ7" s="457"/>
      <c r="BA7" s="457"/>
      <c r="BB7" s="457"/>
      <c r="BC7" s="457"/>
      <c r="BD7" s="457"/>
      <c r="BE7" s="457"/>
      <c r="BF7" s="457"/>
      <c r="BG7" s="457"/>
      <c r="BH7" s="457"/>
      <c r="BI7" s="457"/>
      <c r="BJ7" s="457"/>
      <c r="BK7" s="457"/>
      <c r="BL7" s="457"/>
      <c r="BM7" s="458"/>
      <c r="BN7" s="428">
        <v>192946</v>
      </c>
      <c r="BO7" s="429"/>
      <c r="BP7" s="429"/>
      <c r="BQ7" s="429"/>
      <c r="BR7" s="429"/>
      <c r="BS7" s="429"/>
      <c r="BT7" s="429"/>
      <c r="BU7" s="430"/>
      <c r="BV7" s="428">
        <v>509966</v>
      </c>
      <c r="BW7" s="429"/>
      <c r="BX7" s="429"/>
      <c r="BY7" s="429"/>
      <c r="BZ7" s="429"/>
      <c r="CA7" s="429"/>
      <c r="CB7" s="429"/>
      <c r="CC7" s="430"/>
      <c r="CD7" s="497" t="s">
        <v>105</v>
      </c>
      <c r="CE7" s="410"/>
      <c r="CF7" s="410"/>
      <c r="CG7" s="410"/>
      <c r="CH7" s="410"/>
      <c r="CI7" s="410"/>
      <c r="CJ7" s="410"/>
      <c r="CK7" s="410"/>
      <c r="CL7" s="410"/>
      <c r="CM7" s="410"/>
      <c r="CN7" s="410"/>
      <c r="CO7" s="410"/>
      <c r="CP7" s="410"/>
      <c r="CQ7" s="410"/>
      <c r="CR7" s="410"/>
      <c r="CS7" s="498"/>
      <c r="CT7" s="428">
        <v>45965837</v>
      </c>
      <c r="CU7" s="429"/>
      <c r="CV7" s="429"/>
      <c r="CW7" s="429"/>
      <c r="CX7" s="429"/>
      <c r="CY7" s="429"/>
      <c r="CZ7" s="429"/>
      <c r="DA7" s="430"/>
      <c r="DB7" s="428">
        <v>43759600</v>
      </c>
      <c r="DC7" s="429"/>
      <c r="DD7" s="429"/>
      <c r="DE7" s="429"/>
      <c r="DF7" s="429"/>
      <c r="DG7" s="429"/>
      <c r="DH7" s="429"/>
      <c r="DI7" s="430"/>
    </row>
    <row r="8" spans="1:119" ht="18.75" customHeight="1" thickBot="1" x14ac:dyDescent="0.25">
      <c r="A8" s="177"/>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106</v>
      </c>
      <c r="AN8" s="454"/>
      <c r="AO8" s="454"/>
      <c r="AP8" s="454"/>
      <c r="AQ8" s="454"/>
      <c r="AR8" s="454"/>
      <c r="AS8" s="454"/>
      <c r="AT8" s="455"/>
      <c r="AU8" s="517" t="s">
        <v>92</v>
      </c>
      <c r="AV8" s="518"/>
      <c r="AW8" s="518"/>
      <c r="AX8" s="518"/>
      <c r="AY8" s="456" t="s">
        <v>107</v>
      </c>
      <c r="AZ8" s="457"/>
      <c r="BA8" s="457"/>
      <c r="BB8" s="457"/>
      <c r="BC8" s="457"/>
      <c r="BD8" s="457"/>
      <c r="BE8" s="457"/>
      <c r="BF8" s="457"/>
      <c r="BG8" s="457"/>
      <c r="BH8" s="457"/>
      <c r="BI8" s="457"/>
      <c r="BJ8" s="457"/>
      <c r="BK8" s="457"/>
      <c r="BL8" s="457"/>
      <c r="BM8" s="458"/>
      <c r="BN8" s="428">
        <v>3198631</v>
      </c>
      <c r="BO8" s="429"/>
      <c r="BP8" s="429"/>
      <c r="BQ8" s="429"/>
      <c r="BR8" s="429"/>
      <c r="BS8" s="429"/>
      <c r="BT8" s="429"/>
      <c r="BU8" s="430"/>
      <c r="BV8" s="428">
        <v>2725758</v>
      </c>
      <c r="BW8" s="429"/>
      <c r="BX8" s="429"/>
      <c r="BY8" s="429"/>
      <c r="BZ8" s="429"/>
      <c r="CA8" s="429"/>
      <c r="CB8" s="429"/>
      <c r="CC8" s="430"/>
      <c r="CD8" s="497" t="s">
        <v>108</v>
      </c>
      <c r="CE8" s="410"/>
      <c r="CF8" s="410"/>
      <c r="CG8" s="410"/>
      <c r="CH8" s="410"/>
      <c r="CI8" s="410"/>
      <c r="CJ8" s="410"/>
      <c r="CK8" s="410"/>
      <c r="CL8" s="410"/>
      <c r="CM8" s="410"/>
      <c r="CN8" s="410"/>
      <c r="CO8" s="410"/>
      <c r="CP8" s="410"/>
      <c r="CQ8" s="410"/>
      <c r="CR8" s="410"/>
      <c r="CS8" s="498"/>
      <c r="CT8" s="556">
        <v>0.84</v>
      </c>
      <c r="CU8" s="557"/>
      <c r="CV8" s="557"/>
      <c r="CW8" s="557"/>
      <c r="CX8" s="557"/>
      <c r="CY8" s="557"/>
      <c r="CZ8" s="557"/>
      <c r="DA8" s="558"/>
      <c r="DB8" s="556">
        <v>0.86</v>
      </c>
      <c r="DC8" s="557"/>
      <c r="DD8" s="557"/>
      <c r="DE8" s="557"/>
      <c r="DF8" s="557"/>
      <c r="DG8" s="557"/>
      <c r="DH8" s="557"/>
      <c r="DI8" s="558"/>
    </row>
    <row r="9" spans="1:119" ht="18.75" customHeight="1" thickBot="1" x14ac:dyDescent="0.25">
      <c r="A9" s="177"/>
      <c r="B9" s="586" t="s">
        <v>109</v>
      </c>
      <c r="C9" s="587"/>
      <c r="D9" s="587"/>
      <c r="E9" s="587"/>
      <c r="F9" s="587"/>
      <c r="G9" s="587"/>
      <c r="H9" s="587"/>
      <c r="I9" s="587"/>
      <c r="J9" s="587"/>
      <c r="K9" s="510"/>
      <c r="L9" s="588" t="s">
        <v>110</v>
      </c>
      <c r="M9" s="589"/>
      <c r="N9" s="589"/>
      <c r="O9" s="589"/>
      <c r="P9" s="589"/>
      <c r="Q9" s="590"/>
      <c r="R9" s="591">
        <v>211850</v>
      </c>
      <c r="S9" s="592"/>
      <c r="T9" s="592"/>
      <c r="U9" s="592"/>
      <c r="V9" s="593"/>
      <c r="W9" s="528" t="s">
        <v>111</v>
      </c>
      <c r="X9" s="529"/>
      <c r="Y9" s="529"/>
      <c r="Z9" s="529"/>
      <c r="AA9" s="529"/>
      <c r="AB9" s="529"/>
      <c r="AC9" s="529"/>
      <c r="AD9" s="529"/>
      <c r="AE9" s="529"/>
      <c r="AF9" s="529"/>
      <c r="AG9" s="529"/>
      <c r="AH9" s="529"/>
      <c r="AI9" s="529"/>
      <c r="AJ9" s="529"/>
      <c r="AK9" s="529"/>
      <c r="AL9" s="599"/>
      <c r="AM9" s="516" t="s">
        <v>112</v>
      </c>
      <c r="AN9" s="454"/>
      <c r="AO9" s="454"/>
      <c r="AP9" s="454"/>
      <c r="AQ9" s="454"/>
      <c r="AR9" s="454"/>
      <c r="AS9" s="454"/>
      <c r="AT9" s="455"/>
      <c r="AU9" s="517" t="s">
        <v>92</v>
      </c>
      <c r="AV9" s="518"/>
      <c r="AW9" s="518"/>
      <c r="AX9" s="518"/>
      <c r="AY9" s="456" t="s">
        <v>113</v>
      </c>
      <c r="AZ9" s="457"/>
      <c r="BA9" s="457"/>
      <c r="BB9" s="457"/>
      <c r="BC9" s="457"/>
      <c r="BD9" s="457"/>
      <c r="BE9" s="457"/>
      <c r="BF9" s="457"/>
      <c r="BG9" s="457"/>
      <c r="BH9" s="457"/>
      <c r="BI9" s="457"/>
      <c r="BJ9" s="457"/>
      <c r="BK9" s="457"/>
      <c r="BL9" s="457"/>
      <c r="BM9" s="458"/>
      <c r="BN9" s="428">
        <v>472873</v>
      </c>
      <c r="BO9" s="429"/>
      <c r="BP9" s="429"/>
      <c r="BQ9" s="429"/>
      <c r="BR9" s="429"/>
      <c r="BS9" s="429"/>
      <c r="BT9" s="429"/>
      <c r="BU9" s="430"/>
      <c r="BV9" s="428">
        <v>206620</v>
      </c>
      <c r="BW9" s="429"/>
      <c r="BX9" s="429"/>
      <c r="BY9" s="429"/>
      <c r="BZ9" s="429"/>
      <c r="CA9" s="429"/>
      <c r="CB9" s="429"/>
      <c r="CC9" s="430"/>
      <c r="CD9" s="497" t="s">
        <v>114</v>
      </c>
      <c r="CE9" s="410"/>
      <c r="CF9" s="410"/>
      <c r="CG9" s="410"/>
      <c r="CH9" s="410"/>
      <c r="CI9" s="410"/>
      <c r="CJ9" s="410"/>
      <c r="CK9" s="410"/>
      <c r="CL9" s="410"/>
      <c r="CM9" s="410"/>
      <c r="CN9" s="410"/>
      <c r="CO9" s="410"/>
      <c r="CP9" s="410"/>
      <c r="CQ9" s="410"/>
      <c r="CR9" s="410"/>
      <c r="CS9" s="498"/>
      <c r="CT9" s="434">
        <v>13.9</v>
      </c>
      <c r="CU9" s="435"/>
      <c r="CV9" s="435"/>
      <c r="CW9" s="435"/>
      <c r="CX9" s="435"/>
      <c r="CY9" s="435"/>
      <c r="CZ9" s="435"/>
      <c r="DA9" s="436"/>
      <c r="DB9" s="434">
        <v>14.4</v>
      </c>
      <c r="DC9" s="435"/>
      <c r="DD9" s="435"/>
      <c r="DE9" s="435"/>
      <c r="DF9" s="435"/>
      <c r="DG9" s="435"/>
      <c r="DH9" s="435"/>
      <c r="DI9" s="436"/>
    </row>
    <row r="10" spans="1:119" ht="18.75" customHeight="1" thickBot="1" x14ac:dyDescent="0.25">
      <c r="A10" s="177"/>
      <c r="B10" s="586"/>
      <c r="C10" s="587"/>
      <c r="D10" s="587"/>
      <c r="E10" s="587"/>
      <c r="F10" s="587"/>
      <c r="G10" s="587"/>
      <c r="H10" s="587"/>
      <c r="I10" s="587"/>
      <c r="J10" s="587"/>
      <c r="K10" s="510"/>
      <c r="L10" s="453" t="s">
        <v>115</v>
      </c>
      <c r="M10" s="454"/>
      <c r="N10" s="454"/>
      <c r="O10" s="454"/>
      <c r="P10" s="454"/>
      <c r="Q10" s="455"/>
      <c r="R10" s="437">
        <v>208814</v>
      </c>
      <c r="S10" s="438"/>
      <c r="T10" s="438"/>
      <c r="U10" s="438"/>
      <c r="V10" s="440"/>
      <c r="W10" s="600"/>
      <c r="X10" s="421"/>
      <c r="Y10" s="421"/>
      <c r="Z10" s="421"/>
      <c r="AA10" s="421"/>
      <c r="AB10" s="421"/>
      <c r="AC10" s="421"/>
      <c r="AD10" s="421"/>
      <c r="AE10" s="421"/>
      <c r="AF10" s="421"/>
      <c r="AG10" s="421"/>
      <c r="AH10" s="421"/>
      <c r="AI10" s="421"/>
      <c r="AJ10" s="421"/>
      <c r="AK10" s="421"/>
      <c r="AL10" s="601"/>
      <c r="AM10" s="516" t="s">
        <v>116</v>
      </c>
      <c r="AN10" s="454"/>
      <c r="AO10" s="454"/>
      <c r="AP10" s="454"/>
      <c r="AQ10" s="454"/>
      <c r="AR10" s="454"/>
      <c r="AS10" s="454"/>
      <c r="AT10" s="455"/>
      <c r="AU10" s="517" t="s">
        <v>92</v>
      </c>
      <c r="AV10" s="518"/>
      <c r="AW10" s="518"/>
      <c r="AX10" s="518"/>
      <c r="AY10" s="456" t="s">
        <v>117</v>
      </c>
      <c r="AZ10" s="457"/>
      <c r="BA10" s="457"/>
      <c r="BB10" s="457"/>
      <c r="BC10" s="457"/>
      <c r="BD10" s="457"/>
      <c r="BE10" s="457"/>
      <c r="BF10" s="457"/>
      <c r="BG10" s="457"/>
      <c r="BH10" s="457"/>
      <c r="BI10" s="457"/>
      <c r="BJ10" s="457"/>
      <c r="BK10" s="457"/>
      <c r="BL10" s="457"/>
      <c r="BM10" s="458"/>
      <c r="BN10" s="428">
        <v>248</v>
      </c>
      <c r="BO10" s="429"/>
      <c r="BP10" s="429"/>
      <c r="BQ10" s="429"/>
      <c r="BR10" s="429"/>
      <c r="BS10" s="429"/>
      <c r="BT10" s="429"/>
      <c r="BU10" s="430"/>
      <c r="BV10" s="428">
        <v>309</v>
      </c>
      <c r="BW10" s="429"/>
      <c r="BX10" s="429"/>
      <c r="BY10" s="429"/>
      <c r="BZ10" s="429"/>
      <c r="CA10" s="429"/>
      <c r="CB10" s="429"/>
      <c r="CC10" s="430"/>
      <c r="CD10" s="350" t="s">
        <v>118</v>
      </c>
      <c r="CE10" s="351"/>
      <c r="CF10" s="351"/>
      <c r="CG10" s="351"/>
      <c r="CH10" s="351"/>
      <c r="CI10" s="351"/>
      <c r="CJ10" s="351"/>
      <c r="CK10" s="351"/>
      <c r="CL10" s="351"/>
      <c r="CM10" s="351"/>
      <c r="CN10" s="351"/>
      <c r="CO10" s="351"/>
      <c r="CP10" s="351"/>
      <c r="CQ10" s="351"/>
      <c r="CR10" s="351"/>
      <c r="CS10" s="352"/>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7"/>
      <c r="B11" s="586"/>
      <c r="C11" s="587"/>
      <c r="D11" s="587"/>
      <c r="E11" s="587"/>
      <c r="F11" s="587"/>
      <c r="G11" s="587"/>
      <c r="H11" s="587"/>
      <c r="I11" s="587"/>
      <c r="J11" s="587"/>
      <c r="K11" s="510"/>
      <c r="L11" s="459" t="s">
        <v>119</v>
      </c>
      <c r="M11" s="460"/>
      <c r="N11" s="460"/>
      <c r="O11" s="460"/>
      <c r="P11" s="460"/>
      <c r="Q11" s="461"/>
      <c r="R11" s="596" t="s">
        <v>120</v>
      </c>
      <c r="S11" s="597"/>
      <c r="T11" s="597"/>
      <c r="U11" s="597"/>
      <c r="V11" s="598"/>
      <c r="W11" s="600"/>
      <c r="X11" s="421"/>
      <c r="Y11" s="421"/>
      <c r="Z11" s="421"/>
      <c r="AA11" s="421"/>
      <c r="AB11" s="421"/>
      <c r="AC11" s="421"/>
      <c r="AD11" s="421"/>
      <c r="AE11" s="421"/>
      <c r="AF11" s="421"/>
      <c r="AG11" s="421"/>
      <c r="AH11" s="421"/>
      <c r="AI11" s="421"/>
      <c r="AJ11" s="421"/>
      <c r="AK11" s="421"/>
      <c r="AL11" s="601"/>
      <c r="AM11" s="516" t="s">
        <v>121</v>
      </c>
      <c r="AN11" s="454"/>
      <c r="AO11" s="454"/>
      <c r="AP11" s="454"/>
      <c r="AQ11" s="454"/>
      <c r="AR11" s="454"/>
      <c r="AS11" s="454"/>
      <c r="AT11" s="455"/>
      <c r="AU11" s="517" t="s">
        <v>92</v>
      </c>
      <c r="AV11" s="518"/>
      <c r="AW11" s="518"/>
      <c r="AX11" s="518"/>
      <c r="AY11" s="456" t="s">
        <v>122</v>
      </c>
      <c r="AZ11" s="457"/>
      <c r="BA11" s="457"/>
      <c r="BB11" s="457"/>
      <c r="BC11" s="457"/>
      <c r="BD11" s="457"/>
      <c r="BE11" s="457"/>
      <c r="BF11" s="457"/>
      <c r="BG11" s="457"/>
      <c r="BH11" s="457"/>
      <c r="BI11" s="457"/>
      <c r="BJ11" s="457"/>
      <c r="BK11" s="457"/>
      <c r="BL11" s="457"/>
      <c r="BM11" s="458"/>
      <c r="BN11" s="428">
        <v>0</v>
      </c>
      <c r="BO11" s="429"/>
      <c r="BP11" s="429"/>
      <c r="BQ11" s="429"/>
      <c r="BR11" s="429"/>
      <c r="BS11" s="429"/>
      <c r="BT11" s="429"/>
      <c r="BU11" s="430"/>
      <c r="BV11" s="428">
        <v>0</v>
      </c>
      <c r="BW11" s="429"/>
      <c r="BX11" s="429"/>
      <c r="BY11" s="429"/>
      <c r="BZ11" s="429"/>
      <c r="CA11" s="429"/>
      <c r="CB11" s="429"/>
      <c r="CC11" s="430"/>
      <c r="CD11" s="497" t="s">
        <v>123</v>
      </c>
      <c r="CE11" s="410"/>
      <c r="CF11" s="410"/>
      <c r="CG11" s="410"/>
      <c r="CH11" s="410"/>
      <c r="CI11" s="410"/>
      <c r="CJ11" s="410"/>
      <c r="CK11" s="410"/>
      <c r="CL11" s="410"/>
      <c r="CM11" s="410"/>
      <c r="CN11" s="410"/>
      <c r="CO11" s="410"/>
      <c r="CP11" s="410"/>
      <c r="CQ11" s="410"/>
      <c r="CR11" s="410"/>
      <c r="CS11" s="498"/>
      <c r="CT11" s="556" t="s">
        <v>124</v>
      </c>
      <c r="CU11" s="557"/>
      <c r="CV11" s="557"/>
      <c r="CW11" s="557"/>
      <c r="CX11" s="557"/>
      <c r="CY11" s="557"/>
      <c r="CZ11" s="557"/>
      <c r="DA11" s="558"/>
      <c r="DB11" s="556" t="s">
        <v>124</v>
      </c>
      <c r="DC11" s="557"/>
      <c r="DD11" s="557"/>
      <c r="DE11" s="557"/>
      <c r="DF11" s="557"/>
      <c r="DG11" s="557"/>
      <c r="DH11" s="557"/>
      <c r="DI11" s="558"/>
    </row>
    <row r="12" spans="1:119" ht="18.75" customHeight="1" x14ac:dyDescent="0.2">
      <c r="A12" s="177"/>
      <c r="B12" s="565" t="s">
        <v>125</v>
      </c>
      <c r="C12" s="566"/>
      <c r="D12" s="566"/>
      <c r="E12" s="566"/>
      <c r="F12" s="566"/>
      <c r="G12" s="566"/>
      <c r="H12" s="566"/>
      <c r="I12" s="566"/>
      <c r="J12" s="566"/>
      <c r="K12" s="567"/>
      <c r="L12" s="574" t="s">
        <v>126</v>
      </c>
      <c r="M12" s="575"/>
      <c r="N12" s="575"/>
      <c r="O12" s="575"/>
      <c r="P12" s="575"/>
      <c r="Q12" s="576"/>
      <c r="R12" s="577">
        <v>212536</v>
      </c>
      <c r="S12" s="578"/>
      <c r="T12" s="578"/>
      <c r="U12" s="578"/>
      <c r="V12" s="579"/>
      <c r="W12" s="580" t="s">
        <v>1</v>
      </c>
      <c r="X12" s="518"/>
      <c r="Y12" s="518"/>
      <c r="Z12" s="518"/>
      <c r="AA12" s="518"/>
      <c r="AB12" s="581"/>
      <c r="AC12" s="582" t="s">
        <v>127</v>
      </c>
      <c r="AD12" s="583"/>
      <c r="AE12" s="583"/>
      <c r="AF12" s="583"/>
      <c r="AG12" s="584"/>
      <c r="AH12" s="582" t="s">
        <v>128</v>
      </c>
      <c r="AI12" s="583"/>
      <c r="AJ12" s="583"/>
      <c r="AK12" s="583"/>
      <c r="AL12" s="585"/>
      <c r="AM12" s="516" t="s">
        <v>129</v>
      </c>
      <c r="AN12" s="454"/>
      <c r="AO12" s="454"/>
      <c r="AP12" s="454"/>
      <c r="AQ12" s="454"/>
      <c r="AR12" s="454"/>
      <c r="AS12" s="454"/>
      <c r="AT12" s="455"/>
      <c r="AU12" s="517" t="s">
        <v>92</v>
      </c>
      <c r="AV12" s="518"/>
      <c r="AW12" s="518"/>
      <c r="AX12" s="518"/>
      <c r="AY12" s="456" t="s">
        <v>130</v>
      </c>
      <c r="AZ12" s="457"/>
      <c r="BA12" s="457"/>
      <c r="BB12" s="457"/>
      <c r="BC12" s="457"/>
      <c r="BD12" s="457"/>
      <c r="BE12" s="457"/>
      <c r="BF12" s="457"/>
      <c r="BG12" s="457"/>
      <c r="BH12" s="457"/>
      <c r="BI12" s="457"/>
      <c r="BJ12" s="457"/>
      <c r="BK12" s="457"/>
      <c r="BL12" s="457"/>
      <c r="BM12" s="458"/>
      <c r="BN12" s="428">
        <v>0</v>
      </c>
      <c r="BO12" s="429"/>
      <c r="BP12" s="429"/>
      <c r="BQ12" s="429"/>
      <c r="BR12" s="429"/>
      <c r="BS12" s="429"/>
      <c r="BT12" s="429"/>
      <c r="BU12" s="430"/>
      <c r="BV12" s="428">
        <v>970494</v>
      </c>
      <c r="BW12" s="429"/>
      <c r="BX12" s="429"/>
      <c r="BY12" s="429"/>
      <c r="BZ12" s="429"/>
      <c r="CA12" s="429"/>
      <c r="CB12" s="429"/>
      <c r="CC12" s="430"/>
      <c r="CD12" s="497" t="s">
        <v>131</v>
      </c>
      <c r="CE12" s="410"/>
      <c r="CF12" s="410"/>
      <c r="CG12" s="410"/>
      <c r="CH12" s="410"/>
      <c r="CI12" s="410"/>
      <c r="CJ12" s="410"/>
      <c r="CK12" s="410"/>
      <c r="CL12" s="410"/>
      <c r="CM12" s="410"/>
      <c r="CN12" s="410"/>
      <c r="CO12" s="410"/>
      <c r="CP12" s="410"/>
      <c r="CQ12" s="410"/>
      <c r="CR12" s="410"/>
      <c r="CS12" s="498"/>
      <c r="CT12" s="556" t="s">
        <v>124</v>
      </c>
      <c r="CU12" s="557"/>
      <c r="CV12" s="557"/>
      <c r="CW12" s="557"/>
      <c r="CX12" s="557"/>
      <c r="CY12" s="557"/>
      <c r="CZ12" s="557"/>
      <c r="DA12" s="558"/>
      <c r="DB12" s="556" t="s">
        <v>124</v>
      </c>
      <c r="DC12" s="557"/>
      <c r="DD12" s="557"/>
      <c r="DE12" s="557"/>
      <c r="DF12" s="557"/>
      <c r="DG12" s="557"/>
      <c r="DH12" s="557"/>
      <c r="DI12" s="558"/>
    </row>
    <row r="13" spans="1:119" ht="18.75" customHeight="1" x14ac:dyDescent="0.2">
      <c r="A13" s="177"/>
      <c r="B13" s="568"/>
      <c r="C13" s="569"/>
      <c r="D13" s="569"/>
      <c r="E13" s="569"/>
      <c r="F13" s="569"/>
      <c r="G13" s="569"/>
      <c r="H13" s="569"/>
      <c r="I13" s="569"/>
      <c r="J13" s="569"/>
      <c r="K13" s="570"/>
      <c r="L13" s="183"/>
      <c r="M13" s="544" t="s">
        <v>132</v>
      </c>
      <c r="N13" s="545"/>
      <c r="O13" s="545"/>
      <c r="P13" s="545"/>
      <c r="Q13" s="546"/>
      <c r="R13" s="547">
        <v>199131</v>
      </c>
      <c r="S13" s="548"/>
      <c r="T13" s="548"/>
      <c r="U13" s="548"/>
      <c r="V13" s="549"/>
      <c r="W13" s="550" t="s">
        <v>133</v>
      </c>
      <c r="X13" s="482"/>
      <c r="Y13" s="482"/>
      <c r="Z13" s="482"/>
      <c r="AA13" s="482"/>
      <c r="AB13" s="483"/>
      <c r="AC13" s="437">
        <v>3549</v>
      </c>
      <c r="AD13" s="438"/>
      <c r="AE13" s="438"/>
      <c r="AF13" s="438"/>
      <c r="AG13" s="439"/>
      <c r="AH13" s="437">
        <v>3951</v>
      </c>
      <c r="AI13" s="438"/>
      <c r="AJ13" s="438"/>
      <c r="AK13" s="438"/>
      <c r="AL13" s="440"/>
      <c r="AM13" s="516" t="s">
        <v>134</v>
      </c>
      <c r="AN13" s="454"/>
      <c r="AO13" s="454"/>
      <c r="AP13" s="454"/>
      <c r="AQ13" s="454"/>
      <c r="AR13" s="454"/>
      <c r="AS13" s="454"/>
      <c r="AT13" s="455"/>
      <c r="AU13" s="517" t="s">
        <v>103</v>
      </c>
      <c r="AV13" s="518"/>
      <c r="AW13" s="518"/>
      <c r="AX13" s="518"/>
      <c r="AY13" s="456" t="s">
        <v>135</v>
      </c>
      <c r="AZ13" s="457"/>
      <c r="BA13" s="457"/>
      <c r="BB13" s="457"/>
      <c r="BC13" s="457"/>
      <c r="BD13" s="457"/>
      <c r="BE13" s="457"/>
      <c r="BF13" s="457"/>
      <c r="BG13" s="457"/>
      <c r="BH13" s="457"/>
      <c r="BI13" s="457"/>
      <c r="BJ13" s="457"/>
      <c r="BK13" s="457"/>
      <c r="BL13" s="457"/>
      <c r="BM13" s="458"/>
      <c r="BN13" s="428">
        <v>473121</v>
      </c>
      <c r="BO13" s="429"/>
      <c r="BP13" s="429"/>
      <c r="BQ13" s="429"/>
      <c r="BR13" s="429"/>
      <c r="BS13" s="429"/>
      <c r="BT13" s="429"/>
      <c r="BU13" s="430"/>
      <c r="BV13" s="428">
        <v>-763565</v>
      </c>
      <c r="BW13" s="429"/>
      <c r="BX13" s="429"/>
      <c r="BY13" s="429"/>
      <c r="BZ13" s="429"/>
      <c r="CA13" s="429"/>
      <c r="CB13" s="429"/>
      <c r="CC13" s="430"/>
      <c r="CD13" s="497" t="s">
        <v>136</v>
      </c>
      <c r="CE13" s="410"/>
      <c r="CF13" s="410"/>
      <c r="CG13" s="410"/>
      <c r="CH13" s="410"/>
      <c r="CI13" s="410"/>
      <c r="CJ13" s="410"/>
      <c r="CK13" s="410"/>
      <c r="CL13" s="410"/>
      <c r="CM13" s="410"/>
      <c r="CN13" s="410"/>
      <c r="CO13" s="410"/>
      <c r="CP13" s="410"/>
      <c r="CQ13" s="410"/>
      <c r="CR13" s="410"/>
      <c r="CS13" s="498"/>
      <c r="CT13" s="434">
        <v>5.2</v>
      </c>
      <c r="CU13" s="435"/>
      <c r="CV13" s="435"/>
      <c r="CW13" s="435"/>
      <c r="CX13" s="435"/>
      <c r="CY13" s="435"/>
      <c r="CZ13" s="435"/>
      <c r="DA13" s="436"/>
      <c r="DB13" s="434">
        <v>5.0999999999999996</v>
      </c>
      <c r="DC13" s="435"/>
      <c r="DD13" s="435"/>
      <c r="DE13" s="435"/>
      <c r="DF13" s="435"/>
      <c r="DG13" s="435"/>
      <c r="DH13" s="435"/>
      <c r="DI13" s="436"/>
    </row>
    <row r="14" spans="1:119" ht="18.75" customHeight="1" thickBot="1" x14ac:dyDescent="0.25">
      <c r="A14" s="177"/>
      <c r="B14" s="568"/>
      <c r="C14" s="569"/>
      <c r="D14" s="569"/>
      <c r="E14" s="569"/>
      <c r="F14" s="569"/>
      <c r="G14" s="569"/>
      <c r="H14" s="569"/>
      <c r="I14" s="569"/>
      <c r="J14" s="569"/>
      <c r="K14" s="570"/>
      <c r="L14" s="534" t="s">
        <v>137</v>
      </c>
      <c r="M14" s="594"/>
      <c r="N14" s="594"/>
      <c r="O14" s="594"/>
      <c r="P14" s="594"/>
      <c r="Q14" s="595"/>
      <c r="R14" s="547">
        <v>213274</v>
      </c>
      <c r="S14" s="548"/>
      <c r="T14" s="548"/>
      <c r="U14" s="548"/>
      <c r="V14" s="549"/>
      <c r="W14" s="551"/>
      <c r="X14" s="485"/>
      <c r="Y14" s="485"/>
      <c r="Z14" s="485"/>
      <c r="AA14" s="485"/>
      <c r="AB14" s="486"/>
      <c r="AC14" s="540">
        <v>3.5</v>
      </c>
      <c r="AD14" s="541"/>
      <c r="AE14" s="541"/>
      <c r="AF14" s="541"/>
      <c r="AG14" s="542"/>
      <c r="AH14" s="540">
        <v>4</v>
      </c>
      <c r="AI14" s="541"/>
      <c r="AJ14" s="541"/>
      <c r="AK14" s="541"/>
      <c r="AL14" s="543"/>
      <c r="AM14" s="516"/>
      <c r="AN14" s="454"/>
      <c r="AO14" s="454"/>
      <c r="AP14" s="454"/>
      <c r="AQ14" s="454"/>
      <c r="AR14" s="454"/>
      <c r="AS14" s="454"/>
      <c r="AT14" s="455"/>
      <c r="AU14" s="517"/>
      <c r="AV14" s="518"/>
      <c r="AW14" s="518"/>
      <c r="AX14" s="518"/>
      <c r="AY14" s="456"/>
      <c r="AZ14" s="457"/>
      <c r="BA14" s="457"/>
      <c r="BB14" s="457"/>
      <c r="BC14" s="457"/>
      <c r="BD14" s="457"/>
      <c r="BE14" s="457"/>
      <c r="BF14" s="457"/>
      <c r="BG14" s="457"/>
      <c r="BH14" s="457"/>
      <c r="BI14" s="457"/>
      <c r="BJ14" s="457"/>
      <c r="BK14" s="457"/>
      <c r="BL14" s="457"/>
      <c r="BM14" s="458"/>
      <c r="BN14" s="428"/>
      <c r="BO14" s="429"/>
      <c r="BP14" s="429"/>
      <c r="BQ14" s="429"/>
      <c r="BR14" s="429"/>
      <c r="BS14" s="429"/>
      <c r="BT14" s="429"/>
      <c r="BU14" s="430"/>
      <c r="BV14" s="428"/>
      <c r="BW14" s="429"/>
      <c r="BX14" s="429"/>
      <c r="BY14" s="429"/>
      <c r="BZ14" s="429"/>
      <c r="CA14" s="429"/>
      <c r="CB14" s="429"/>
      <c r="CC14" s="430"/>
      <c r="CD14" s="494" t="s">
        <v>138</v>
      </c>
      <c r="CE14" s="495"/>
      <c r="CF14" s="495"/>
      <c r="CG14" s="495"/>
      <c r="CH14" s="495"/>
      <c r="CI14" s="495"/>
      <c r="CJ14" s="495"/>
      <c r="CK14" s="495"/>
      <c r="CL14" s="495"/>
      <c r="CM14" s="495"/>
      <c r="CN14" s="495"/>
      <c r="CO14" s="495"/>
      <c r="CP14" s="495"/>
      <c r="CQ14" s="495"/>
      <c r="CR14" s="495"/>
      <c r="CS14" s="496"/>
      <c r="CT14" s="559">
        <v>13.3</v>
      </c>
      <c r="CU14" s="560"/>
      <c r="CV14" s="560"/>
      <c r="CW14" s="560"/>
      <c r="CX14" s="560"/>
      <c r="CY14" s="560"/>
      <c r="CZ14" s="560"/>
      <c r="DA14" s="561"/>
      <c r="DB14" s="559">
        <v>33</v>
      </c>
      <c r="DC14" s="560"/>
      <c r="DD14" s="560"/>
      <c r="DE14" s="560"/>
      <c r="DF14" s="560"/>
      <c r="DG14" s="560"/>
      <c r="DH14" s="560"/>
      <c r="DI14" s="561"/>
    </row>
    <row r="15" spans="1:119" ht="18.75" customHeight="1" x14ac:dyDescent="0.2">
      <c r="A15" s="177"/>
      <c r="B15" s="568"/>
      <c r="C15" s="569"/>
      <c r="D15" s="569"/>
      <c r="E15" s="569"/>
      <c r="F15" s="569"/>
      <c r="G15" s="569"/>
      <c r="H15" s="569"/>
      <c r="I15" s="569"/>
      <c r="J15" s="569"/>
      <c r="K15" s="570"/>
      <c r="L15" s="183"/>
      <c r="M15" s="544" t="s">
        <v>132</v>
      </c>
      <c r="N15" s="545"/>
      <c r="O15" s="545"/>
      <c r="P15" s="545"/>
      <c r="Q15" s="546"/>
      <c r="R15" s="547">
        <v>199884</v>
      </c>
      <c r="S15" s="548"/>
      <c r="T15" s="548"/>
      <c r="U15" s="548"/>
      <c r="V15" s="549"/>
      <c r="W15" s="550" t="s">
        <v>139</v>
      </c>
      <c r="X15" s="482"/>
      <c r="Y15" s="482"/>
      <c r="Z15" s="482"/>
      <c r="AA15" s="482"/>
      <c r="AB15" s="483"/>
      <c r="AC15" s="437">
        <v>36450</v>
      </c>
      <c r="AD15" s="438"/>
      <c r="AE15" s="438"/>
      <c r="AF15" s="438"/>
      <c r="AG15" s="439"/>
      <c r="AH15" s="437">
        <v>35843</v>
      </c>
      <c r="AI15" s="438"/>
      <c r="AJ15" s="438"/>
      <c r="AK15" s="438"/>
      <c r="AL15" s="440"/>
      <c r="AM15" s="516"/>
      <c r="AN15" s="454"/>
      <c r="AO15" s="454"/>
      <c r="AP15" s="454"/>
      <c r="AQ15" s="454"/>
      <c r="AR15" s="454"/>
      <c r="AS15" s="454"/>
      <c r="AT15" s="455"/>
      <c r="AU15" s="517"/>
      <c r="AV15" s="518"/>
      <c r="AW15" s="518"/>
      <c r="AX15" s="518"/>
      <c r="AY15" s="450" t="s">
        <v>140</v>
      </c>
      <c r="AZ15" s="451"/>
      <c r="BA15" s="451"/>
      <c r="BB15" s="451"/>
      <c r="BC15" s="451"/>
      <c r="BD15" s="451"/>
      <c r="BE15" s="451"/>
      <c r="BF15" s="451"/>
      <c r="BG15" s="451"/>
      <c r="BH15" s="451"/>
      <c r="BI15" s="451"/>
      <c r="BJ15" s="451"/>
      <c r="BK15" s="451"/>
      <c r="BL15" s="451"/>
      <c r="BM15" s="452"/>
      <c r="BN15" s="423">
        <v>27454411</v>
      </c>
      <c r="BO15" s="424"/>
      <c r="BP15" s="424"/>
      <c r="BQ15" s="424"/>
      <c r="BR15" s="424"/>
      <c r="BS15" s="424"/>
      <c r="BT15" s="424"/>
      <c r="BU15" s="425"/>
      <c r="BV15" s="423">
        <v>28569537</v>
      </c>
      <c r="BW15" s="424"/>
      <c r="BX15" s="424"/>
      <c r="BY15" s="424"/>
      <c r="BZ15" s="424"/>
      <c r="CA15" s="424"/>
      <c r="CB15" s="424"/>
      <c r="CC15" s="425"/>
      <c r="CD15" s="562" t="s">
        <v>141</v>
      </c>
      <c r="CE15" s="563"/>
      <c r="CF15" s="563"/>
      <c r="CG15" s="563"/>
      <c r="CH15" s="563"/>
      <c r="CI15" s="563"/>
      <c r="CJ15" s="563"/>
      <c r="CK15" s="563"/>
      <c r="CL15" s="563"/>
      <c r="CM15" s="563"/>
      <c r="CN15" s="563"/>
      <c r="CO15" s="563"/>
      <c r="CP15" s="563"/>
      <c r="CQ15" s="563"/>
      <c r="CR15" s="563"/>
      <c r="CS15" s="564"/>
      <c r="CT15" s="184"/>
      <c r="CU15" s="185"/>
      <c r="CV15" s="185"/>
      <c r="CW15" s="185"/>
      <c r="CX15" s="185"/>
      <c r="CY15" s="185"/>
      <c r="CZ15" s="185"/>
      <c r="DA15" s="186"/>
      <c r="DB15" s="184"/>
      <c r="DC15" s="185"/>
      <c r="DD15" s="185"/>
      <c r="DE15" s="185"/>
      <c r="DF15" s="185"/>
      <c r="DG15" s="185"/>
      <c r="DH15" s="185"/>
      <c r="DI15" s="186"/>
    </row>
    <row r="16" spans="1:119" ht="18.75" customHeight="1" x14ac:dyDescent="0.2">
      <c r="A16" s="177"/>
      <c r="B16" s="568"/>
      <c r="C16" s="569"/>
      <c r="D16" s="569"/>
      <c r="E16" s="569"/>
      <c r="F16" s="569"/>
      <c r="G16" s="569"/>
      <c r="H16" s="569"/>
      <c r="I16" s="569"/>
      <c r="J16" s="569"/>
      <c r="K16" s="570"/>
      <c r="L16" s="534" t="s">
        <v>142</v>
      </c>
      <c r="M16" s="535"/>
      <c r="N16" s="535"/>
      <c r="O16" s="535"/>
      <c r="P16" s="535"/>
      <c r="Q16" s="536"/>
      <c r="R16" s="537" t="s">
        <v>143</v>
      </c>
      <c r="S16" s="538"/>
      <c r="T16" s="538"/>
      <c r="U16" s="538"/>
      <c r="V16" s="539"/>
      <c r="W16" s="551"/>
      <c r="X16" s="485"/>
      <c r="Y16" s="485"/>
      <c r="Z16" s="485"/>
      <c r="AA16" s="485"/>
      <c r="AB16" s="486"/>
      <c r="AC16" s="540">
        <v>36.1</v>
      </c>
      <c r="AD16" s="541"/>
      <c r="AE16" s="541"/>
      <c r="AF16" s="541"/>
      <c r="AG16" s="542"/>
      <c r="AH16" s="540">
        <v>36.5</v>
      </c>
      <c r="AI16" s="541"/>
      <c r="AJ16" s="541"/>
      <c r="AK16" s="541"/>
      <c r="AL16" s="543"/>
      <c r="AM16" s="516"/>
      <c r="AN16" s="454"/>
      <c r="AO16" s="454"/>
      <c r="AP16" s="454"/>
      <c r="AQ16" s="454"/>
      <c r="AR16" s="454"/>
      <c r="AS16" s="454"/>
      <c r="AT16" s="455"/>
      <c r="AU16" s="517"/>
      <c r="AV16" s="518"/>
      <c r="AW16" s="518"/>
      <c r="AX16" s="518"/>
      <c r="AY16" s="456" t="s">
        <v>144</v>
      </c>
      <c r="AZ16" s="457"/>
      <c r="BA16" s="457"/>
      <c r="BB16" s="457"/>
      <c r="BC16" s="457"/>
      <c r="BD16" s="457"/>
      <c r="BE16" s="457"/>
      <c r="BF16" s="457"/>
      <c r="BG16" s="457"/>
      <c r="BH16" s="457"/>
      <c r="BI16" s="457"/>
      <c r="BJ16" s="457"/>
      <c r="BK16" s="457"/>
      <c r="BL16" s="457"/>
      <c r="BM16" s="458"/>
      <c r="BN16" s="428">
        <v>34275702</v>
      </c>
      <c r="BO16" s="429"/>
      <c r="BP16" s="429"/>
      <c r="BQ16" s="429"/>
      <c r="BR16" s="429"/>
      <c r="BS16" s="429"/>
      <c r="BT16" s="429"/>
      <c r="BU16" s="430"/>
      <c r="BV16" s="428">
        <v>33312406</v>
      </c>
      <c r="BW16" s="429"/>
      <c r="BX16" s="429"/>
      <c r="BY16" s="429"/>
      <c r="BZ16" s="429"/>
      <c r="CA16" s="429"/>
      <c r="CB16" s="429"/>
      <c r="CC16" s="430"/>
      <c r="CD16" s="356"/>
      <c r="CE16" s="426"/>
      <c r="CF16" s="426"/>
      <c r="CG16" s="426"/>
      <c r="CH16" s="426"/>
      <c r="CI16" s="426"/>
      <c r="CJ16" s="426"/>
      <c r="CK16" s="426"/>
      <c r="CL16" s="426"/>
      <c r="CM16" s="426"/>
      <c r="CN16" s="426"/>
      <c r="CO16" s="426"/>
      <c r="CP16" s="426"/>
      <c r="CQ16" s="426"/>
      <c r="CR16" s="426"/>
      <c r="CS16" s="427"/>
      <c r="CT16" s="434"/>
      <c r="CU16" s="435"/>
      <c r="CV16" s="435"/>
      <c r="CW16" s="435"/>
      <c r="CX16" s="435"/>
      <c r="CY16" s="435"/>
      <c r="CZ16" s="435"/>
      <c r="DA16" s="436"/>
      <c r="DB16" s="434"/>
      <c r="DC16" s="435"/>
      <c r="DD16" s="435"/>
      <c r="DE16" s="435"/>
      <c r="DF16" s="435"/>
      <c r="DG16" s="435"/>
      <c r="DH16" s="435"/>
      <c r="DI16" s="436"/>
    </row>
    <row r="17" spans="1:113" ht="18.75" customHeight="1" thickBot="1" x14ac:dyDescent="0.25">
      <c r="A17" s="177"/>
      <c r="B17" s="571"/>
      <c r="C17" s="572"/>
      <c r="D17" s="572"/>
      <c r="E17" s="572"/>
      <c r="F17" s="572"/>
      <c r="G17" s="572"/>
      <c r="H17" s="572"/>
      <c r="I17" s="572"/>
      <c r="J17" s="572"/>
      <c r="K17" s="573"/>
      <c r="L17" s="187"/>
      <c r="M17" s="552" t="s">
        <v>145</v>
      </c>
      <c r="N17" s="553"/>
      <c r="O17" s="553"/>
      <c r="P17" s="553"/>
      <c r="Q17" s="554"/>
      <c r="R17" s="537" t="s">
        <v>146</v>
      </c>
      <c r="S17" s="538"/>
      <c r="T17" s="538"/>
      <c r="U17" s="538"/>
      <c r="V17" s="539"/>
      <c r="W17" s="550" t="s">
        <v>147</v>
      </c>
      <c r="X17" s="482"/>
      <c r="Y17" s="482"/>
      <c r="Z17" s="482"/>
      <c r="AA17" s="482"/>
      <c r="AB17" s="483"/>
      <c r="AC17" s="437">
        <v>61105</v>
      </c>
      <c r="AD17" s="438"/>
      <c r="AE17" s="438"/>
      <c r="AF17" s="438"/>
      <c r="AG17" s="439"/>
      <c r="AH17" s="437">
        <v>58336</v>
      </c>
      <c r="AI17" s="438"/>
      <c r="AJ17" s="438"/>
      <c r="AK17" s="438"/>
      <c r="AL17" s="440"/>
      <c r="AM17" s="516"/>
      <c r="AN17" s="454"/>
      <c r="AO17" s="454"/>
      <c r="AP17" s="454"/>
      <c r="AQ17" s="454"/>
      <c r="AR17" s="454"/>
      <c r="AS17" s="454"/>
      <c r="AT17" s="455"/>
      <c r="AU17" s="517"/>
      <c r="AV17" s="518"/>
      <c r="AW17" s="518"/>
      <c r="AX17" s="518"/>
      <c r="AY17" s="456" t="s">
        <v>148</v>
      </c>
      <c r="AZ17" s="457"/>
      <c r="BA17" s="457"/>
      <c r="BB17" s="457"/>
      <c r="BC17" s="457"/>
      <c r="BD17" s="457"/>
      <c r="BE17" s="457"/>
      <c r="BF17" s="457"/>
      <c r="BG17" s="457"/>
      <c r="BH17" s="457"/>
      <c r="BI17" s="457"/>
      <c r="BJ17" s="457"/>
      <c r="BK17" s="457"/>
      <c r="BL17" s="457"/>
      <c r="BM17" s="458"/>
      <c r="BN17" s="428">
        <v>34710178</v>
      </c>
      <c r="BO17" s="429"/>
      <c r="BP17" s="429"/>
      <c r="BQ17" s="429"/>
      <c r="BR17" s="429"/>
      <c r="BS17" s="429"/>
      <c r="BT17" s="429"/>
      <c r="BU17" s="430"/>
      <c r="BV17" s="428">
        <v>36253446</v>
      </c>
      <c r="BW17" s="429"/>
      <c r="BX17" s="429"/>
      <c r="BY17" s="429"/>
      <c r="BZ17" s="429"/>
      <c r="CA17" s="429"/>
      <c r="CB17" s="429"/>
      <c r="CC17" s="430"/>
      <c r="CD17" s="356"/>
      <c r="CE17" s="426"/>
      <c r="CF17" s="426"/>
      <c r="CG17" s="426"/>
      <c r="CH17" s="426"/>
      <c r="CI17" s="426"/>
      <c r="CJ17" s="426"/>
      <c r="CK17" s="426"/>
      <c r="CL17" s="426"/>
      <c r="CM17" s="426"/>
      <c r="CN17" s="426"/>
      <c r="CO17" s="426"/>
      <c r="CP17" s="426"/>
      <c r="CQ17" s="426"/>
      <c r="CR17" s="426"/>
      <c r="CS17" s="427"/>
      <c r="CT17" s="434"/>
      <c r="CU17" s="435"/>
      <c r="CV17" s="435"/>
      <c r="CW17" s="435"/>
      <c r="CX17" s="435"/>
      <c r="CY17" s="435"/>
      <c r="CZ17" s="435"/>
      <c r="DA17" s="436"/>
      <c r="DB17" s="434"/>
      <c r="DC17" s="435"/>
      <c r="DD17" s="435"/>
      <c r="DE17" s="435"/>
      <c r="DF17" s="435"/>
      <c r="DG17" s="435"/>
      <c r="DH17" s="435"/>
      <c r="DI17" s="436"/>
    </row>
    <row r="18" spans="1:113" ht="18.75" customHeight="1" thickBot="1" x14ac:dyDescent="0.25">
      <c r="A18" s="177"/>
      <c r="B18" s="509" t="s">
        <v>149</v>
      </c>
      <c r="C18" s="510"/>
      <c r="D18" s="510"/>
      <c r="E18" s="511"/>
      <c r="F18" s="511"/>
      <c r="G18" s="511"/>
      <c r="H18" s="511"/>
      <c r="I18" s="511"/>
      <c r="J18" s="511"/>
      <c r="K18" s="511"/>
      <c r="L18" s="512">
        <v>139.44</v>
      </c>
      <c r="M18" s="512"/>
      <c r="N18" s="512"/>
      <c r="O18" s="512"/>
      <c r="P18" s="512"/>
      <c r="Q18" s="512"/>
      <c r="R18" s="513"/>
      <c r="S18" s="513"/>
      <c r="T18" s="513"/>
      <c r="U18" s="513"/>
      <c r="V18" s="514"/>
      <c r="W18" s="530"/>
      <c r="X18" s="531"/>
      <c r="Y18" s="531"/>
      <c r="Z18" s="531"/>
      <c r="AA18" s="531"/>
      <c r="AB18" s="555"/>
      <c r="AC18" s="468">
        <v>60.4</v>
      </c>
      <c r="AD18" s="469"/>
      <c r="AE18" s="469"/>
      <c r="AF18" s="469"/>
      <c r="AG18" s="515"/>
      <c r="AH18" s="468">
        <v>59.4</v>
      </c>
      <c r="AI18" s="469"/>
      <c r="AJ18" s="469"/>
      <c r="AK18" s="469"/>
      <c r="AL18" s="470"/>
      <c r="AM18" s="516"/>
      <c r="AN18" s="454"/>
      <c r="AO18" s="454"/>
      <c r="AP18" s="454"/>
      <c r="AQ18" s="454"/>
      <c r="AR18" s="454"/>
      <c r="AS18" s="454"/>
      <c r="AT18" s="455"/>
      <c r="AU18" s="517"/>
      <c r="AV18" s="518"/>
      <c r="AW18" s="518"/>
      <c r="AX18" s="518"/>
      <c r="AY18" s="456" t="s">
        <v>150</v>
      </c>
      <c r="AZ18" s="457"/>
      <c r="BA18" s="457"/>
      <c r="BB18" s="457"/>
      <c r="BC18" s="457"/>
      <c r="BD18" s="457"/>
      <c r="BE18" s="457"/>
      <c r="BF18" s="457"/>
      <c r="BG18" s="457"/>
      <c r="BH18" s="457"/>
      <c r="BI18" s="457"/>
      <c r="BJ18" s="457"/>
      <c r="BK18" s="457"/>
      <c r="BL18" s="457"/>
      <c r="BM18" s="458"/>
      <c r="BN18" s="428">
        <v>42550608</v>
      </c>
      <c r="BO18" s="429"/>
      <c r="BP18" s="429"/>
      <c r="BQ18" s="429"/>
      <c r="BR18" s="429"/>
      <c r="BS18" s="429"/>
      <c r="BT18" s="429"/>
      <c r="BU18" s="430"/>
      <c r="BV18" s="428">
        <v>42168361</v>
      </c>
      <c r="BW18" s="429"/>
      <c r="BX18" s="429"/>
      <c r="BY18" s="429"/>
      <c r="BZ18" s="429"/>
      <c r="CA18" s="429"/>
      <c r="CB18" s="429"/>
      <c r="CC18" s="430"/>
      <c r="CD18" s="356"/>
      <c r="CE18" s="426"/>
      <c r="CF18" s="426"/>
      <c r="CG18" s="426"/>
      <c r="CH18" s="426"/>
      <c r="CI18" s="426"/>
      <c r="CJ18" s="426"/>
      <c r="CK18" s="426"/>
      <c r="CL18" s="426"/>
      <c r="CM18" s="426"/>
      <c r="CN18" s="426"/>
      <c r="CO18" s="426"/>
      <c r="CP18" s="426"/>
      <c r="CQ18" s="426"/>
      <c r="CR18" s="426"/>
      <c r="CS18" s="427"/>
      <c r="CT18" s="434"/>
      <c r="CU18" s="435"/>
      <c r="CV18" s="435"/>
      <c r="CW18" s="435"/>
      <c r="CX18" s="435"/>
      <c r="CY18" s="435"/>
      <c r="CZ18" s="435"/>
      <c r="DA18" s="436"/>
      <c r="DB18" s="434"/>
      <c r="DC18" s="435"/>
      <c r="DD18" s="435"/>
      <c r="DE18" s="435"/>
      <c r="DF18" s="435"/>
      <c r="DG18" s="435"/>
      <c r="DH18" s="435"/>
      <c r="DI18" s="436"/>
    </row>
    <row r="19" spans="1:113" ht="18.75" customHeight="1" thickBot="1" x14ac:dyDescent="0.25">
      <c r="A19" s="177"/>
      <c r="B19" s="509" t="s">
        <v>151</v>
      </c>
      <c r="C19" s="510"/>
      <c r="D19" s="510"/>
      <c r="E19" s="511"/>
      <c r="F19" s="511"/>
      <c r="G19" s="511"/>
      <c r="H19" s="511"/>
      <c r="I19" s="511"/>
      <c r="J19" s="511"/>
      <c r="K19" s="511"/>
      <c r="L19" s="519">
        <v>1519</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33"/>
      <c r="AM19" s="516"/>
      <c r="AN19" s="454"/>
      <c r="AO19" s="454"/>
      <c r="AP19" s="454"/>
      <c r="AQ19" s="454"/>
      <c r="AR19" s="454"/>
      <c r="AS19" s="454"/>
      <c r="AT19" s="455"/>
      <c r="AU19" s="517"/>
      <c r="AV19" s="518"/>
      <c r="AW19" s="518"/>
      <c r="AX19" s="518"/>
      <c r="AY19" s="456" t="s">
        <v>152</v>
      </c>
      <c r="AZ19" s="457"/>
      <c r="BA19" s="457"/>
      <c r="BB19" s="457"/>
      <c r="BC19" s="457"/>
      <c r="BD19" s="457"/>
      <c r="BE19" s="457"/>
      <c r="BF19" s="457"/>
      <c r="BG19" s="457"/>
      <c r="BH19" s="457"/>
      <c r="BI19" s="457"/>
      <c r="BJ19" s="457"/>
      <c r="BK19" s="457"/>
      <c r="BL19" s="457"/>
      <c r="BM19" s="458"/>
      <c r="BN19" s="428">
        <v>55125684</v>
      </c>
      <c r="BO19" s="429"/>
      <c r="BP19" s="429"/>
      <c r="BQ19" s="429"/>
      <c r="BR19" s="429"/>
      <c r="BS19" s="429"/>
      <c r="BT19" s="429"/>
      <c r="BU19" s="430"/>
      <c r="BV19" s="428">
        <v>52236320</v>
      </c>
      <c r="BW19" s="429"/>
      <c r="BX19" s="429"/>
      <c r="BY19" s="429"/>
      <c r="BZ19" s="429"/>
      <c r="CA19" s="429"/>
      <c r="CB19" s="429"/>
      <c r="CC19" s="430"/>
      <c r="CD19" s="356"/>
      <c r="CE19" s="426"/>
      <c r="CF19" s="426"/>
      <c r="CG19" s="426"/>
      <c r="CH19" s="426"/>
      <c r="CI19" s="426"/>
      <c r="CJ19" s="426"/>
      <c r="CK19" s="426"/>
      <c r="CL19" s="426"/>
      <c r="CM19" s="426"/>
      <c r="CN19" s="426"/>
      <c r="CO19" s="426"/>
      <c r="CP19" s="426"/>
      <c r="CQ19" s="426"/>
      <c r="CR19" s="426"/>
      <c r="CS19" s="427"/>
      <c r="CT19" s="434"/>
      <c r="CU19" s="435"/>
      <c r="CV19" s="435"/>
      <c r="CW19" s="435"/>
      <c r="CX19" s="435"/>
      <c r="CY19" s="435"/>
      <c r="CZ19" s="435"/>
      <c r="DA19" s="436"/>
      <c r="DB19" s="434"/>
      <c r="DC19" s="435"/>
      <c r="DD19" s="435"/>
      <c r="DE19" s="435"/>
      <c r="DF19" s="435"/>
      <c r="DG19" s="435"/>
      <c r="DH19" s="435"/>
      <c r="DI19" s="436"/>
    </row>
    <row r="20" spans="1:113" ht="18.75" customHeight="1" thickBot="1" x14ac:dyDescent="0.25">
      <c r="A20" s="177"/>
      <c r="B20" s="509" t="s">
        <v>153</v>
      </c>
      <c r="C20" s="510"/>
      <c r="D20" s="510"/>
      <c r="E20" s="511"/>
      <c r="F20" s="511"/>
      <c r="G20" s="511"/>
      <c r="H20" s="511"/>
      <c r="I20" s="511"/>
      <c r="J20" s="511"/>
      <c r="K20" s="511"/>
      <c r="L20" s="519">
        <v>86200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60"/>
      <c r="AO20" s="460"/>
      <c r="AP20" s="460"/>
      <c r="AQ20" s="460"/>
      <c r="AR20" s="460"/>
      <c r="AS20" s="460"/>
      <c r="AT20" s="461"/>
      <c r="AU20" s="525"/>
      <c r="AV20" s="526"/>
      <c r="AW20" s="526"/>
      <c r="AX20" s="527"/>
      <c r="AY20" s="456"/>
      <c r="AZ20" s="457"/>
      <c r="BA20" s="457"/>
      <c r="BB20" s="457"/>
      <c r="BC20" s="457"/>
      <c r="BD20" s="457"/>
      <c r="BE20" s="457"/>
      <c r="BF20" s="457"/>
      <c r="BG20" s="457"/>
      <c r="BH20" s="457"/>
      <c r="BI20" s="457"/>
      <c r="BJ20" s="457"/>
      <c r="BK20" s="457"/>
      <c r="BL20" s="457"/>
      <c r="BM20" s="458"/>
      <c r="BN20" s="428"/>
      <c r="BO20" s="429"/>
      <c r="BP20" s="429"/>
      <c r="BQ20" s="429"/>
      <c r="BR20" s="429"/>
      <c r="BS20" s="429"/>
      <c r="BT20" s="429"/>
      <c r="BU20" s="430"/>
      <c r="BV20" s="428"/>
      <c r="BW20" s="429"/>
      <c r="BX20" s="429"/>
      <c r="BY20" s="429"/>
      <c r="BZ20" s="429"/>
      <c r="CA20" s="429"/>
      <c r="CB20" s="429"/>
      <c r="CC20" s="430"/>
      <c r="CD20" s="356"/>
      <c r="CE20" s="426"/>
      <c r="CF20" s="426"/>
      <c r="CG20" s="426"/>
      <c r="CH20" s="426"/>
      <c r="CI20" s="426"/>
      <c r="CJ20" s="426"/>
      <c r="CK20" s="426"/>
      <c r="CL20" s="426"/>
      <c r="CM20" s="426"/>
      <c r="CN20" s="426"/>
      <c r="CO20" s="426"/>
      <c r="CP20" s="426"/>
      <c r="CQ20" s="426"/>
      <c r="CR20" s="426"/>
      <c r="CS20" s="427"/>
      <c r="CT20" s="434"/>
      <c r="CU20" s="435"/>
      <c r="CV20" s="435"/>
      <c r="CW20" s="435"/>
      <c r="CX20" s="435"/>
      <c r="CY20" s="435"/>
      <c r="CZ20" s="435"/>
      <c r="DA20" s="436"/>
      <c r="DB20" s="434"/>
      <c r="DC20" s="435"/>
      <c r="DD20" s="435"/>
      <c r="DE20" s="435"/>
      <c r="DF20" s="435"/>
      <c r="DG20" s="435"/>
      <c r="DH20" s="435"/>
      <c r="DI20" s="436"/>
    </row>
    <row r="21" spans="1:113" ht="18.75" customHeight="1" thickBot="1" x14ac:dyDescent="0.25">
      <c r="A21" s="177"/>
      <c r="B21" s="506" t="s">
        <v>154</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71"/>
      <c r="AZ21" s="472"/>
      <c r="BA21" s="472"/>
      <c r="BB21" s="472"/>
      <c r="BC21" s="472"/>
      <c r="BD21" s="472"/>
      <c r="BE21" s="472"/>
      <c r="BF21" s="472"/>
      <c r="BG21" s="472"/>
      <c r="BH21" s="472"/>
      <c r="BI21" s="472"/>
      <c r="BJ21" s="472"/>
      <c r="BK21" s="472"/>
      <c r="BL21" s="472"/>
      <c r="BM21" s="473"/>
      <c r="BN21" s="431"/>
      <c r="BO21" s="432"/>
      <c r="BP21" s="432"/>
      <c r="BQ21" s="432"/>
      <c r="BR21" s="432"/>
      <c r="BS21" s="432"/>
      <c r="BT21" s="432"/>
      <c r="BU21" s="433"/>
      <c r="BV21" s="431"/>
      <c r="BW21" s="432"/>
      <c r="BX21" s="432"/>
      <c r="BY21" s="432"/>
      <c r="BZ21" s="432"/>
      <c r="CA21" s="432"/>
      <c r="CB21" s="432"/>
      <c r="CC21" s="433"/>
      <c r="CD21" s="356"/>
      <c r="CE21" s="426"/>
      <c r="CF21" s="426"/>
      <c r="CG21" s="426"/>
      <c r="CH21" s="426"/>
      <c r="CI21" s="426"/>
      <c r="CJ21" s="426"/>
      <c r="CK21" s="426"/>
      <c r="CL21" s="426"/>
      <c r="CM21" s="426"/>
      <c r="CN21" s="426"/>
      <c r="CO21" s="426"/>
      <c r="CP21" s="426"/>
      <c r="CQ21" s="426"/>
      <c r="CR21" s="426"/>
      <c r="CS21" s="427"/>
      <c r="CT21" s="434"/>
      <c r="CU21" s="435"/>
      <c r="CV21" s="435"/>
      <c r="CW21" s="435"/>
      <c r="CX21" s="435"/>
      <c r="CY21" s="435"/>
      <c r="CZ21" s="435"/>
      <c r="DA21" s="436"/>
      <c r="DB21" s="434"/>
      <c r="DC21" s="435"/>
      <c r="DD21" s="435"/>
      <c r="DE21" s="435"/>
      <c r="DF21" s="435"/>
      <c r="DG21" s="435"/>
      <c r="DH21" s="435"/>
      <c r="DI21" s="436"/>
    </row>
    <row r="22" spans="1:113" ht="18.75" customHeight="1" x14ac:dyDescent="0.2">
      <c r="A22" s="177"/>
      <c r="B22" s="411" t="s">
        <v>155</v>
      </c>
      <c r="C22" s="412"/>
      <c r="D22" s="413"/>
      <c r="E22" s="481" t="s">
        <v>1</v>
      </c>
      <c r="F22" s="482"/>
      <c r="G22" s="482"/>
      <c r="H22" s="482"/>
      <c r="I22" s="482"/>
      <c r="J22" s="482"/>
      <c r="K22" s="483"/>
      <c r="L22" s="481" t="s">
        <v>156</v>
      </c>
      <c r="M22" s="482"/>
      <c r="N22" s="482"/>
      <c r="O22" s="482"/>
      <c r="P22" s="483"/>
      <c r="Q22" s="488" t="s">
        <v>157</v>
      </c>
      <c r="R22" s="489"/>
      <c r="S22" s="489"/>
      <c r="T22" s="489"/>
      <c r="U22" s="489"/>
      <c r="V22" s="490"/>
      <c r="W22" s="476" t="s">
        <v>158</v>
      </c>
      <c r="X22" s="412"/>
      <c r="Y22" s="413"/>
      <c r="Z22" s="481" t="s">
        <v>1</v>
      </c>
      <c r="AA22" s="482"/>
      <c r="AB22" s="482"/>
      <c r="AC22" s="482"/>
      <c r="AD22" s="482"/>
      <c r="AE22" s="482"/>
      <c r="AF22" s="482"/>
      <c r="AG22" s="483"/>
      <c r="AH22" s="487" t="s">
        <v>159</v>
      </c>
      <c r="AI22" s="482"/>
      <c r="AJ22" s="482"/>
      <c r="AK22" s="482"/>
      <c r="AL22" s="483"/>
      <c r="AM22" s="487" t="s">
        <v>160</v>
      </c>
      <c r="AN22" s="499"/>
      <c r="AO22" s="499"/>
      <c r="AP22" s="499"/>
      <c r="AQ22" s="499"/>
      <c r="AR22" s="500"/>
      <c r="AS22" s="488" t="s">
        <v>157</v>
      </c>
      <c r="AT22" s="489"/>
      <c r="AU22" s="489"/>
      <c r="AV22" s="489"/>
      <c r="AW22" s="489"/>
      <c r="AX22" s="504"/>
      <c r="AY22" s="450" t="s">
        <v>161</v>
      </c>
      <c r="AZ22" s="451"/>
      <c r="BA22" s="451"/>
      <c r="BB22" s="451"/>
      <c r="BC22" s="451"/>
      <c r="BD22" s="451"/>
      <c r="BE22" s="451"/>
      <c r="BF22" s="451"/>
      <c r="BG22" s="451"/>
      <c r="BH22" s="451"/>
      <c r="BI22" s="451"/>
      <c r="BJ22" s="451"/>
      <c r="BK22" s="451"/>
      <c r="BL22" s="451"/>
      <c r="BM22" s="452"/>
      <c r="BN22" s="423">
        <v>67157519</v>
      </c>
      <c r="BO22" s="424"/>
      <c r="BP22" s="424"/>
      <c r="BQ22" s="424"/>
      <c r="BR22" s="424"/>
      <c r="BS22" s="424"/>
      <c r="BT22" s="424"/>
      <c r="BU22" s="425"/>
      <c r="BV22" s="423">
        <v>68564691</v>
      </c>
      <c r="BW22" s="424"/>
      <c r="BX22" s="424"/>
      <c r="BY22" s="424"/>
      <c r="BZ22" s="424"/>
      <c r="CA22" s="424"/>
      <c r="CB22" s="424"/>
      <c r="CC22" s="425"/>
      <c r="CD22" s="356"/>
      <c r="CE22" s="426"/>
      <c r="CF22" s="426"/>
      <c r="CG22" s="426"/>
      <c r="CH22" s="426"/>
      <c r="CI22" s="426"/>
      <c r="CJ22" s="426"/>
      <c r="CK22" s="426"/>
      <c r="CL22" s="426"/>
      <c r="CM22" s="426"/>
      <c r="CN22" s="426"/>
      <c r="CO22" s="426"/>
      <c r="CP22" s="426"/>
      <c r="CQ22" s="426"/>
      <c r="CR22" s="426"/>
      <c r="CS22" s="427"/>
      <c r="CT22" s="434"/>
      <c r="CU22" s="435"/>
      <c r="CV22" s="435"/>
      <c r="CW22" s="435"/>
      <c r="CX22" s="435"/>
      <c r="CY22" s="435"/>
      <c r="CZ22" s="435"/>
      <c r="DA22" s="436"/>
      <c r="DB22" s="434"/>
      <c r="DC22" s="435"/>
      <c r="DD22" s="435"/>
      <c r="DE22" s="435"/>
      <c r="DF22" s="435"/>
      <c r="DG22" s="435"/>
      <c r="DH22" s="435"/>
      <c r="DI22" s="436"/>
    </row>
    <row r="23" spans="1:113" ht="18.75" customHeight="1" x14ac:dyDescent="0.2">
      <c r="A23" s="177"/>
      <c r="B23" s="414"/>
      <c r="C23" s="415"/>
      <c r="D23" s="416"/>
      <c r="E23" s="484"/>
      <c r="F23" s="485"/>
      <c r="G23" s="485"/>
      <c r="H23" s="485"/>
      <c r="I23" s="485"/>
      <c r="J23" s="485"/>
      <c r="K23" s="486"/>
      <c r="L23" s="484"/>
      <c r="M23" s="485"/>
      <c r="N23" s="485"/>
      <c r="O23" s="485"/>
      <c r="P23" s="486"/>
      <c r="Q23" s="491"/>
      <c r="R23" s="492"/>
      <c r="S23" s="492"/>
      <c r="T23" s="492"/>
      <c r="U23" s="492"/>
      <c r="V23" s="493"/>
      <c r="W23" s="477"/>
      <c r="X23" s="415"/>
      <c r="Y23" s="416"/>
      <c r="Z23" s="484"/>
      <c r="AA23" s="485"/>
      <c r="AB23" s="485"/>
      <c r="AC23" s="485"/>
      <c r="AD23" s="485"/>
      <c r="AE23" s="485"/>
      <c r="AF23" s="485"/>
      <c r="AG23" s="486"/>
      <c r="AH23" s="484"/>
      <c r="AI23" s="485"/>
      <c r="AJ23" s="485"/>
      <c r="AK23" s="485"/>
      <c r="AL23" s="486"/>
      <c r="AM23" s="501"/>
      <c r="AN23" s="502"/>
      <c r="AO23" s="502"/>
      <c r="AP23" s="502"/>
      <c r="AQ23" s="502"/>
      <c r="AR23" s="503"/>
      <c r="AS23" s="491"/>
      <c r="AT23" s="492"/>
      <c r="AU23" s="492"/>
      <c r="AV23" s="492"/>
      <c r="AW23" s="492"/>
      <c r="AX23" s="505"/>
      <c r="AY23" s="456" t="s">
        <v>162</v>
      </c>
      <c r="AZ23" s="457"/>
      <c r="BA23" s="457"/>
      <c r="BB23" s="457"/>
      <c r="BC23" s="457"/>
      <c r="BD23" s="457"/>
      <c r="BE23" s="457"/>
      <c r="BF23" s="457"/>
      <c r="BG23" s="457"/>
      <c r="BH23" s="457"/>
      <c r="BI23" s="457"/>
      <c r="BJ23" s="457"/>
      <c r="BK23" s="457"/>
      <c r="BL23" s="457"/>
      <c r="BM23" s="458"/>
      <c r="BN23" s="428">
        <v>47649579</v>
      </c>
      <c r="BO23" s="429"/>
      <c r="BP23" s="429"/>
      <c r="BQ23" s="429"/>
      <c r="BR23" s="429"/>
      <c r="BS23" s="429"/>
      <c r="BT23" s="429"/>
      <c r="BU23" s="430"/>
      <c r="BV23" s="428">
        <v>46065587</v>
      </c>
      <c r="BW23" s="429"/>
      <c r="BX23" s="429"/>
      <c r="BY23" s="429"/>
      <c r="BZ23" s="429"/>
      <c r="CA23" s="429"/>
      <c r="CB23" s="429"/>
      <c r="CC23" s="430"/>
      <c r="CD23" s="356"/>
      <c r="CE23" s="426"/>
      <c r="CF23" s="426"/>
      <c r="CG23" s="426"/>
      <c r="CH23" s="426"/>
      <c r="CI23" s="426"/>
      <c r="CJ23" s="426"/>
      <c r="CK23" s="426"/>
      <c r="CL23" s="426"/>
      <c r="CM23" s="426"/>
      <c r="CN23" s="426"/>
      <c r="CO23" s="426"/>
      <c r="CP23" s="426"/>
      <c r="CQ23" s="426"/>
      <c r="CR23" s="426"/>
      <c r="CS23" s="427"/>
      <c r="CT23" s="434"/>
      <c r="CU23" s="435"/>
      <c r="CV23" s="435"/>
      <c r="CW23" s="435"/>
      <c r="CX23" s="435"/>
      <c r="CY23" s="435"/>
      <c r="CZ23" s="435"/>
      <c r="DA23" s="436"/>
      <c r="DB23" s="434"/>
      <c r="DC23" s="435"/>
      <c r="DD23" s="435"/>
      <c r="DE23" s="435"/>
      <c r="DF23" s="435"/>
      <c r="DG23" s="435"/>
      <c r="DH23" s="435"/>
      <c r="DI23" s="436"/>
    </row>
    <row r="24" spans="1:113" ht="18.75" customHeight="1" thickBot="1" x14ac:dyDescent="0.25">
      <c r="A24" s="177"/>
      <c r="B24" s="414"/>
      <c r="C24" s="415"/>
      <c r="D24" s="416"/>
      <c r="E24" s="453" t="s">
        <v>163</v>
      </c>
      <c r="F24" s="454"/>
      <c r="G24" s="454"/>
      <c r="H24" s="454"/>
      <c r="I24" s="454"/>
      <c r="J24" s="454"/>
      <c r="K24" s="455"/>
      <c r="L24" s="437">
        <v>1</v>
      </c>
      <c r="M24" s="438"/>
      <c r="N24" s="438"/>
      <c r="O24" s="438"/>
      <c r="P24" s="439"/>
      <c r="Q24" s="437">
        <v>9640</v>
      </c>
      <c r="R24" s="438"/>
      <c r="S24" s="438"/>
      <c r="T24" s="438"/>
      <c r="U24" s="438"/>
      <c r="V24" s="439"/>
      <c r="W24" s="477"/>
      <c r="X24" s="415"/>
      <c r="Y24" s="416"/>
      <c r="Z24" s="453" t="s">
        <v>164</v>
      </c>
      <c r="AA24" s="454"/>
      <c r="AB24" s="454"/>
      <c r="AC24" s="454"/>
      <c r="AD24" s="454"/>
      <c r="AE24" s="454"/>
      <c r="AF24" s="454"/>
      <c r="AG24" s="455"/>
      <c r="AH24" s="437">
        <v>1364</v>
      </c>
      <c r="AI24" s="438"/>
      <c r="AJ24" s="438"/>
      <c r="AK24" s="438"/>
      <c r="AL24" s="439"/>
      <c r="AM24" s="437">
        <v>4257044</v>
      </c>
      <c r="AN24" s="438"/>
      <c r="AO24" s="438"/>
      <c r="AP24" s="438"/>
      <c r="AQ24" s="438"/>
      <c r="AR24" s="439"/>
      <c r="AS24" s="437">
        <v>3121</v>
      </c>
      <c r="AT24" s="438"/>
      <c r="AU24" s="438"/>
      <c r="AV24" s="438"/>
      <c r="AW24" s="438"/>
      <c r="AX24" s="440"/>
      <c r="AY24" s="471" t="s">
        <v>165</v>
      </c>
      <c r="AZ24" s="472"/>
      <c r="BA24" s="472"/>
      <c r="BB24" s="472"/>
      <c r="BC24" s="472"/>
      <c r="BD24" s="472"/>
      <c r="BE24" s="472"/>
      <c r="BF24" s="472"/>
      <c r="BG24" s="472"/>
      <c r="BH24" s="472"/>
      <c r="BI24" s="472"/>
      <c r="BJ24" s="472"/>
      <c r="BK24" s="472"/>
      <c r="BL24" s="472"/>
      <c r="BM24" s="473"/>
      <c r="BN24" s="428">
        <v>29635908</v>
      </c>
      <c r="BO24" s="429"/>
      <c r="BP24" s="429"/>
      <c r="BQ24" s="429"/>
      <c r="BR24" s="429"/>
      <c r="BS24" s="429"/>
      <c r="BT24" s="429"/>
      <c r="BU24" s="430"/>
      <c r="BV24" s="428">
        <v>32417232</v>
      </c>
      <c r="BW24" s="429"/>
      <c r="BX24" s="429"/>
      <c r="BY24" s="429"/>
      <c r="BZ24" s="429"/>
      <c r="CA24" s="429"/>
      <c r="CB24" s="429"/>
      <c r="CC24" s="430"/>
      <c r="CD24" s="356"/>
      <c r="CE24" s="426"/>
      <c r="CF24" s="426"/>
      <c r="CG24" s="426"/>
      <c r="CH24" s="426"/>
      <c r="CI24" s="426"/>
      <c r="CJ24" s="426"/>
      <c r="CK24" s="426"/>
      <c r="CL24" s="426"/>
      <c r="CM24" s="426"/>
      <c r="CN24" s="426"/>
      <c r="CO24" s="426"/>
      <c r="CP24" s="426"/>
      <c r="CQ24" s="426"/>
      <c r="CR24" s="426"/>
      <c r="CS24" s="427"/>
      <c r="CT24" s="434"/>
      <c r="CU24" s="435"/>
      <c r="CV24" s="435"/>
      <c r="CW24" s="435"/>
      <c r="CX24" s="435"/>
      <c r="CY24" s="435"/>
      <c r="CZ24" s="435"/>
      <c r="DA24" s="436"/>
      <c r="DB24" s="434"/>
      <c r="DC24" s="435"/>
      <c r="DD24" s="435"/>
      <c r="DE24" s="435"/>
      <c r="DF24" s="435"/>
      <c r="DG24" s="435"/>
      <c r="DH24" s="435"/>
      <c r="DI24" s="436"/>
    </row>
    <row r="25" spans="1:113" ht="18.75" customHeight="1" x14ac:dyDescent="0.2">
      <c r="A25" s="177"/>
      <c r="B25" s="414"/>
      <c r="C25" s="415"/>
      <c r="D25" s="416"/>
      <c r="E25" s="453" t="s">
        <v>166</v>
      </c>
      <c r="F25" s="454"/>
      <c r="G25" s="454"/>
      <c r="H25" s="454"/>
      <c r="I25" s="454"/>
      <c r="J25" s="454"/>
      <c r="K25" s="455"/>
      <c r="L25" s="437">
        <v>1</v>
      </c>
      <c r="M25" s="438"/>
      <c r="N25" s="438"/>
      <c r="O25" s="438"/>
      <c r="P25" s="439"/>
      <c r="Q25" s="437">
        <v>8120</v>
      </c>
      <c r="R25" s="438"/>
      <c r="S25" s="438"/>
      <c r="T25" s="438"/>
      <c r="U25" s="438"/>
      <c r="V25" s="439"/>
      <c r="W25" s="477"/>
      <c r="X25" s="415"/>
      <c r="Y25" s="416"/>
      <c r="Z25" s="453" t="s">
        <v>167</v>
      </c>
      <c r="AA25" s="454"/>
      <c r="AB25" s="454"/>
      <c r="AC25" s="454"/>
      <c r="AD25" s="454"/>
      <c r="AE25" s="454"/>
      <c r="AF25" s="454"/>
      <c r="AG25" s="455"/>
      <c r="AH25" s="437">
        <v>259</v>
      </c>
      <c r="AI25" s="438"/>
      <c r="AJ25" s="438"/>
      <c r="AK25" s="438"/>
      <c r="AL25" s="439"/>
      <c r="AM25" s="437">
        <v>810929</v>
      </c>
      <c r="AN25" s="438"/>
      <c r="AO25" s="438"/>
      <c r="AP25" s="438"/>
      <c r="AQ25" s="438"/>
      <c r="AR25" s="439"/>
      <c r="AS25" s="437">
        <v>3131</v>
      </c>
      <c r="AT25" s="438"/>
      <c r="AU25" s="438"/>
      <c r="AV25" s="438"/>
      <c r="AW25" s="438"/>
      <c r="AX25" s="440"/>
      <c r="AY25" s="450" t="s">
        <v>168</v>
      </c>
      <c r="AZ25" s="451"/>
      <c r="BA25" s="451"/>
      <c r="BB25" s="451"/>
      <c r="BC25" s="451"/>
      <c r="BD25" s="451"/>
      <c r="BE25" s="451"/>
      <c r="BF25" s="451"/>
      <c r="BG25" s="451"/>
      <c r="BH25" s="451"/>
      <c r="BI25" s="451"/>
      <c r="BJ25" s="451"/>
      <c r="BK25" s="451"/>
      <c r="BL25" s="451"/>
      <c r="BM25" s="452"/>
      <c r="BN25" s="423">
        <v>3537375</v>
      </c>
      <c r="BO25" s="424"/>
      <c r="BP25" s="424"/>
      <c r="BQ25" s="424"/>
      <c r="BR25" s="424"/>
      <c r="BS25" s="424"/>
      <c r="BT25" s="424"/>
      <c r="BU25" s="425"/>
      <c r="BV25" s="423">
        <v>3519676</v>
      </c>
      <c r="BW25" s="424"/>
      <c r="BX25" s="424"/>
      <c r="BY25" s="424"/>
      <c r="BZ25" s="424"/>
      <c r="CA25" s="424"/>
      <c r="CB25" s="424"/>
      <c r="CC25" s="425"/>
      <c r="CD25" s="356"/>
      <c r="CE25" s="426"/>
      <c r="CF25" s="426"/>
      <c r="CG25" s="426"/>
      <c r="CH25" s="426"/>
      <c r="CI25" s="426"/>
      <c r="CJ25" s="426"/>
      <c r="CK25" s="426"/>
      <c r="CL25" s="426"/>
      <c r="CM25" s="426"/>
      <c r="CN25" s="426"/>
      <c r="CO25" s="426"/>
      <c r="CP25" s="426"/>
      <c r="CQ25" s="426"/>
      <c r="CR25" s="426"/>
      <c r="CS25" s="427"/>
      <c r="CT25" s="434"/>
      <c r="CU25" s="435"/>
      <c r="CV25" s="435"/>
      <c r="CW25" s="435"/>
      <c r="CX25" s="435"/>
      <c r="CY25" s="435"/>
      <c r="CZ25" s="435"/>
      <c r="DA25" s="436"/>
      <c r="DB25" s="434"/>
      <c r="DC25" s="435"/>
      <c r="DD25" s="435"/>
      <c r="DE25" s="435"/>
      <c r="DF25" s="435"/>
      <c r="DG25" s="435"/>
      <c r="DH25" s="435"/>
      <c r="DI25" s="436"/>
    </row>
    <row r="26" spans="1:113" ht="18.75" customHeight="1" x14ac:dyDescent="0.2">
      <c r="A26" s="177"/>
      <c r="B26" s="414"/>
      <c r="C26" s="415"/>
      <c r="D26" s="416"/>
      <c r="E26" s="453" t="s">
        <v>169</v>
      </c>
      <c r="F26" s="454"/>
      <c r="G26" s="454"/>
      <c r="H26" s="454"/>
      <c r="I26" s="454"/>
      <c r="J26" s="454"/>
      <c r="K26" s="455"/>
      <c r="L26" s="437">
        <v>1</v>
      </c>
      <c r="M26" s="438"/>
      <c r="N26" s="438"/>
      <c r="O26" s="438"/>
      <c r="P26" s="439"/>
      <c r="Q26" s="437">
        <v>6930</v>
      </c>
      <c r="R26" s="438"/>
      <c r="S26" s="438"/>
      <c r="T26" s="438"/>
      <c r="U26" s="438"/>
      <c r="V26" s="439"/>
      <c r="W26" s="477"/>
      <c r="X26" s="415"/>
      <c r="Y26" s="416"/>
      <c r="Z26" s="453" t="s">
        <v>170</v>
      </c>
      <c r="AA26" s="474"/>
      <c r="AB26" s="474"/>
      <c r="AC26" s="474"/>
      <c r="AD26" s="474"/>
      <c r="AE26" s="474"/>
      <c r="AF26" s="474"/>
      <c r="AG26" s="475"/>
      <c r="AH26" s="437">
        <v>49</v>
      </c>
      <c r="AI26" s="438"/>
      <c r="AJ26" s="438"/>
      <c r="AK26" s="438"/>
      <c r="AL26" s="439"/>
      <c r="AM26" s="437">
        <v>137935</v>
      </c>
      <c r="AN26" s="438"/>
      <c r="AO26" s="438"/>
      <c r="AP26" s="438"/>
      <c r="AQ26" s="438"/>
      <c r="AR26" s="439"/>
      <c r="AS26" s="437">
        <v>2815</v>
      </c>
      <c r="AT26" s="438"/>
      <c r="AU26" s="438"/>
      <c r="AV26" s="438"/>
      <c r="AW26" s="438"/>
      <c r="AX26" s="440"/>
      <c r="AY26" s="497" t="s">
        <v>171</v>
      </c>
      <c r="AZ26" s="410"/>
      <c r="BA26" s="410"/>
      <c r="BB26" s="410"/>
      <c r="BC26" s="410"/>
      <c r="BD26" s="410"/>
      <c r="BE26" s="410"/>
      <c r="BF26" s="410"/>
      <c r="BG26" s="410"/>
      <c r="BH26" s="410"/>
      <c r="BI26" s="410"/>
      <c r="BJ26" s="410"/>
      <c r="BK26" s="410"/>
      <c r="BL26" s="410"/>
      <c r="BM26" s="498"/>
      <c r="BN26" s="428">
        <v>300000</v>
      </c>
      <c r="BO26" s="429"/>
      <c r="BP26" s="429"/>
      <c r="BQ26" s="429"/>
      <c r="BR26" s="429"/>
      <c r="BS26" s="429"/>
      <c r="BT26" s="429"/>
      <c r="BU26" s="430"/>
      <c r="BV26" s="428">
        <v>100000</v>
      </c>
      <c r="BW26" s="429"/>
      <c r="BX26" s="429"/>
      <c r="BY26" s="429"/>
      <c r="BZ26" s="429"/>
      <c r="CA26" s="429"/>
      <c r="CB26" s="429"/>
      <c r="CC26" s="430"/>
      <c r="CD26" s="356"/>
      <c r="CE26" s="426"/>
      <c r="CF26" s="426"/>
      <c r="CG26" s="426"/>
      <c r="CH26" s="426"/>
      <c r="CI26" s="426"/>
      <c r="CJ26" s="426"/>
      <c r="CK26" s="426"/>
      <c r="CL26" s="426"/>
      <c r="CM26" s="426"/>
      <c r="CN26" s="426"/>
      <c r="CO26" s="426"/>
      <c r="CP26" s="426"/>
      <c r="CQ26" s="426"/>
      <c r="CR26" s="426"/>
      <c r="CS26" s="427"/>
      <c r="CT26" s="434"/>
      <c r="CU26" s="435"/>
      <c r="CV26" s="435"/>
      <c r="CW26" s="435"/>
      <c r="CX26" s="435"/>
      <c r="CY26" s="435"/>
      <c r="CZ26" s="435"/>
      <c r="DA26" s="436"/>
      <c r="DB26" s="434"/>
      <c r="DC26" s="435"/>
      <c r="DD26" s="435"/>
      <c r="DE26" s="435"/>
      <c r="DF26" s="435"/>
      <c r="DG26" s="435"/>
      <c r="DH26" s="435"/>
      <c r="DI26" s="436"/>
    </row>
    <row r="27" spans="1:113" ht="18.75" customHeight="1" thickBot="1" x14ac:dyDescent="0.25">
      <c r="A27" s="177"/>
      <c r="B27" s="414"/>
      <c r="C27" s="415"/>
      <c r="D27" s="416"/>
      <c r="E27" s="453" t="s">
        <v>172</v>
      </c>
      <c r="F27" s="454"/>
      <c r="G27" s="454"/>
      <c r="H27" s="454"/>
      <c r="I27" s="454"/>
      <c r="J27" s="454"/>
      <c r="K27" s="455"/>
      <c r="L27" s="437">
        <v>1</v>
      </c>
      <c r="M27" s="438"/>
      <c r="N27" s="438"/>
      <c r="O27" s="438"/>
      <c r="P27" s="439"/>
      <c r="Q27" s="437">
        <v>5550</v>
      </c>
      <c r="R27" s="438"/>
      <c r="S27" s="438"/>
      <c r="T27" s="438"/>
      <c r="U27" s="438"/>
      <c r="V27" s="439"/>
      <c r="W27" s="477"/>
      <c r="X27" s="415"/>
      <c r="Y27" s="416"/>
      <c r="Z27" s="453" t="s">
        <v>173</v>
      </c>
      <c r="AA27" s="454"/>
      <c r="AB27" s="454"/>
      <c r="AC27" s="454"/>
      <c r="AD27" s="454"/>
      <c r="AE27" s="454"/>
      <c r="AF27" s="454"/>
      <c r="AG27" s="455"/>
      <c r="AH27" s="437">
        <v>102</v>
      </c>
      <c r="AI27" s="438"/>
      <c r="AJ27" s="438"/>
      <c r="AK27" s="438"/>
      <c r="AL27" s="439"/>
      <c r="AM27" s="437">
        <v>359594</v>
      </c>
      <c r="AN27" s="438"/>
      <c r="AO27" s="438"/>
      <c r="AP27" s="438"/>
      <c r="AQ27" s="438"/>
      <c r="AR27" s="439"/>
      <c r="AS27" s="437">
        <v>3525</v>
      </c>
      <c r="AT27" s="438"/>
      <c r="AU27" s="438"/>
      <c r="AV27" s="438"/>
      <c r="AW27" s="438"/>
      <c r="AX27" s="440"/>
      <c r="AY27" s="494" t="s">
        <v>174</v>
      </c>
      <c r="AZ27" s="495"/>
      <c r="BA27" s="495"/>
      <c r="BB27" s="495"/>
      <c r="BC27" s="495"/>
      <c r="BD27" s="495"/>
      <c r="BE27" s="495"/>
      <c r="BF27" s="495"/>
      <c r="BG27" s="495"/>
      <c r="BH27" s="495"/>
      <c r="BI27" s="495"/>
      <c r="BJ27" s="495"/>
      <c r="BK27" s="495"/>
      <c r="BL27" s="495"/>
      <c r="BM27" s="496"/>
      <c r="BN27" s="431">
        <v>2200000</v>
      </c>
      <c r="BO27" s="432"/>
      <c r="BP27" s="432"/>
      <c r="BQ27" s="432"/>
      <c r="BR27" s="432"/>
      <c r="BS27" s="432"/>
      <c r="BT27" s="432"/>
      <c r="BU27" s="433"/>
      <c r="BV27" s="431">
        <v>2200000</v>
      </c>
      <c r="BW27" s="432"/>
      <c r="BX27" s="432"/>
      <c r="BY27" s="432"/>
      <c r="BZ27" s="432"/>
      <c r="CA27" s="432"/>
      <c r="CB27" s="432"/>
      <c r="CC27" s="433"/>
      <c r="CD27" s="353"/>
      <c r="CE27" s="426"/>
      <c r="CF27" s="426"/>
      <c r="CG27" s="426"/>
      <c r="CH27" s="426"/>
      <c r="CI27" s="426"/>
      <c r="CJ27" s="426"/>
      <c r="CK27" s="426"/>
      <c r="CL27" s="426"/>
      <c r="CM27" s="426"/>
      <c r="CN27" s="426"/>
      <c r="CO27" s="426"/>
      <c r="CP27" s="426"/>
      <c r="CQ27" s="426"/>
      <c r="CR27" s="426"/>
      <c r="CS27" s="427"/>
      <c r="CT27" s="434"/>
      <c r="CU27" s="435"/>
      <c r="CV27" s="435"/>
      <c r="CW27" s="435"/>
      <c r="CX27" s="435"/>
      <c r="CY27" s="435"/>
      <c r="CZ27" s="435"/>
      <c r="DA27" s="436"/>
      <c r="DB27" s="434"/>
      <c r="DC27" s="435"/>
      <c r="DD27" s="435"/>
      <c r="DE27" s="435"/>
      <c r="DF27" s="435"/>
      <c r="DG27" s="435"/>
      <c r="DH27" s="435"/>
      <c r="DI27" s="436"/>
    </row>
    <row r="28" spans="1:113" ht="18.75" customHeight="1" x14ac:dyDescent="0.2">
      <c r="A28" s="177"/>
      <c r="B28" s="414"/>
      <c r="C28" s="415"/>
      <c r="D28" s="416"/>
      <c r="E28" s="453" t="s">
        <v>175</v>
      </c>
      <c r="F28" s="454"/>
      <c r="G28" s="454"/>
      <c r="H28" s="454"/>
      <c r="I28" s="454"/>
      <c r="J28" s="454"/>
      <c r="K28" s="455"/>
      <c r="L28" s="437">
        <v>1</v>
      </c>
      <c r="M28" s="438"/>
      <c r="N28" s="438"/>
      <c r="O28" s="438"/>
      <c r="P28" s="439"/>
      <c r="Q28" s="437">
        <v>5050</v>
      </c>
      <c r="R28" s="438"/>
      <c r="S28" s="438"/>
      <c r="T28" s="438"/>
      <c r="U28" s="438"/>
      <c r="V28" s="439"/>
      <c r="W28" s="477"/>
      <c r="X28" s="415"/>
      <c r="Y28" s="416"/>
      <c r="Z28" s="453" t="s">
        <v>176</v>
      </c>
      <c r="AA28" s="454"/>
      <c r="AB28" s="454"/>
      <c r="AC28" s="454"/>
      <c r="AD28" s="454"/>
      <c r="AE28" s="454"/>
      <c r="AF28" s="454"/>
      <c r="AG28" s="455"/>
      <c r="AH28" s="437" t="s">
        <v>124</v>
      </c>
      <c r="AI28" s="438"/>
      <c r="AJ28" s="438"/>
      <c r="AK28" s="438"/>
      <c r="AL28" s="439"/>
      <c r="AM28" s="437" t="s">
        <v>124</v>
      </c>
      <c r="AN28" s="438"/>
      <c r="AO28" s="438"/>
      <c r="AP28" s="438"/>
      <c r="AQ28" s="438"/>
      <c r="AR28" s="439"/>
      <c r="AS28" s="437" t="s">
        <v>124</v>
      </c>
      <c r="AT28" s="438"/>
      <c r="AU28" s="438"/>
      <c r="AV28" s="438"/>
      <c r="AW28" s="438"/>
      <c r="AX28" s="440"/>
      <c r="AY28" s="441" t="s">
        <v>177</v>
      </c>
      <c r="AZ28" s="442"/>
      <c r="BA28" s="442"/>
      <c r="BB28" s="443"/>
      <c r="BC28" s="450" t="s">
        <v>46</v>
      </c>
      <c r="BD28" s="451"/>
      <c r="BE28" s="451"/>
      <c r="BF28" s="451"/>
      <c r="BG28" s="451"/>
      <c r="BH28" s="451"/>
      <c r="BI28" s="451"/>
      <c r="BJ28" s="451"/>
      <c r="BK28" s="451"/>
      <c r="BL28" s="451"/>
      <c r="BM28" s="452"/>
      <c r="BN28" s="423">
        <v>6936872</v>
      </c>
      <c r="BO28" s="424"/>
      <c r="BP28" s="424"/>
      <c r="BQ28" s="424"/>
      <c r="BR28" s="424"/>
      <c r="BS28" s="424"/>
      <c r="BT28" s="424"/>
      <c r="BU28" s="425"/>
      <c r="BV28" s="423">
        <v>5536624</v>
      </c>
      <c r="BW28" s="424"/>
      <c r="BX28" s="424"/>
      <c r="BY28" s="424"/>
      <c r="BZ28" s="424"/>
      <c r="CA28" s="424"/>
      <c r="CB28" s="424"/>
      <c r="CC28" s="425"/>
      <c r="CD28" s="356"/>
      <c r="CE28" s="426"/>
      <c r="CF28" s="426"/>
      <c r="CG28" s="426"/>
      <c r="CH28" s="426"/>
      <c r="CI28" s="426"/>
      <c r="CJ28" s="426"/>
      <c r="CK28" s="426"/>
      <c r="CL28" s="426"/>
      <c r="CM28" s="426"/>
      <c r="CN28" s="426"/>
      <c r="CO28" s="426"/>
      <c r="CP28" s="426"/>
      <c r="CQ28" s="426"/>
      <c r="CR28" s="426"/>
      <c r="CS28" s="427"/>
      <c r="CT28" s="434"/>
      <c r="CU28" s="435"/>
      <c r="CV28" s="435"/>
      <c r="CW28" s="435"/>
      <c r="CX28" s="435"/>
      <c r="CY28" s="435"/>
      <c r="CZ28" s="435"/>
      <c r="DA28" s="436"/>
      <c r="DB28" s="434"/>
      <c r="DC28" s="435"/>
      <c r="DD28" s="435"/>
      <c r="DE28" s="435"/>
      <c r="DF28" s="435"/>
      <c r="DG28" s="435"/>
      <c r="DH28" s="435"/>
      <c r="DI28" s="436"/>
    </row>
    <row r="29" spans="1:113" ht="18.75" customHeight="1" x14ac:dyDescent="0.2">
      <c r="A29" s="177"/>
      <c r="B29" s="414"/>
      <c r="C29" s="415"/>
      <c r="D29" s="416"/>
      <c r="E29" s="453" t="s">
        <v>178</v>
      </c>
      <c r="F29" s="454"/>
      <c r="G29" s="454"/>
      <c r="H29" s="454"/>
      <c r="I29" s="454"/>
      <c r="J29" s="454"/>
      <c r="K29" s="455"/>
      <c r="L29" s="437">
        <v>28</v>
      </c>
      <c r="M29" s="438"/>
      <c r="N29" s="438"/>
      <c r="O29" s="438"/>
      <c r="P29" s="439"/>
      <c r="Q29" s="437">
        <v>4850</v>
      </c>
      <c r="R29" s="438"/>
      <c r="S29" s="438"/>
      <c r="T29" s="438"/>
      <c r="U29" s="438"/>
      <c r="V29" s="439"/>
      <c r="W29" s="478"/>
      <c r="X29" s="479"/>
      <c r="Y29" s="480"/>
      <c r="Z29" s="453" t="s">
        <v>179</v>
      </c>
      <c r="AA29" s="454"/>
      <c r="AB29" s="454"/>
      <c r="AC29" s="454"/>
      <c r="AD29" s="454"/>
      <c r="AE29" s="454"/>
      <c r="AF29" s="454"/>
      <c r="AG29" s="455"/>
      <c r="AH29" s="437">
        <v>1466</v>
      </c>
      <c r="AI29" s="438"/>
      <c r="AJ29" s="438"/>
      <c r="AK29" s="438"/>
      <c r="AL29" s="439"/>
      <c r="AM29" s="437">
        <v>4616638</v>
      </c>
      <c r="AN29" s="438"/>
      <c r="AO29" s="438"/>
      <c r="AP29" s="438"/>
      <c r="AQ29" s="438"/>
      <c r="AR29" s="439"/>
      <c r="AS29" s="437">
        <v>3149</v>
      </c>
      <c r="AT29" s="438"/>
      <c r="AU29" s="438"/>
      <c r="AV29" s="438"/>
      <c r="AW29" s="438"/>
      <c r="AX29" s="440"/>
      <c r="AY29" s="444"/>
      <c r="AZ29" s="445"/>
      <c r="BA29" s="445"/>
      <c r="BB29" s="446"/>
      <c r="BC29" s="456" t="s">
        <v>180</v>
      </c>
      <c r="BD29" s="457"/>
      <c r="BE29" s="457"/>
      <c r="BF29" s="457"/>
      <c r="BG29" s="457"/>
      <c r="BH29" s="457"/>
      <c r="BI29" s="457"/>
      <c r="BJ29" s="457"/>
      <c r="BK29" s="457"/>
      <c r="BL29" s="457"/>
      <c r="BM29" s="458"/>
      <c r="BN29" s="428">
        <v>1250943</v>
      </c>
      <c r="BO29" s="429"/>
      <c r="BP29" s="429"/>
      <c r="BQ29" s="429"/>
      <c r="BR29" s="429"/>
      <c r="BS29" s="429"/>
      <c r="BT29" s="429"/>
      <c r="BU29" s="430"/>
      <c r="BV29" s="428">
        <v>35921</v>
      </c>
      <c r="BW29" s="429"/>
      <c r="BX29" s="429"/>
      <c r="BY29" s="429"/>
      <c r="BZ29" s="429"/>
      <c r="CA29" s="429"/>
      <c r="CB29" s="429"/>
      <c r="CC29" s="430"/>
      <c r="CD29" s="353"/>
      <c r="CE29" s="426"/>
      <c r="CF29" s="426"/>
      <c r="CG29" s="426"/>
      <c r="CH29" s="426"/>
      <c r="CI29" s="426"/>
      <c r="CJ29" s="426"/>
      <c r="CK29" s="426"/>
      <c r="CL29" s="426"/>
      <c r="CM29" s="426"/>
      <c r="CN29" s="426"/>
      <c r="CO29" s="426"/>
      <c r="CP29" s="426"/>
      <c r="CQ29" s="426"/>
      <c r="CR29" s="426"/>
      <c r="CS29" s="427"/>
      <c r="CT29" s="434"/>
      <c r="CU29" s="435"/>
      <c r="CV29" s="435"/>
      <c r="CW29" s="435"/>
      <c r="CX29" s="435"/>
      <c r="CY29" s="435"/>
      <c r="CZ29" s="435"/>
      <c r="DA29" s="436"/>
      <c r="DB29" s="434"/>
      <c r="DC29" s="435"/>
      <c r="DD29" s="435"/>
      <c r="DE29" s="435"/>
      <c r="DF29" s="435"/>
      <c r="DG29" s="435"/>
      <c r="DH29" s="435"/>
      <c r="DI29" s="436"/>
    </row>
    <row r="30" spans="1:113" ht="18.75" customHeight="1" thickBot="1" x14ac:dyDescent="0.25">
      <c r="A30" s="177"/>
      <c r="B30" s="417"/>
      <c r="C30" s="418"/>
      <c r="D30" s="419"/>
      <c r="E30" s="459"/>
      <c r="F30" s="460"/>
      <c r="G30" s="460"/>
      <c r="H30" s="460"/>
      <c r="I30" s="460"/>
      <c r="J30" s="460"/>
      <c r="K30" s="461"/>
      <c r="L30" s="462"/>
      <c r="M30" s="463"/>
      <c r="N30" s="463"/>
      <c r="O30" s="463"/>
      <c r="P30" s="464"/>
      <c r="Q30" s="462"/>
      <c r="R30" s="463"/>
      <c r="S30" s="463"/>
      <c r="T30" s="463"/>
      <c r="U30" s="463"/>
      <c r="V30" s="464"/>
      <c r="W30" s="465" t="s">
        <v>181</v>
      </c>
      <c r="X30" s="466"/>
      <c r="Y30" s="466"/>
      <c r="Z30" s="466"/>
      <c r="AA30" s="466"/>
      <c r="AB30" s="466"/>
      <c r="AC30" s="466"/>
      <c r="AD30" s="466"/>
      <c r="AE30" s="466"/>
      <c r="AF30" s="466"/>
      <c r="AG30" s="467"/>
      <c r="AH30" s="468">
        <v>98.8</v>
      </c>
      <c r="AI30" s="469"/>
      <c r="AJ30" s="469"/>
      <c r="AK30" s="469"/>
      <c r="AL30" s="469"/>
      <c r="AM30" s="469"/>
      <c r="AN30" s="469"/>
      <c r="AO30" s="469"/>
      <c r="AP30" s="469"/>
      <c r="AQ30" s="469"/>
      <c r="AR30" s="469"/>
      <c r="AS30" s="469"/>
      <c r="AT30" s="469"/>
      <c r="AU30" s="469"/>
      <c r="AV30" s="469"/>
      <c r="AW30" s="469"/>
      <c r="AX30" s="470"/>
      <c r="AY30" s="447"/>
      <c r="AZ30" s="448"/>
      <c r="BA30" s="448"/>
      <c r="BB30" s="449"/>
      <c r="BC30" s="471" t="s">
        <v>48</v>
      </c>
      <c r="BD30" s="472"/>
      <c r="BE30" s="472"/>
      <c r="BF30" s="472"/>
      <c r="BG30" s="472"/>
      <c r="BH30" s="472"/>
      <c r="BI30" s="472"/>
      <c r="BJ30" s="472"/>
      <c r="BK30" s="472"/>
      <c r="BL30" s="472"/>
      <c r="BM30" s="473"/>
      <c r="BN30" s="431">
        <v>4490369</v>
      </c>
      <c r="BO30" s="432"/>
      <c r="BP30" s="432"/>
      <c r="BQ30" s="432"/>
      <c r="BR30" s="432"/>
      <c r="BS30" s="432"/>
      <c r="BT30" s="432"/>
      <c r="BU30" s="433"/>
      <c r="BV30" s="431">
        <v>1956553</v>
      </c>
      <c r="BW30" s="432"/>
      <c r="BX30" s="432"/>
      <c r="BY30" s="432"/>
      <c r="BZ30" s="432"/>
      <c r="CA30" s="432"/>
      <c r="CB30" s="432"/>
      <c r="CC30" s="433"/>
      <c r="CD30" s="35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2">
      <c r="A31" s="177"/>
      <c r="B31" s="193"/>
      <c r="DI31" s="194"/>
    </row>
    <row r="32" spans="1:113" ht="13.5" customHeight="1" x14ac:dyDescent="0.2">
      <c r="A32" s="177"/>
      <c r="B32" s="195"/>
      <c r="C32" s="409" t="s">
        <v>182</v>
      </c>
      <c r="D32" s="409"/>
      <c r="E32" s="409"/>
      <c r="F32" s="409"/>
      <c r="G32" s="409"/>
      <c r="H32" s="409"/>
      <c r="I32" s="409"/>
      <c r="J32" s="409"/>
      <c r="K32" s="409"/>
      <c r="L32" s="409"/>
      <c r="M32" s="409"/>
      <c r="N32" s="409"/>
      <c r="O32" s="409"/>
      <c r="P32" s="409"/>
      <c r="Q32" s="409"/>
      <c r="R32" s="409"/>
      <c r="S32" s="409"/>
      <c r="U32" s="410" t="s">
        <v>183</v>
      </c>
      <c r="V32" s="410"/>
      <c r="W32" s="410"/>
      <c r="X32" s="410"/>
      <c r="Y32" s="410"/>
      <c r="Z32" s="410"/>
      <c r="AA32" s="410"/>
      <c r="AB32" s="410"/>
      <c r="AC32" s="410"/>
      <c r="AD32" s="410"/>
      <c r="AE32" s="410"/>
      <c r="AF32" s="410"/>
      <c r="AG32" s="410"/>
      <c r="AH32" s="410"/>
      <c r="AI32" s="410"/>
      <c r="AJ32" s="410"/>
      <c r="AK32" s="410"/>
      <c r="AM32" s="410" t="s">
        <v>184</v>
      </c>
      <c r="AN32" s="410"/>
      <c r="AO32" s="410"/>
      <c r="AP32" s="410"/>
      <c r="AQ32" s="410"/>
      <c r="AR32" s="410"/>
      <c r="AS32" s="410"/>
      <c r="AT32" s="410"/>
      <c r="AU32" s="410"/>
      <c r="AV32" s="410"/>
      <c r="AW32" s="410"/>
      <c r="AX32" s="410"/>
      <c r="AY32" s="410"/>
      <c r="AZ32" s="410"/>
      <c r="BA32" s="410"/>
      <c r="BB32" s="410"/>
      <c r="BC32" s="410"/>
      <c r="BE32" s="410" t="s">
        <v>185</v>
      </c>
      <c r="BF32" s="410"/>
      <c r="BG32" s="410"/>
      <c r="BH32" s="410"/>
      <c r="BI32" s="410"/>
      <c r="BJ32" s="410"/>
      <c r="BK32" s="410"/>
      <c r="BL32" s="410"/>
      <c r="BM32" s="410"/>
      <c r="BN32" s="410"/>
      <c r="BO32" s="410"/>
      <c r="BP32" s="410"/>
      <c r="BQ32" s="410"/>
      <c r="BR32" s="410"/>
      <c r="BS32" s="410"/>
      <c r="BT32" s="410"/>
      <c r="BU32" s="410"/>
      <c r="BW32" s="410" t="s">
        <v>186</v>
      </c>
      <c r="BX32" s="410"/>
      <c r="BY32" s="410"/>
      <c r="BZ32" s="410"/>
      <c r="CA32" s="410"/>
      <c r="CB32" s="410"/>
      <c r="CC32" s="410"/>
      <c r="CD32" s="410"/>
      <c r="CE32" s="410"/>
      <c r="CF32" s="410"/>
      <c r="CG32" s="410"/>
      <c r="CH32" s="410"/>
      <c r="CI32" s="410"/>
      <c r="CJ32" s="410"/>
      <c r="CK32" s="410"/>
      <c r="CL32" s="410"/>
      <c r="CM32" s="410"/>
      <c r="CO32" s="410" t="s">
        <v>187</v>
      </c>
      <c r="CP32" s="410"/>
      <c r="CQ32" s="410"/>
      <c r="CR32" s="410"/>
      <c r="CS32" s="410"/>
      <c r="CT32" s="410"/>
      <c r="CU32" s="410"/>
      <c r="CV32" s="410"/>
      <c r="CW32" s="410"/>
      <c r="CX32" s="410"/>
      <c r="CY32" s="410"/>
      <c r="CZ32" s="410"/>
      <c r="DA32" s="410"/>
      <c r="DB32" s="410"/>
      <c r="DC32" s="410"/>
      <c r="DD32" s="410"/>
      <c r="DE32" s="410"/>
      <c r="DI32" s="194"/>
    </row>
    <row r="33" spans="1:113" ht="13.5" customHeight="1" x14ac:dyDescent="0.2">
      <c r="A33" s="177"/>
      <c r="B33" s="195"/>
      <c r="C33" s="420" t="s">
        <v>188</v>
      </c>
      <c r="D33" s="420"/>
      <c r="E33" s="421" t="s">
        <v>189</v>
      </c>
      <c r="F33" s="421"/>
      <c r="G33" s="421"/>
      <c r="H33" s="421"/>
      <c r="I33" s="421"/>
      <c r="J33" s="421"/>
      <c r="K33" s="421"/>
      <c r="L33" s="421"/>
      <c r="M33" s="421"/>
      <c r="N33" s="421"/>
      <c r="O33" s="421"/>
      <c r="P33" s="421"/>
      <c r="Q33" s="421"/>
      <c r="R33" s="421"/>
      <c r="S33" s="421"/>
      <c r="T33" s="354"/>
      <c r="U33" s="420" t="s">
        <v>188</v>
      </c>
      <c r="V33" s="420"/>
      <c r="W33" s="421" t="s">
        <v>189</v>
      </c>
      <c r="X33" s="421"/>
      <c r="Y33" s="421"/>
      <c r="Z33" s="421"/>
      <c r="AA33" s="421"/>
      <c r="AB33" s="421"/>
      <c r="AC33" s="421"/>
      <c r="AD33" s="421"/>
      <c r="AE33" s="421"/>
      <c r="AF33" s="421"/>
      <c r="AG33" s="421"/>
      <c r="AH33" s="421"/>
      <c r="AI33" s="421"/>
      <c r="AJ33" s="421"/>
      <c r="AK33" s="421"/>
      <c r="AL33" s="354"/>
      <c r="AM33" s="420" t="s">
        <v>188</v>
      </c>
      <c r="AN33" s="420"/>
      <c r="AO33" s="421" t="s">
        <v>189</v>
      </c>
      <c r="AP33" s="421"/>
      <c r="AQ33" s="421"/>
      <c r="AR33" s="421"/>
      <c r="AS33" s="421"/>
      <c r="AT33" s="421"/>
      <c r="AU33" s="421"/>
      <c r="AV33" s="421"/>
      <c r="AW33" s="421"/>
      <c r="AX33" s="421"/>
      <c r="AY33" s="421"/>
      <c r="AZ33" s="421"/>
      <c r="BA33" s="421"/>
      <c r="BB33" s="421"/>
      <c r="BC33" s="421"/>
      <c r="BD33" s="358"/>
      <c r="BE33" s="421" t="s">
        <v>190</v>
      </c>
      <c r="BF33" s="421"/>
      <c r="BG33" s="421" t="s">
        <v>191</v>
      </c>
      <c r="BH33" s="421"/>
      <c r="BI33" s="421"/>
      <c r="BJ33" s="421"/>
      <c r="BK33" s="421"/>
      <c r="BL33" s="421"/>
      <c r="BM33" s="421"/>
      <c r="BN33" s="421"/>
      <c r="BO33" s="421"/>
      <c r="BP33" s="421"/>
      <c r="BQ33" s="421"/>
      <c r="BR33" s="421"/>
      <c r="BS33" s="421"/>
      <c r="BT33" s="421"/>
      <c r="BU33" s="421"/>
      <c r="BV33" s="358"/>
      <c r="BW33" s="420" t="s">
        <v>190</v>
      </c>
      <c r="BX33" s="420"/>
      <c r="BY33" s="421" t="s">
        <v>192</v>
      </c>
      <c r="BZ33" s="421"/>
      <c r="CA33" s="421"/>
      <c r="CB33" s="421"/>
      <c r="CC33" s="421"/>
      <c r="CD33" s="421"/>
      <c r="CE33" s="421"/>
      <c r="CF33" s="421"/>
      <c r="CG33" s="421"/>
      <c r="CH33" s="421"/>
      <c r="CI33" s="421"/>
      <c r="CJ33" s="421"/>
      <c r="CK33" s="421"/>
      <c r="CL33" s="421"/>
      <c r="CM33" s="421"/>
      <c r="CN33" s="354"/>
      <c r="CO33" s="420" t="s">
        <v>188</v>
      </c>
      <c r="CP33" s="420"/>
      <c r="CQ33" s="421" t="s">
        <v>193</v>
      </c>
      <c r="CR33" s="421"/>
      <c r="CS33" s="421"/>
      <c r="CT33" s="421"/>
      <c r="CU33" s="421"/>
      <c r="CV33" s="421"/>
      <c r="CW33" s="421"/>
      <c r="CX33" s="421"/>
      <c r="CY33" s="421"/>
      <c r="CZ33" s="421"/>
      <c r="DA33" s="421"/>
      <c r="DB33" s="421"/>
      <c r="DC33" s="421"/>
      <c r="DD33" s="421"/>
      <c r="DE33" s="421"/>
      <c r="DF33" s="354"/>
      <c r="DG33" s="422" t="s">
        <v>194</v>
      </c>
      <c r="DH33" s="422"/>
      <c r="DI33" s="355"/>
    </row>
    <row r="34" spans="1:113" ht="32.25" customHeight="1" x14ac:dyDescent="0.2">
      <c r="A34" s="177"/>
      <c r="B34" s="195"/>
      <c r="C34" s="407">
        <f>IF(E34="","",1)</f>
        <v>1</v>
      </c>
      <c r="D34" s="407"/>
      <c r="E34" s="408" t="str">
        <f>IF('[1]各会計、関係団体の財政状況及び健全化判断比率'!B7="","",'[1]各会計、関係団体の財政状況及び健全化判断比率'!B7)</f>
        <v>一般会計</v>
      </c>
      <c r="F34" s="408"/>
      <c r="G34" s="408"/>
      <c r="H34" s="408"/>
      <c r="I34" s="408"/>
      <c r="J34" s="408"/>
      <c r="K34" s="408"/>
      <c r="L34" s="408"/>
      <c r="M34" s="408"/>
      <c r="N34" s="408"/>
      <c r="O34" s="408"/>
      <c r="P34" s="408"/>
      <c r="Q34" s="408"/>
      <c r="R34" s="408"/>
      <c r="S34" s="408"/>
      <c r="T34" s="177"/>
      <c r="U34" s="407">
        <f>IF(W34="","",MAX(C34:D43)+1)</f>
        <v>3</v>
      </c>
      <c r="V34" s="407"/>
      <c r="W34" s="408" t="str">
        <f>IF('[1]各会計、関係団体の財政状況及び健全化判断比率'!B28="","",'[1]各会計、関係団体の財政状況及び健全化判断比率'!B28)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7"/>
      <c r="AM34" s="407">
        <f>IF(AO34="","",MAX(C34:D43,U34:V43)+1)</f>
        <v>7</v>
      </c>
      <c r="AN34" s="407"/>
      <c r="AO34" s="408" t="str">
        <f>IF('[1]各会計、関係団体の財政状況及び健全化判断比率'!B32="","",'[1]各会計、関係団体の財政状況及び健全化判断比率'!B32)</f>
        <v>水道事業会計</v>
      </c>
      <c r="AP34" s="408"/>
      <c r="AQ34" s="408"/>
      <c r="AR34" s="408"/>
      <c r="AS34" s="408"/>
      <c r="AT34" s="408"/>
      <c r="AU34" s="408"/>
      <c r="AV34" s="408"/>
      <c r="AW34" s="408"/>
      <c r="AX34" s="408"/>
      <c r="AY34" s="408"/>
      <c r="AZ34" s="408"/>
      <c r="BA34" s="408"/>
      <c r="BB34" s="408"/>
      <c r="BC34" s="408"/>
      <c r="BD34" s="177"/>
      <c r="BE34" s="407" t="str">
        <f>IF(BG34="","",MAX(C34:D43,U34:V43,AM34:AN43)+1)</f>
        <v/>
      </c>
      <c r="BF34" s="407"/>
      <c r="BG34" s="408"/>
      <c r="BH34" s="408"/>
      <c r="BI34" s="408"/>
      <c r="BJ34" s="408"/>
      <c r="BK34" s="408"/>
      <c r="BL34" s="408"/>
      <c r="BM34" s="408"/>
      <c r="BN34" s="408"/>
      <c r="BO34" s="408"/>
      <c r="BP34" s="408"/>
      <c r="BQ34" s="408"/>
      <c r="BR34" s="408"/>
      <c r="BS34" s="408"/>
      <c r="BT34" s="408"/>
      <c r="BU34" s="408"/>
      <c r="BV34" s="177"/>
      <c r="BW34" s="407">
        <f>IF(BY34="","",MAX(C34:D43,U34:V43,AM34:AN43,BE34:BF43)+1)</f>
        <v>12</v>
      </c>
      <c r="BX34" s="407"/>
      <c r="BY34" s="408" t="str">
        <f>IF('[1]各会計、関係団体の財政状況及び健全化判断比率'!B68="","",'[1]各会計、関係団体の財政状況及び健全化判断比率'!B68)</f>
        <v>群馬県市町村総合事務組合</v>
      </c>
      <c r="BZ34" s="408"/>
      <c r="CA34" s="408"/>
      <c r="CB34" s="408"/>
      <c r="CC34" s="408"/>
      <c r="CD34" s="408"/>
      <c r="CE34" s="408"/>
      <c r="CF34" s="408"/>
      <c r="CG34" s="408"/>
      <c r="CH34" s="408"/>
      <c r="CI34" s="408"/>
      <c r="CJ34" s="408"/>
      <c r="CK34" s="408"/>
      <c r="CL34" s="408"/>
      <c r="CM34" s="408"/>
      <c r="CN34" s="177"/>
      <c r="CO34" s="407">
        <f>IF(CQ34="","",MAX(C34:D43,U34:V43,AM34:AN43,BE34:BF43,BW34:BX43)+1)</f>
        <v>16</v>
      </c>
      <c r="CP34" s="407"/>
      <c r="CQ34" s="408" t="str">
        <f>IF('[1]各会計、関係団体の財政状況及び健全化判断比率'!BS7="","",'[1]各会計、関係団体の財政状況及び健全化判断比率'!BS7)</f>
        <v>伊勢崎市公共施設管理公社</v>
      </c>
      <c r="CR34" s="408"/>
      <c r="CS34" s="408"/>
      <c r="CT34" s="408"/>
      <c r="CU34" s="408"/>
      <c r="CV34" s="408"/>
      <c r="CW34" s="408"/>
      <c r="CX34" s="408"/>
      <c r="CY34" s="408"/>
      <c r="CZ34" s="408"/>
      <c r="DA34" s="408"/>
      <c r="DB34" s="408"/>
      <c r="DC34" s="408"/>
      <c r="DD34" s="408"/>
      <c r="DE34" s="408"/>
      <c r="DG34" s="405" t="str">
        <f>IF('[1]各会計、関係団体の財政状況及び健全化判断比率'!BR7="","",'[1]各会計、関係団体の財政状況及び健全化判断比率'!BR7)</f>
        <v/>
      </c>
      <c r="DH34" s="405"/>
      <c r="DI34" s="355"/>
    </row>
    <row r="35" spans="1:113" ht="32.25" customHeight="1" x14ac:dyDescent="0.2">
      <c r="A35" s="177"/>
      <c r="B35" s="195"/>
      <c r="C35" s="407">
        <f t="shared" ref="C35:C43" si="0">IF(E35="","",C34+1)</f>
        <v>2</v>
      </c>
      <c r="D35" s="407"/>
      <c r="E35" s="408" t="str">
        <f>IF('[1]各会計、関係団体の財政状況及び健全化判断比率'!B8="","",'[1]各会計、関係団体の財政状況及び健全化判断比率'!B8)</f>
        <v>学校給食センター事業費特別会計</v>
      </c>
      <c r="F35" s="408"/>
      <c r="G35" s="408"/>
      <c r="H35" s="408"/>
      <c r="I35" s="408"/>
      <c r="J35" s="408"/>
      <c r="K35" s="408"/>
      <c r="L35" s="408"/>
      <c r="M35" s="408"/>
      <c r="N35" s="408"/>
      <c r="O35" s="408"/>
      <c r="P35" s="408"/>
      <c r="Q35" s="408"/>
      <c r="R35" s="408"/>
      <c r="S35" s="408"/>
      <c r="T35" s="177"/>
      <c r="U35" s="407">
        <f t="shared" ref="U35:U43" si="1">IF(W35="","",U34+1)</f>
        <v>4</v>
      </c>
      <c r="V35" s="407"/>
      <c r="W35" s="408" t="str">
        <f>IF('[1]各会計、関係団体の財政状況及び健全化判断比率'!B29="","",'[1]各会計、関係団体の財政状況及び健全化判断比率'!B29)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7"/>
      <c r="AM35" s="407">
        <f t="shared" ref="AM35:AM43" si="2">IF(AO35="","",AM34+1)</f>
        <v>8</v>
      </c>
      <c r="AN35" s="407"/>
      <c r="AO35" s="408" t="str">
        <f>IF('[1]各会計、関係団体の財政状況及び健全化判断比率'!B33="","",'[1]各会計、関係団体の財政状況及び健全化判断比率'!B33)</f>
        <v>公共下水道事業会計</v>
      </c>
      <c r="AP35" s="408"/>
      <c r="AQ35" s="408"/>
      <c r="AR35" s="408"/>
      <c r="AS35" s="408"/>
      <c r="AT35" s="408"/>
      <c r="AU35" s="408"/>
      <c r="AV35" s="408"/>
      <c r="AW35" s="408"/>
      <c r="AX35" s="408"/>
      <c r="AY35" s="408"/>
      <c r="AZ35" s="408"/>
      <c r="BA35" s="408"/>
      <c r="BB35" s="408"/>
      <c r="BC35" s="408"/>
      <c r="BD35" s="177"/>
      <c r="BE35" s="407" t="str">
        <f t="shared" ref="BE35:BE43" si="3">IF(BG35="","",BE34+1)</f>
        <v/>
      </c>
      <c r="BF35" s="407"/>
      <c r="BG35" s="408"/>
      <c r="BH35" s="408"/>
      <c r="BI35" s="408"/>
      <c r="BJ35" s="408"/>
      <c r="BK35" s="408"/>
      <c r="BL35" s="408"/>
      <c r="BM35" s="408"/>
      <c r="BN35" s="408"/>
      <c r="BO35" s="408"/>
      <c r="BP35" s="408"/>
      <c r="BQ35" s="408"/>
      <c r="BR35" s="408"/>
      <c r="BS35" s="408"/>
      <c r="BT35" s="408"/>
      <c r="BU35" s="408"/>
      <c r="BV35" s="177"/>
      <c r="BW35" s="407">
        <f t="shared" ref="BW35:BW43" si="4">IF(BY35="","",BW34+1)</f>
        <v>13</v>
      </c>
      <c r="BX35" s="407"/>
      <c r="BY35" s="408" t="str">
        <f>IF('[1]各会計、関係団体の財政状況及び健全化判断比率'!B69="","",'[1]各会計、関係団体の財政状況及び健全化判断比率'!B69)</f>
        <v>群馬県市町村会館管理組合</v>
      </c>
      <c r="BZ35" s="408"/>
      <c r="CA35" s="408"/>
      <c r="CB35" s="408"/>
      <c r="CC35" s="408"/>
      <c r="CD35" s="408"/>
      <c r="CE35" s="408"/>
      <c r="CF35" s="408"/>
      <c r="CG35" s="408"/>
      <c r="CH35" s="408"/>
      <c r="CI35" s="408"/>
      <c r="CJ35" s="408"/>
      <c r="CK35" s="408"/>
      <c r="CL35" s="408"/>
      <c r="CM35" s="408"/>
      <c r="CN35" s="177"/>
      <c r="CO35" s="407">
        <f t="shared" ref="CO35:CO43" si="5">IF(CQ35="","",CO34+1)</f>
        <v>17</v>
      </c>
      <c r="CP35" s="407"/>
      <c r="CQ35" s="408" t="str">
        <f>IF('[1]各会計、関係団体の財政状況及び健全化判断比率'!BS8="","",'[1]各会計、関係団体の財政状況及び健全化判断比率'!BS8)</f>
        <v>伊勢崎市スポーツ協会</v>
      </c>
      <c r="CR35" s="408"/>
      <c r="CS35" s="408"/>
      <c r="CT35" s="408"/>
      <c r="CU35" s="408"/>
      <c r="CV35" s="408"/>
      <c r="CW35" s="408"/>
      <c r="CX35" s="408"/>
      <c r="CY35" s="408"/>
      <c r="CZ35" s="408"/>
      <c r="DA35" s="408"/>
      <c r="DB35" s="408"/>
      <c r="DC35" s="408"/>
      <c r="DD35" s="408"/>
      <c r="DE35" s="408"/>
      <c r="DG35" s="405" t="str">
        <f>IF('[1]各会計、関係団体の財政状況及び健全化判断比率'!BR8="","",'[1]各会計、関係団体の財政状況及び健全化判断比率'!BR8)</f>
        <v/>
      </c>
      <c r="DH35" s="405"/>
      <c r="DI35" s="355"/>
    </row>
    <row r="36" spans="1:113" ht="32.25" customHeight="1" x14ac:dyDescent="0.2">
      <c r="A36" s="177"/>
      <c r="B36" s="195"/>
      <c r="C36" s="407" t="str">
        <f t="shared" si="0"/>
        <v/>
      </c>
      <c r="D36" s="407"/>
      <c r="E36" s="408" t="str">
        <f>IF('[1]各会計、関係団体の財政状況及び健全化判断比率'!B9="","",'[1]各会計、関係団体の財政状況及び健全化判断比率'!B9)</f>
        <v/>
      </c>
      <c r="F36" s="408"/>
      <c r="G36" s="408"/>
      <c r="H36" s="408"/>
      <c r="I36" s="408"/>
      <c r="J36" s="408"/>
      <c r="K36" s="408"/>
      <c r="L36" s="408"/>
      <c r="M36" s="408"/>
      <c r="N36" s="408"/>
      <c r="O36" s="408"/>
      <c r="P36" s="408"/>
      <c r="Q36" s="408"/>
      <c r="R36" s="408"/>
      <c r="S36" s="408"/>
      <c r="T36" s="177"/>
      <c r="U36" s="407">
        <f t="shared" si="1"/>
        <v>5</v>
      </c>
      <c r="V36" s="407"/>
      <c r="W36" s="408" t="str">
        <f>IF('[1]各会計、関係団体の財政状況及び健全化判断比率'!B30="","",'[1]各会計、関係団体の財政状況及び健全化判断比率'!B30)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7"/>
      <c r="AM36" s="407">
        <f t="shared" si="2"/>
        <v>9</v>
      </c>
      <c r="AN36" s="407"/>
      <c r="AO36" s="408" t="str">
        <f>IF('[1]各会計、関係団体の財政状況及び健全化判断比率'!B34="","",'[1]各会計、関係団体の財政状況及び健全化判断比率'!B34)</f>
        <v>農業集落排水事業会計</v>
      </c>
      <c r="AP36" s="408"/>
      <c r="AQ36" s="408"/>
      <c r="AR36" s="408"/>
      <c r="AS36" s="408"/>
      <c r="AT36" s="408"/>
      <c r="AU36" s="408"/>
      <c r="AV36" s="408"/>
      <c r="AW36" s="408"/>
      <c r="AX36" s="408"/>
      <c r="AY36" s="408"/>
      <c r="AZ36" s="408"/>
      <c r="BA36" s="408"/>
      <c r="BB36" s="408"/>
      <c r="BC36" s="408"/>
      <c r="BD36" s="177"/>
      <c r="BE36" s="407" t="str">
        <f t="shared" si="3"/>
        <v/>
      </c>
      <c r="BF36" s="407"/>
      <c r="BG36" s="408"/>
      <c r="BH36" s="408"/>
      <c r="BI36" s="408"/>
      <c r="BJ36" s="408"/>
      <c r="BK36" s="408"/>
      <c r="BL36" s="408"/>
      <c r="BM36" s="408"/>
      <c r="BN36" s="408"/>
      <c r="BO36" s="408"/>
      <c r="BP36" s="408"/>
      <c r="BQ36" s="408"/>
      <c r="BR36" s="408"/>
      <c r="BS36" s="408"/>
      <c r="BT36" s="408"/>
      <c r="BU36" s="408"/>
      <c r="BV36" s="177"/>
      <c r="BW36" s="407">
        <f t="shared" si="4"/>
        <v>14</v>
      </c>
      <c r="BX36" s="407"/>
      <c r="BY36" s="408" t="str">
        <f>IF('[1]各会計、関係団体の財政状況及び健全化判断比率'!B70="","",'[1]各会計、関係団体の財政状況及び健全化判断比率'!B70)</f>
        <v>群馬県後期高齢者医療広域連合（一般会計）</v>
      </c>
      <c r="BZ36" s="408"/>
      <c r="CA36" s="408"/>
      <c r="CB36" s="408"/>
      <c r="CC36" s="408"/>
      <c r="CD36" s="408"/>
      <c r="CE36" s="408"/>
      <c r="CF36" s="408"/>
      <c r="CG36" s="408"/>
      <c r="CH36" s="408"/>
      <c r="CI36" s="408"/>
      <c r="CJ36" s="408"/>
      <c r="CK36" s="408"/>
      <c r="CL36" s="408"/>
      <c r="CM36" s="408"/>
      <c r="CN36" s="177"/>
      <c r="CO36" s="407">
        <f t="shared" si="5"/>
        <v>18</v>
      </c>
      <c r="CP36" s="407"/>
      <c r="CQ36" s="408" t="str">
        <f>IF('[1]各会計、関係団体の財政状況及び健全化判断比率'!BS9="","",'[1]各会計、関係団体の財政状況及び健全化判断比率'!BS9)</f>
        <v>さかい・ふるさと創生基金</v>
      </c>
      <c r="CR36" s="408"/>
      <c r="CS36" s="408"/>
      <c r="CT36" s="408"/>
      <c r="CU36" s="408"/>
      <c r="CV36" s="408"/>
      <c r="CW36" s="408"/>
      <c r="CX36" s="408"/>
      <c r="CY36" s="408"/>
      <c r="CZ36" s="408"/>
      <c r="DA36" s="408"/>
      <c r="DB36" s="408"/>
      <c r="DC36" s="408"/>
      <c r="DD36" s="408"/>
      <c r="DE36" s="408"/>
      <c r="DG36" s="405" t="str">
        <f>IF('[1]各会計、関係団体の財政状況及び健全化判断比率'!BR9="","",'[1]各会計、関係団体の財政状況及び健全化判断比率'!BR9)</f>
        <v/>
      </c>
      <c r="DH36" s="405"/>
      <c r="DI36" s="355"/>
    </row>
    <row r="37" spans="1:113" ht="32.25" customHeight="1" x14ac:dyDescent="0.2">
      <c r="A37" s="177"/>
      <c r="B37" s="195"/>
      <c r="C37" s="407" t="str">
        <f t="shared" si="0"/>
        <v/>
      </c>
      <c r="D37" s="407"/>
      <c r="E37" s="408" t="str">
        <f>IF('[1]各会計、関係団体の財政状況及び健全化判断比率'!B10="","",'[1]各会計、関係団体の財政状況及び健全化判断比率'!B10)</f>
        <v/>
      </c>
      <c r="F37" s="408"/>
      <c r="G37" s="408"/>
      <c r="H37" s="408"/>
      <c r="I37" s="408"/>
      <c r="J37" s="408"/>
      <c r="K37" s="408"/>
      <c r="L37" s="408"/>
      <c r="M37" s="408"/>
      <c r="N37" s="408"/>
      <c r="O37" s="408"/>
      <c r="P37" s="408"/>
      <c r="Q37" s="408"/>
      <c r="R37" s="408"/>
      <c r="S37" s="408"/>
      <c r="T37" s="177"/>
      <c r="U37" s="407">
        <f t="shared" si="1"/>
        <v>6</v>
      </c>
      <c r="V37" s="407"/>
      <c r="W37" s="408" t="str">
        <f>IF('[1]各会計、関係団体の財政状況及び健全化判断比率'!B31="","",'[1]各会計、関係団体の財政状況及び健全化判断比率'!B31)</f>
        <v>小型自動車競走事業費特別会計</v>
      </c>
      <c r="X37" s="408"/>
      <c r="Y37" s="408"/>
      <c r="Z37" s="408"/>
      <c r="AA37" s="408"/>
      <c r="AB37" s="408"/>
      <c r="AC37" s="408"/>
      <c r="AD37" s="408"/>
      <c r="AE37" s="408"/>
      <c r="AF37" s="408"/>
      <c r="AG37" s="408"/>
      <c r="AH37" s="408"/>
      <c r="AI37" s="408"/>
      <c r="AJ37" s="408"/>
      <c r="AK37" s="408"/>
      <c r="AL37" s="177"/>
      <c r="AM37" s="407">
        <f t="shared" si="2"/>
        <v>10</v>
      </c>
      <c r="AN37" s="407"/>
      <c r="AO37" s="408" t="str">
        <f>IF('[1]各会計、関係団体の財政状況及び健全化判断比率'!B35="","",'[1]各会計、関係団体の財政状況及び健全化判断比率'!B35)</f>
        <v>特定地域生活排水処理事業会計</v>
      </c>
      <c r="AP37" s="408"/>
      <c r="AQ37" s="408"/>
      <c r="AR37" s="408"/>
      <c r="AS37" s="408"/>
      <c r="AT37" s="408"/>
      <c r="AU37" s="408"/>
      <c r="AV37" s="408"/>
      <c r="AW37" s="408"/>
      <c r="AX37" s="408"/>
      <c r="AY37" s="408"/>
      <c r="AZ37" s="408"/>
      <c r="BA37" s="408"/>
      <c r="BB37" s="408"/>
      <c r="BC37" s="408"/>
      <c r="BD37" s="177"/>
      <c r="BE37" s="407" t="str">
        <f t="shared" si="3"/>
        <v/>
      </c>
      <c r="BF37" s="407"/>
      <c r="BG37" s="408"/>
      <c r="BH37" s="408"/>
      <c r="BI37" s="408"/>
      <c r="BJ37" s="408"/>
      <c r="BK37" s="408"/>
      <c r="BL37" s="408"/>
      <c r="BM37" s="408"/>
      <c r="BN37" s="408"/>
      <c r="BO37" s="408"/>
      <c r="BP37" s="408"/>
      <c r="BQ37" s="408"/>
      <c r="BR37" s="408"/>
      <c r="BS37" s="408"/>
      <c r="BT37" s="408"/>
      <c r="BU37" s="408"/>
      <c r="BV37" s="177"/>
      <c r="BW37" s="407">
        <f t="shared" si="4"/>
        <v>15</v>
      </c>
      <c r="BX37" s="407"/>
      <c r="BY37" s="408" t="str">
        <f>IF('[1]各会計、関係団体の財政状況及び健全化判断比率'!B71="","",'[1]各会計、関係団体の財政状況及び健全化判断比率'!B71)</f>
        <v>群馬県後期高齢者医療広域連合（特別会計）</v>
      </c>
      <c r="BZ37" s="408"/>
      <c r="CA37" s="408"/>
      <c r="CB37" s="408"/>
      <c r="CC37" s="408"/>
      <c r="CD37" s="408"/>
      <c r="CE37" s="408"/>
      <c r="CF37" s="408"/>
      <c r="CG37" s="408"/>
      <c r="CH37" s="408"/>
      <c r="CI37" s="408"/>
      <c r="CJ37" s="408"/>
      <c r="CK37" s="408"/>
      <c r="CL37" s="408"/>
      <c r="CM37" s="408"/>
      <c r="CN37" s="177"/>
      <c r="CO37" s="407" t="str">
        <f t="shared" si="5"/>
        <v/>
      </c>
      <c r="CP37" s="407"/>
      <c r="CQ37" s="408" t="str">
        <f>IF('[1]各会計、関係団体の財政状況及び健全化判断比率'!BS10="","",'[1]各会計、関係団体の財政状況及び健全化判断比率'!BS10)</f>
        <v/>
      </c>
      <c r="CR37" s="408"/>
      <c r="CS37" s="408"/>
      <c r="CT37" s="408"/>
      <c r="CU37" s="408"/>
      <c r="CV37" s="408"/>
      <c r="CW37" s="408"/>
      <c r="CX37" s="408"/>
      <c r="CY37" s="408"/>
      <c r="CZ37" s="408"/>
      <c r="DA37" s="408"/>
      <c r="DB37" s="408"/>
      <c r="DC37" s="408"/>
      <c r="DD37" s="408"/>
      <c r="DE37" s="408"/>
      <c r="DG37" s="405" t="str">
        <f>IF('[1]各会計、関係団体の財政状況及び健全化判断比率'!BR10="","",'[1]各会計、関係団体の財政状況及び健全化判断比率'!BR10)</f>
        <v/>
      </c>
      <c r="DH37" s="405"/>
      <c r="DI37" s="355"/>
    </row>
    <row r="38" spans="1:113" ht="32.25" customHeight="1" x14ac:dyDescent="0.2">
      <c r="A38" s="177"/>
      <c r="B38" s="195"/>
      <c r="C38" s="407" t="str">
        <f t="shared" si="0"/>
        <v/>
      </c>
      <c r="D38" s="407"/>
      <c r="E38" s="408" t="str">
        <f>IF('[1]各会計、関係団体の財政状況及び健全化判断比率'!B11="","",'[1]各会計、関係団体の財政状況及び健全化判断比率'!B11)</f>
        <v/>
      </c>
      <c r="F38" s="408"/>
      <c r="G38" s="408"/>
      <c r="H38" s="408"/>
      <c r="I38" s="408"/>
      <c r="J38" s="408"/>
      <c r="K38" s="408"/>
      <c r="L38" s="408"/>
      <c r="M38" s="408"/>
      <c r="N38" s="408"/>
      <c r="O38" s="408"/>
      <c r="P38" s="408"/>
      <c r="Q38" s="408"/>
      <c r="R38" s="408"/>
      <c r="S38" s="408"/>
      <c r="T38" s="177"/>
      <c r="U38" s="407" t="str">
        <f t="shared" si="1"/>
        <v/>
      </c>
      <c r="V38" s="407"/>
      <c r="W38" s="408"/>
      <c r="X38" s="408"/>
      <c r="Y38" s="408"/>
      <c r="Z38" s="408"/>
      <c r="AA38" s="408"/>
      <c r="AB38" s="408"/>
      <c r="AC38" s="408"/>
      <c r="AD38" s="408"/>
      <c r="AE38" s="408"/>
      <c r="AF38" s="408"/>
      <c r="AG38" s="408"/>
      <c r="AH38" s="408"/>
      <c r="AI38" s="408"/>
      <c r="AJ38" s="408"/>
      <c r="AK38" s="408"/>
      <c r="AL38" s="177"/>
      <c r="AM38" s="407">
        <f t="shared" si="2"/>
        <v>11</v>
      </c>
      <c r="AN38" s="407"/>
      <c r="AO38" s="408" t="str">
        <f>IF('[1]各会計、関係団体の財政状況及び健全化判断比率'!B36="","",'[1]各会計、関係団体の財政状況及び健全化判断比率'!B36)</f>
        <v>病院事業会計</v>
      </c>
      <c r="AP38" s="408"/>
      <c r="AQ38" s="408"/>
      <c r="AR38" s="408"/>
      <c r="AS38" s="408"/>
      <c r="AT38" s="408"/>
      <c r="AU38" s="408"/>
      <c r="AV38" s="408"/>
      <c r="AW38" s="408"/>
      <c r="AX38" s="408"/>
      <c r="AY38" s="408"/>
      <c r="AZ38" s="408"/>
      <c r="BA38" s="408"/>
      <c r="BB38" s="408"/>
      <c r="BC38" s="408"/>
      <c r="BD38" s="177"/>
      <c r="BE38" s="407" t="str">
        <f t="shared" si="3"/>
        <v/>
      </c>
      <c r="BF38" s="407"/>
      <c r="BG38" s="408"/>
      <c r="BH38" s="408"/>
      <c r="BI38" s="408"/>
      <c r="BJ38" s="408"/>
      <c r="BK38" s="408"/>
      <c r="BL38" s="408"/>
      <c r="BM38" s="408"/>
      <c r="BN38" s="408"/>
      <c r="BO38" s="408"/>
      <c r="BP38" s="408"/>
      <c r="BQ38" s="408"/>
      <c r="BR38" s="408"/>
      <c r="BS38" s="408"/>
      <c r="BT38" s="408"/>
      <c r="BU38" s="408"/>
      <c r="BV38" s="177"/>
      <c r="BW38" s="407" t="str">
        <f t="shared" si="4"/>
        <v/>
      </c>
      <c r="BX38" s="407"/>
      <c r="BY38" s="408" t="str">
        <f>IF('[1]各会計、関係団体の財政状況及び健全化判断比率'!B72="","",'[1]各会計、関係団体の財政状況及び健全化判断比率'!B72)</f>
        <v/>
      </c>
      <c r="BZ38" s="408"/>
      <c r="CA38" s="408"/>
      <c r="CB38" s="408"/>
      <c r="CC38" s="408"/>
      <c r="CD38" s="408"/>
      <c r="CE38" s="408"/>
      <c r="CF38" s="408"/>
      <c r="CG38" s="408"/>
      <c r="CH38" s="408"/>
      <c r="CI38" s="408"/>
      <c r="CJ38" s="408"/>
      <c r="CK38" s="408"/>
      <c r="CL38" s="408"/>
      <c r="CM38" s="408"/>
      <c r="CN38" s="177"/>
      <c r="CO38" s="407" t="str">
        <f t="shared" si="5"/>
        <v/>
      </c>
      <c r="CP38" s="407"/>
      <c r="CQ38" s="408" t="str">
        <f>IF('[1]各会計、関係団体の財政状況及び健全化判断比率'!BS11="","",'[1]各会計、関係団体の財政状況及び健全化判断比率'!BS11)</f>
        <v/>
      </c>
      <c r="CR38" s="408"/>
      <c r="CS38" s="408"/>
      <c r="CT38" s="408"/>
      <c r="CU38" s="408"/>
      <c r="CV38" s="408"/>
      <c r="CW38" s="408"/>
      <c r="CX38" s="408"/>
      <c r="CY38" s="408"/>
      <c r="CZ38" s="408"/>
      <c r="DA38" s="408"/>
      <c r="DB38" s="408"/>
      <c r="DC38" s="408"/>
      <c r="DD38" s="408"/>
      <c r="DE38" s="408"/>
      <c r="DG38" s="405" t="str">
        <f>IF('[1]各会計、関係団体の財政状況及び健全化判断比率'!BR11="","",'[1]各会計、関係団体の財政状況及び健全化判断比率'!BR11)</f>
        <v/>
      </c>
      <c r="DH38" s="405"/>
      <c r="DI38" s="355"/>
    </row>
    <row r="39" spans="1:113" ht="32.25" customHeight="1" x14ac:dyDescent="0.2">
      <c r="A39" s="177"/>
      <c r="B39" s="195"/>
      <c r="C39" s="407" t="str">
        <f t="shared" si="0"/>
        <v/>
      </c>
      <c r="D39" s="407"/>
      <c r="E39" s="408" t="str">
        <f>IF('[1]各会計、関係団体の財政状況及び健全化判断比率'!B12="","",'[1]各会計、関係団体の財政状況及び健全化判断比率'!B12)</f>
        <v/>
      </c>
      <c r="F39" s="408"/>
      <c r="G39" s="408"/>
      <c r="H39" s="408"/>
      <c r="I39" s="408"/>
      <c r="J39" s="408"/>
      <c r="K39" s="408"/>
      <c r="L39" s="408"/>
      <c r="M39" s="408"/>
      <c r="N39" s="408"/>
      <c r="O39" s="408"/>
      <c r="P39" s="408"/>
      <c r="Q39" s="408"/>
      <c r="R39" s="408"/>
      <c r="S39" s="408"/>
      <c r="T39" s="177"/>
      <c r="U39" s="407" t="str">
        <f t="shared" si="1"/>
        <v/>
      </c>
      <c r="V39" s="407"/>
      <c r="W39" s="408"/>
      <c r="X39" s="408"/>
      <c r="Y39" s="408"/>
      <c r="Z39" s="408"/>
      <c r="AA39" s="408"/>
      <c r="AB39" s="408"/>
      <c r="AC39" s="408"/>
      <c r="AD39" s="408"/>
      <c r="AE39" s="408"/>
      <c r="AF39" s="408"/>
      <c r="AG39" s="408"/>
      <c r="AH39" s="408"/>
      <c r="AI39" s="408"/>
      <c r="AJ39" s="408"/>
      <c r="AK39" s="408"/>
      <c r="AL39" s="177"/>
      <c r="AM39" s="407" t="str">
        <f t="shared" si="2"/>
        <v/>
      </c>
      <c r="AN39" s="407"/>
      <c r="AO39" s="408"/>
      <c r="AP39" s="408"/>
      <c r="AQ39" s="408"/>
      <c r="AR39" s="408"/>
      <c r="AS39" s="408"/>
      <c r="AT39" s="408"/>
      <c r="AU39" s="408"/>
      <c r="AV39" s="408"/>
      <c r="AW39" s="408"/>
      <c r="AX39" s="408"/>
      <c r="AY39" s="408"/>
      <c r="AZ39" s="408"/>
      <c r="BA39" s="408"/>
      <c r="BB39" s="408"/>
      <c r="BC39" s="408"/>
      <c r="BD39" s="177"/>
      <c r="BE39" s="407" t="str">
        <f t="shared" si="3"/>
        <v/>
      </c>
      <c r="BF39" s="407"/>
      <c r="BG39" s="408"/>
      <c r="BH39" s="408"/>
      <c r="BI39" s="408"/>
      <c r="BJ39" s="408"/>
      <c r="BK39" s="408"/>
      <c r="BL39" s="408"/>
      <c r="BM39" s="408"/>
      <c r="BN39" s="408"/>
      <c r="BO39" s="408"/>
      <c r="BP39" s="408"/>
      <c r="BQ39" s="408"/>
      <c r="BR39" s="408"/>
      <c r="BS39" s="408"/>
      <c r="BT39" s="408"/>
      <c r="BU39" s="408"/>
      <c r="BV39" s="177"/>
      <c r="BW39" s="407" t="str">
        <f t="shared" si="4"/>
        <v/>
      </c>
      <c r="BX39" s="407"/>
      <c r="BY39" s="408" t="str">
        <f>IF('[1]各会計、関係団体の財政状況及び健全化判断比率'!B73="","",'[1]各会計、関係団体の財政状況及び健全化判断比率'!B73)</f>
        <v/>
      </c>
      <c r="BZ39" s="408"/>
      <c r="CA39" s="408"/>
      <c r="CB39" s="408"/>
      <c r="CC39" s="408"/>
      <c r="CD39" s="408"/>
      <c r="CE39" s="408"/>
      <c r="CF39" s="408"/>
      <c r="CG39" s="408"/>
      <c r="CH39" s="408"/>
      <c r="CI39" s="408"/>
      <c r="CJ39" s="408"/>
      <c r="CK39" s="408"/>
      <c r="CL39" s="408"/>
      <c r="CM39" s="408"/>
      <c r="CN39" s="177"/>
      <c r="CO39" s="407" t="str">
        <f t="shared" si="5"/>
        <v/>
      </c>
      <c r="CP39" s="407"/>
      <c r="CQ39" s="408" t="str">
        <f>IF('[1]各会計、関係団体の財政状況及び健全化判断比率'!BS12="","",'[1]各会計、関係団体の財政状況及び健全化判断比率'!BS12)</f>
        <v/>
      </c>
      <c r="CR39" s="408"/>
      <c r="CS39" s="408"/>
      <c r="CT39" s="408"/>
      <c r="CU39" s="408"/>
      <c r="CV39" s="408"/>
      <c r="CW39" s="408"/>
      <c r="CX39" s="408"/>
      <c r="CY39" s="408"/>
      <c r="CZ39" s="408"/>
      <c r="DA39" s="408"/>
      <c r="DB39" s="408"/>
      <c r="DC39" s="408"/>
      <c r="DD39" s="408"/>
      <c r="DE39" s="408"/>
      <c r="DG39" s="405" t="str">
        <f>IF('[1]各会計、関係団体の財政状況及び健全化判断比率'!BR12="","",'[1]各会計、関係団体の財政状況及び健全化判断比率'!BR12)</f>
        <v/>
      </c>
      <c r="DH39" s="405"/>
      <c r="DI39" s="355"/>
    </row>
    <row r="40" spans="1:113" ht="32.25" customHeight="1" x14ac:dyDescent="0.2">
      <c r="A40" s="177"/>
      <c r="B40" s="195"/>
      <c r="C40" s="407" t="str">
        <f t="shared" si="0"/>
        <v/>
      </c>
      <c r="D40" s="407"/>
      <c r="E40" s="408" t="str">
        <f>IF('[1]各会計、関係団体の財政状況及び健全化判断比率'!B13="","",'[1]各会計、関係団体の財政状況及び健全化判断比率'!B13)</f>
        <v/>
      </c>
      <c r="F40" s="408"/>
      <c r="G40" s="408"/>
      <c r="H40" s="408"/>
      <c r="I40" s="408"/>
      <c r="J40" s="408"/>
      <c r="K40" s="408"/>
      <c r="L40" s="408"/>
      <c r="M40" s="408"/>
      <c r="N40" s="408"/>
      <c r="O40" s="408"/>
      <c r="P40" s="408"/>
      <c r="Q40" s="408"/>
      <c r="R40" s="408"/>
      <c r="S40" s="408"/>
      <c r="T40" s="177"/>
      <c r="U40" s="407" t="str">
        <f t="shared" si="1"/>
        <v/>
      </c>
      <c r="V40" s="407"/>
      <c r="W40" s="408"/>
      <c r="X40" s="408"/>
      <c r="Y40" s="408"/>
      <c r="Z40" s="408"/>
      <c r="AA40" s="408"/>
      <c r="AB40" s="408"/>
      <c r="AC40" s="408"/>
      <c r="AD40" s="408"/>
      <c r="AE40" s="408"/>
      <c r="AF40" s="408"/>
      <c r="AG40" s="408"/>
      <c r="AH40" s="408"/>
      <c r="AI40" s="408"/>
      <c r="AJ40" s="408"/>
      <c r="AK40" s="408"/>
      <c r="AL40" s="177"/>
      <c r="AM40" s="407" t="str">
        <f t="shared" si="2"/>
        <v/>
      </c>
      <c r="AN40" s="407"/>
      <c r="AO40" s="408"/>
      <c r="AP40" s="408"/>
      <c r="AQ40" s="408"/>
      <c r="AR40" s="408"/>
      <c r="AS40" s="408"/>
      <c r="AT40" s="408"/>
      <c r="AU40" s="408"/>
      <c r="AV40" s="408"/>
      <c r="AW40" s="408"/>
      <c r="AX40" s="408"/>
      <c r="AY40" s="408"/>
      <c r="AZ40" s="408"/>
      <c r="BA40" s="408"/>
      <c r="BB40" s="408"/>
      <c r="BC40" s="408"/>
      <c r="BD40" s="177"/>
      <c r="BE40" s="407" t="str">
        <f t="shared" si="3"/>
        <v/>
      </c>
      <c r="BF40" s="407"/>
      <c r="BG40" s="408"/>
      <c r="BH40" s="408"/>
      <c r="BI40" s="408"/>
      <c r="BJ40" s="408"/>
      <c r="BK40" s="408"/>
      <c r="BL40" s="408"/>
      <c r="BM40" s="408"/>
      <c r="BN40" s="408"/>
      <c r="BO40" s="408"/>
      <c r="BP40" s="408"/>
      <c r="BQ40" s="408"/>
      <c r="BR40" s="408"/>
      <c r="BS40" s="408"/>
      <c r="BT40" s="408"/>
      <c r="BU40" s="408"/>
      <c r="BV40" s="177"/>
      <c r="BW40" s="407" t="str">
        <f t="shared" si="4"/>
        <v/>
      </c>
      <c r="BX40" s="407"/>
      <c r="BY40" s="408" t="str">
        <f>IF('[1]各会計、関係団体の財政状況及び健全化判断比率'!B74="","",'[1]各会計、関係団体の財政状況及び健全化判断比率'!B74)</f>
        <v/>
      </c>
      <c r="BZ40" s="408"/>
      <c r="CA40" s="408"/>
      <c r="CB40" s="408"/>
      <c r="CC40" s="408"/>
      <c r="CD40" s="408"/>
      <c r="CE40" s="408"/>
      <c r="CF40" s="408"/>
      <c r="CG40" s="408"/>
      <c r="CH40" s="408"/>
      <c r="CI40" s="408"/>
      <c r="CJ40" s="408"/>
      <c r="CK40" s="408"/>
      <c r="CL40" s="408"/>
      <c r="CM40" s="408"/>
      <c r="CN40" s="177"/>
      <c r="CO40" s="407" t="str">
        <f t="shared" si="5"/>
        <v/>
      </c>
      <c r="CP40" s="407"/>
      <c r="CQ40" s="408" t="str">
        <f>IF('[1]各会計、関係団体の財政状況及び健全化判断比率'!BS13="","",'[1]各会計、関係団体の財政状況及び健全化判断比率'!BS13)</f>
        <v/>
      </c>
      <c r="CR40" s="408"/>
      <c r="CS40" s="408"/>
      <c r="CT40" s="408"/>
      <c r="CU40" s="408"/>
      <c r="CV40" s="408"/>
      <c r="CW40" s="408"/>
      <c r="CX40" s="408"/>
      <c r="CY40" s="408"/>
      <c r="CZ40" s="408"/>
      <c r="DA40" s="408"/>
      <c r="DB40" s="408"/>
      <c r="DC40" s="408"/>
      <c r="DD40" s="408"/>
      <c r="DE40" s="408"/>
      <c r="DG40" s="405" t="str">
        <f>IF('[1]各会計、関係団体の財政状況及び健全化判断比率'!BR13="","",'[1]各会計、関係団体の財政状況及び健全化判断比率'!BR13)</f>
        <v/>
      </c>
      <c r="DH40" s="405"/>
      <c r="DI40" s="355"/>
    </row>
    <row r="41" spans="1:113" ht="32.25" customHeight="1" x14ac:dyDescent="0.2">
      <c r="A41" s="177"/>
      <c r="B41" s="195"/>
      <c r="C41" s="407" t="str">
        <f t="shared" si="0"/>
        <v/>
      </c>
      <c r="D41" s="407"/>
      <c r="E41" s="408" t="str">
        <f>IF('[1]各会計、関係団体の財政状況及び健全化判断比率'!B14="","",'[1]各会計、関係団体の財政状況及び健全化判断比率'!B14)</f>
        <v/>
      </c>
      <c r="F41" s="408"/>
      <c r="G41" s="408"/>
      <c r="H41" s="408"/>
      <c r="I41" s="408"/>
      <c r="J41" s="408"/>
      <c r="K41" s="408"/>
      <c r="L41" s="408"/>
      <c r="M41" s="408"/>
      <c r="N41" s="408"/>
      <c r="O41" s="408"/>
      <c r="P41" s="408"/>
      <c r="Q41" s="408"/>
      <c r="R41" s="408"/>
      <c r="S41" s="408"/>
      <c r="T41" s="177"/>
      <c r="U41" s="407" t="str">
        <f t="shared" si="1"/>
        <v/>
      </c>
      <c r="V41" s="407"/>
      <c r="W41" s="408"/>
      <c r="X41" s="408"/>
      <c r="Y41" s="408"/>
      <c r="Z41" s="408"/>
      <c r="AA41" s="408"/>
      <c r="AB41" s="408"/>
      <c r="AC41" s="408"/>
      <c r="AD41" s="408"/>
      <c r="AE41" s="408"/>
      <c r="AF41" s="408"/>
      <c r="AG41" s="408"/>
      <c r="AH41" s="408"/>
      <c r="AI41" s="408"/>
      <c r="AJ41" s="408"/>
      <c r="AK41" s="408"/>
      <c r="AL41" s="177"/>
      <c r="AM41" s="407" t="str">
        <f t="shared" si="2"/>
        <v/>
      </c>
      <c r="AN41" s="407"/>
      <c r="AO41" s="408"/>
      <c r="AP41" s="408"/>
      <c r="AQ41" s="408"/>
      <c r="AR41" s="408"/>
      <c r="AS41" s="408"/>
      <c r="AT41" s="408"/>
      <c r="AU41" s="408"/>
      <c r="AV41" s="408"/>
      <c r="AW41" s="408"/>
      <c r="AX41" s="408"/>
      <c r="AY41" s="408"/>
      <c r="AZ41" s="408"/>
      <c r="BA41" s="408"/>
      <c r="BB41" s="408"/>
      <c r="BC41" s="408"/>
      <c r="BD41" s="177"/>
      <c r="BE41" s="407" t="str">
        <f t="shared" si="3"/>
        <v/>
      </c>
      <c r="BF41" s="407"/>
      <c r="BG41" s="408"/>
      <c r="BH41" s="408"/>
      <c r="BI41" s="408"/>
      <c r="BJ41" s="408"/>
      <c r="BK41" s="408"/>
      <c r="BL41" s="408"/>
      <c r="BM41" s="408"/>
      <c r="BN41" s="408"/>
      <c r="BO41" s="408"/>
      <c r="BP41" s="408"/>
      <c r="BQ41" s="408"/>
      <c r="BR41" s="408"/>
      <c r="BS41" s="408"/>
      <c r="BT41" s="408"/>
      <c r="BU41" s="408"/>
      <c r="BV41" s="177"/>
      <c r="BW41" s="407" t="str">
        <f t="shared" si="4"/>
        <v/>
      </c>
      <c r="BX41" s="407"/>
      <c r="BY41" s="408" t="str">
        <f>IF('[1]各会計、関係団体の財政状況及び健全化判断比率'!B75="","",'[1]各会計、関係団体の財政状況及び健全化判断比率'!B75)</f>
        <v/>
      </c>
      <c r="BZ41" s="408"/>
      <c r="CA41" s="408"/>
      <c r="CB41" s="408"/>
      <c r="CC41" s="408"/>
      <c r="CD41" s="408"/>
      <c r="CE41" s="408"/>
      <c r="CF41" s="408"/>
      <c r="CG41" s="408"/>
      <c r="CH41" s="408"/>
      <c r="CI41" s="408"/>
      <c r="CJ41" s="408"/>
      <c r="CK41" s="408"/>
      <c r="CL41" s="408"/>
      <c r="CM41" s="408"/>
      <c r="CN41" s="177"/>
      <c r="CO41" s="407" t="str">
        <f t="shared" si="5"/>
        <v/>
      </c>
      <c r="CP41" s="407"/>
      <c r="CQ41" s="408" t="str">
        <f>IF('[1]各会計、関係団体の財政状況及び健全化判断比率'!BS14="","",'[1]各会計、関係団体の財政状況及び健全化判断比率'!BS14)</f>
        <v/>
      </c>
      <c r="CR41" s="408"/>
      <c r="CS41" s="408"/>
      <c r="CT41" s="408"/>
      <c r="CU41" s="408"/>
      <c r="CV41" s="408"/>
      <c r="CW41" s="408"/>
      <c r="CX41" s="408"/>
      <c r="CY41" s="408"/>
      <c r="CZ41" s="408"/>
      <c r="DA41" s="408"/>
      <c r="DB41" s="408"/>
      <c r="DC41" s="408"/>
      <c r="DD41" s="408"/>
      <c r="DE41" s="408"/>
      <c r="DG41" s="405" t="str">
        <f>IF('[1]各会計、関係団体の財政状況及び健全化判断比率'!BR14="","",'[1]各会計、関係団体の財政状況及び健全化判断比率'!BR14)</f>
        <v/>
      </c>
      <c r="DH41" s="405"/>
      <c r="DI41" s="355"/>
    </row>
    <row r="42" spans="1:113" ht="32.25" customHeight="1" x14ac:dyDescent="0.2">
      <c r="B42" s="195"/>
      <c r="C42" s="407" t="str">
        <f t="shared" si="0"/>
        <v/>
      </c>
      <c r="D42" s="407"/>
      <c r="E42" s="408" t="str">
        <f>IF('[1]各会計、関係団体の財政状況及び健全化判断比率'!B15="","",'[1]各会計、関係団体の財政状況及び健全化判断比率'!B15)</f>
        <v/>
      </c>
      <c r="F42" s="408"/>
      <c r="G42" s="408"/>
      <c r="H42" s="408"/>
      <c r="I42" s="408"/>
      <c r="J42" s="408"/>
      <c r="K42" s="408"/>
      <c r="L42" s="408"/>
      <c r="M42" s="408"/>
      <c r="N42" s="408"/>
      <c r="O42" s="408"/>
      <c r="P42" s="408"/>
      <c r="Q42" s="408"/>
      <c r="R42" s="408"/>
      <c r="S42" s="408"/>
      <c r="T42" s="177"/>
      <c r="U42" s="407" t="str">
        <f t="shared" si="1"/>
        <v/>
      </c>
      <c r="V42" s="407"/>
      <c r="W42" s="408"/>
      <c r="X42" s="408"/>
      <c r="Y42" s="408"/>
      <c r="Z42" s="408"/>
      <c r="AA42" s="408"/>
      <c r="AB42" s="408"/>
      <c r="AC42" s="408"/>
      <c r="AD42" s="408"/>
      <c r="AE42" s="408"/>
      <c r="AF42" s="408"/>
      <c r="AG42" s="408"/>
      <c r="AH42" s="408"/>
      <c r="AI42" s="408"/>
      <c r="AJ42" s="408"/>
      <c r="AK42" s="408"/>
      <c r="AL42" s="177"/>
      <c r="AM42" s="407" t="str">
        <f t="shared" si="2"/>
        <v/>
      </c>
      <c r="AN42" s="407"/>
      <c r="AO42" s="408"/>
      <c r="AP42" s="408"/>
      <c r="AQ42" s="408"/>
      <c r="AR42" s="408"/>
      <c r="AS42" s="408"/>
      <c r="AT42" s="408"/>
      <c r="AU42" s="408"/>
      <c r="AV42" s="408"/>
      <c r="AW42" s="408"/>
      <c r="AX42" s="408"/>
      <c r="AY42" s="408"/>
      <c r="AZ42" s="408"/>
      <c r="BA42" s="408"/>
      <c r="BB42" s="408"/>
      <c r="BC42" s="408"/>
      <c r="BD42" s="177"/>
      <c r="BE42" s="407" t="str">
        <f t="shared" si="3"/>
        <v/>
      </c>
      <c r="BF42" s="407"/>
      <c r="BG42" s="408"/>
      <c r="BH42" s="408"/>
      <c r="BI42" s="408"/>
      <c r="BJ42" s="408"/>
      <c r="BK42" s="408"/>
      <c r="BL42" s="408"/>
      <c r="BM42" s="408"/>
      <c r="BN42" s="408"/>
      <c r="BO42" s="408"/>
      <c r="BP42" s="408"/>
      <c r="BQ42" s="408"/>
      <c r="BR42" s="408"/>
      <c r="BS42" s="408"/>
      <c r="BT42" s="408"/>
      <c r="BU42" s="408"/>
      <c r="BV42" s="177"/>
      <c r="BW42" s="407" t="str">
        <f t="shared" si="4"/>
        <v/>
      </c>
      <c r="BX42" s="407"/>
      <c r="BY42" s="408" t="str">
        <f>IF('[1]各会計、関係団体の財政状況及び健全化判断比率'!B76="","",'[1]各会計、関係団体の財政状況及び健全化判断比率'!B76)</f>
        <v/>
      </c>
      <c r="BZ42" s="408"/>
      <c r="CA42" s="408"/>
      <c r="CB42" s="408"/>
      <c r="CC42" s="408"/>
      <c r="CD42" s="408"/>
      <c r="CE42" s="408"/>
      <c r="CF42" s="408"/>
      <c r="CG42" s="408"/>
      <c r="CH42" s="408"/>
      <c r="CI42" s="408"/>
      <c r="CJ42" s="408"/>
      <c r="CK42" s="408"/>
      <c r="CL42" s="408"/>
      <c r="CM42" s="408"/>
      <c r="CN42" s="177"/>
      <c r="CO42" s="407" t="str">
        <f t="shared" si="5"/>
        <v/>
      </c>
      <c r="CP42" s="407"/>
      <c r="CQ42" s="408" t="str">
        <f>IF('[1]各会計、関係団体の財政状況及び健全化判断比率'!BS15="","",'[1]各会計、関係団体の財政状況及び健全化判断比率'!BS15)</f>
        <v/>
      </c>
      <c r="CR42" s="408"/>
      <c r="CS42" s="408"/>
      <c r="CT42" s="408"/>
      <c r="CU42" s="408"/>
      <c r="CV42" s="408"/>
      <c r="CW42" s="408"/>
      <c r="CX42" s="408"/>
      <c r="CY42" s="408"/>
      <c r="CZ42" s="408"/>
      <c r="DA42" s="408"/>
      <c r="DB42" s="408"/>
      <c r="DC42" s="408"/>
      <c r="DD42" s="408"/>
      <c r="DE42" s="408"/>
      <c r="DG42" s="405" t="str">
        <f>IF('[1]各会計、関係団体の財政状況及び健全化判断比率'!BR15="","",'[1]各会計、関係団体の財政状況及び健全化判断比率'!BR15)</f>
        <v/>
      </c>
      <c r="DH42" s="405"/>
      <c r="DI42" s="355"/>
    </row>
    <row r="43" spans="1:113" ht="32.25" customHeight="1" x14ac:dyDescent="0.2">
      <c r="B43" s="195"/>
      <c r="C43" s="407" t="str">
        <f t="shared" si="0"/>
        <v/>
      </c>
      <c r="D43" s="407"/>
      <c r="E43" s="408" t="str">
        <f>IF('[1]各会計、関係団体の財政状況及び健全化判断比率'!B16="","",'[1]各会計、関係団体の財政状況及び健全化判断比率'!B16)</f>
        <v/>
      </c>
      <c r="F43" s="408"/>
      <c r="G43" s="408"/>
      <c r="H43" s="408"/>
      <c r="I43" s="408"/>
      <c r="J43" s="408"/>
      <c r="K43" s="408"/>
      <c r="L43" s="408"/>
      <c r="M43" s="408"/>
      <c r="N43" s="408"/>
      <c r="O43" s="408"/>
      <c r="P43" s="408"/>
      <c r="Q43" s="408"/>
      <c r="R43" s="408"/>
      <c r="S43" s="408"/>
      <c r="T43" s="177"/>
      <c r="U43" s="407" t="str">
        <f t="shared" si="1"/>
        <v/>
      </c>
      <c r="V43" s="407"/>
      <c r="W43" s="408"/>
      <c r="X43" s="408"/>
      <c r="Y43" s="408"/>
      <c r="Z43" s="408"/>
      <c r="AA43" s="408"/>
      <c r="AB43" s="408"/>
      <c r="AC43" s="408"/>
      <c r="AD43" s="408"/>
      <c r="AE43" s="408"/>
      <c r="AF43" s="408"/>
      <c r="AG43" s="408"/>
      <c r="AH43" s="408"/>
      <c r="AI43" s="408"/>
      <c r="AJ43" s="408"/>
      <c r="AK43" s="408"/>
      <c r="AL43" s="177"/>
      <c r="AM43" s="407" t="str">
        <f t="shared" si="2"/>
        <v/>
      </c>
      <c r="AN43" s="407"/>
      <c r="AO43" s="408"/>
      <c r="AP43" s="408"/>
      <c r="AQ43" s="408"/>
      <c r="AR43" s="408"/>
      <c r="AS43" s="408"/>
      <c r="AT43" s="408"/>
      <c r="AU43" s="408"/>
      <c r="AV43" s="408"/>
      <c r="AW43" s="408"/>
      <c r="AX43" s="408"/>
      <c r="AY43" s="408"/>
      <c r="AZ43" s="408"/>
      <c r="BA43" s="408"/>
      <c r="BB43" s="408"/>
      <c r="BC43" s="408"/>
      <c r="BD43" s="177"/>
      <c r="BE43" s="407" t="str">
        <f t="shared" si="3"/>
        <v/>
      </c>
      <c r="BF43" s="407"/>
      <c r="BG43" s="408"/>
      <c r="BH43" s="408"/>
      <c r="BI43" s="408"/>
      <c r="BJ43" s="408"/>
      <c r="BK43" s="408"/>
      <c r="BL43" s="408"/>
      <c r="BM43" s="408"/>
      <c r="BN43" s="408"/>
      <c r="BO43" s="408"/>
      <c r="BP43" s="408"/>
      <c r="BQ43" s="408"/>
      <c r="BR43" s="408"/>
      <c r="BS43" s="408"/>
      <c r="BT43" s="408"/>
      <c r="BU43" s="408"/>
      <c r="BV43" s="177"/>
      <c r="BW43" s="407" t="str">
        <f t="shared" si="4"/>
        <v/>
      </c>
      <c r="BX43" s="407"/>
      <c r="BY43" s="408" t="str">
        <f>IF('[1]各会計、関係団体の財政状況及び健全化判断比率'!B77="","",'[1]各会計、関係団体の財政状況及び健全化判断比率'!B77)</f>
        <v/>
      </c>
      <c r="BZ43" s="408"/>
      <c r="CA43" s="408"/>
      <c r="CB43" s="408"/>
      <c r="CC43" s="408"/>
      <c r="CD43" s="408"/>
      <c r="CE43" s="408"/>
      <c r="CF43" s="408"/>
      <c r="CG43" s="408"/>
      <c r="CH43" s="408"/>
      <c r="CI43" s="408"/>
      <c r="CJ43" s="408"/>
      <c r="CK43" s="408"/>
      <c r="CL43" s="408"/>
      <c r="CM43" s="408"/>
      <c r="CN43" s="177"/>
      <c r="CO43" s="407" t="str">
        <f t="shared" si="5"/>
        <v/>
      </c>
      <c r="CP43" s="407"/>
      <c r="CQ43" s="408" t="str">
        <f>IF('[1]各会計、関係団体の財政状況及び健全化判断比率'!BS16="","",'[1]各会計、関係団体の財政状況及び健全化判断比率'!BS16)</f>
        <v/>
      </c>
      <c r="CR43" s="408"/>
      <c r="CS43" s="408"/>
      <c r="CT43" s="408"/>
      <c r="CU43" s="408"/>
      <c r="CV43" s="408"/>
      <c r="CW43" s="408"/>
      <c r="CX43" s="408"/>
      <c r="CY43" s="408"/>
      <c r="CZ43" s="408"/>
      <c r="DA43" s="408"/>
      <c r="DB43" s="408"/>
      <c r="DC43" s="408"/>
      <c r="DD43" s="408"/>
      <c r="DE43" s="408"/>
      <c r="DG43" s="405" t="str">
        <f>IF('[1]各会計、関係団体の財政状況及び健全化判断比率'!BR16="","",'[1]各会計、関係団体の財政状況及び健全化判断比率'!BR16)</f>
        <v/>
      </c>
      <c r="DH43" s="405"/>
      <c r="DI43" s="355"/>
    </row>
    <row r="44" spans="1:113" ht="13.5" customHeight="1" thickBot="1" x14ac:dyDescent="0.25">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2"/>
    <row r="46" spans="1:113" x14ac:dyDescent="0.2">
      <c r="B46" s="359" t="s">
        <v>195</v>
      </c>
      <c r="E46" s="404" t="s">
        <v>196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197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198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199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200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201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202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0" t="s">
        <v>575</v>
      </c>
    </row>
    <row r="54" spans="5:113" x14ac:dyDescent="0.2"/>
    <row r="55" spans="5:113" x14ac:dyDescent="0.2"/>
    <row r="56" spans="5:113" x14ac:dyDescent="0.2"/>
  </sheetData>
  <sheetProtection password="C5BB" sheet="1" objects="1" scenarios="1"/>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5:CS15"/>
    <mergeCell ref="BN12:BU12"/>
    <mergeCell ref="BV12:CC12"/>
    <mergeCell ref="CD12:CS12"/>
    <mergeCell ref="CT12:DA12"/>
    <mergeCell ref="AY14:BM14"/>
    <mergeCell ref="BN14:BU14"/>
    <mergeCell ref="BV14:CC14"/>
    <mergeCell ref="CD14:CS14"/>
    <mergeCell ref="CT14:DA14"/>
    <mergeCell ref="AY13:BM13"/>
    <mergeCell ref="DB16:DI17"/>
    <mergeCell ref="AU17:AX17"/>
    <mergeCell ref="AY17:BM17"/>
    <mergeCell ref="BN17:BU17"/>
    <mergeCell ref="AU16:AX16"/>
    <mergeCell ref="BN13:BU13"/>
    <mergeCell ref="DB14:DI14"/>
    <mergeCell ref="BV13:CC13"/>
    <mergeCell ref="CD13:CS13"/>
    <mergeCell ref="CT13:DA13"/>
    <mergeCell ref="DB13:DI13"/>
    <mergeCell ref="DB18:DI19"/>
    <mergeCell ref="L16:Q16"/>
    <mergeCell ref="R16:V16"/>
    <mergeCell ref="AC16:AG16"/>
    <mergeCell ref="AH16:AL16"/>
    <mergeCell ref="AM16:AT16"/>
    <mergeCell ref="M15:Q15"/>
    <mergeCell ref="R15:V15"/>
    <mergeCell ref="W15:AB16"/>
    <mergeCell ref="AU15:AX15"/>
    <mergeCell ref="AY15:BM15"/>
    <mergeCell ref="BN15:BU15"/>
    <mergeCell ref="BV15:CC15"/>
    <mergeCell ref="M17:Q17"/>
    <mergeCell ref="R17:V17"/>
    <mergeCell ref="W17:AB18"/>
    <mergeCell ref="AC17:AG17"/>
    <mergeCell ref="AH17:AL17"/>
    <mergeCell ref="AM17:AT17"/>
    <mergeCell ref="AC15:AG15"/>
    <mergeCell ref="AH15:AL15"/>
    <mergeCell ref="AM15:AT15"/>
    <mergeCell ref="BV18:CC18"/>
    <mergeCell ref="CE18:CS19"/>
    <mergeCell ref="BN18:BU18"/>
    <mergeCell ref="AH19:AL19"/>
    <mergeCell ref="AM19:AT19"/>
    <mergeCell ref="CT18:DA19"/>
    <mergeCell ref="AU19:AX19"/>
    <mergeCell ref="AY19:BM19"/>
    <mergeCell ref="BN19:BU19"/>
    <mergeCell ref="BV19:CC19"/>
    <mergeCell ref="AY16:BM16"/>
    <mergeCell ref="BN16:BU16"/>
    <mergeCell ref="BV16:CC16"/>
    <mergeCell ref="CE16:CS17"/>
    <mergeCell ref="CT16:DA17"/>
    <mergeCell ref="BV17:CC17"/>
    <mergeCell ref="B21:AX21"/>
    <mergeCell ref="B18:K18"/>
    <mergeCell ref="L18:V18"/>
    <mergeCell ref="AC18:AG18"/>
    <mergeCell ref="AH18:AL18"/>
    <mergeCell ref="AM18:AT18"/>
    <mergeCell ref="AU18:AX18"/>
    <mergeCell ref="B20:K20"/>
    <mergeCell ref="AY18:BM18"/>
    <mergeCell ref="L20:V20"/>
    <mergeCell ref="AC20:AG20"/>
    <mergeCell ref="AH20:AL20"/>
    <mergeCell ref="AM20:AT20"/>
    <mergeCell ref="AU20:AX20"/>
    <mergeCell ref="B19:K19"/>
    <mergeCell ref="L19:V19"/>
    <mergeCell ref="W19:AB20"/>
    <mergeCell ref="AC19:AG19"/>
    <mergeCell ref="DB20:DI21"/>
    <mergeCell ref="CE24:CS25"/>
    <mergeCell ref="CT24:DA25"/>
    <mergeCell ref="BV25:CC25"/>
    <mergeCell ref="AY20:BM20"/>
    <mergeCell ref="BN20:BU20"/>
    <mergeCell ref="BV20:CC20"/>
    <mergeCell ref="CT22:DA23"/>
    <mergeCell ref="AY23:BM23"/>
    <mergeCell ref="BN23:BU23"/>
    <mergeCell ref="CE20:CS21"/>
    <mergeCell ref="CT20:DA21"/>
    <mergeCell ref="AY21:BM21"/>
    <mergeCell ref="BN21:BU21"/>
    <mergeCell ref="BV21:CC21"/>
    <mergeCell ref="AM22:AR23"/>
    <mergeCell ref="E24:K24"/>
    <mergeCell ref="L24:P24"/>
    <mergeCell ref="Q24:V24"/>
    <mergeCell ref="Z24:AG24"/>
    <mergeCell ref="AH24:AL24"/>
    <mergeCell ref="AM24:AR24"/>
    <mergeCell ref="DB24:DI25"/>
    <mergeCell ref="E25:K25"/>
    <mergeCell ref="L25:P25"/>
    <mergeCell ref="Q25:V25"/>
    <mergeCell ref="Z25:AG25"/>
    <mergeCell ref="AY25:BM25"/>
    <mergeCell ref="BN25:BU25"/>
    <mergeCell ref="AS24:AX24"/>
    <mergeCell ref="AY24:BM24"/>
    <mergeCell ref="BN24:BU24"/>
    <mergeCell ref="AS22:AX23"/>
    <mergeCell ref="AM26:AR26"/>
    <mergeCell ref="AY26:BM26"/>
    <mergeCell ref="BN26:BU26"/>
    <mergeCell ref="AH25:AL25"/>
    <mergeCell ref="AM25:AR25"/>
    <mergeCell ref="AS25:AX25"/>
    <mergeCell ref="CT26:DA27"/>
    <mergeCell ref="BV27:CC27"/>
    <mergeCell ref="AM27:AR27"/>
    <mergeCell ref="DB26:DI27"/>
    <mergeCell ref="AS27:AX27"/>
    <mergeCell ref="AY27:BM27"/>
    <mergeCell ref="BN27:BU27"/>
    <mergeCell ref="AS26:AX26"/>
    <mergeCell ref="BV24:CC24"/>
    <mergeCell ref="CE22:CS23"/>
    <mergeCell ref="AY22:BM22"/>
    <mergeCell ref="BN22:BU22"/>
    <mergeCell ref="BV22:CC22"/>
    <mergeCell ref="DB22:DI23"/>
    <mergeCell ref="BV23:CC23"/>
    <mergeCell ref="BV26:CC26"/>
    <mergeCell ref="CE26:CS27"/>
    <mergeCell ref="E28:K28"/>
    <mergeCell ref="Z26:AG26"/>
    <mergeCell ref="AH26:AL26"/>
    <mergeCell ref="E27:K27"/>
    <mergeCell ref="L27:P27"/>
    <mergeCell ref="Q27:V27"/>
    <mergeCell ref="Z27:AG27"/>
    <mergeCell ref="AH27:AL27"/>
    <mergeCell ref="W22:Y29"/>
    <mergeCell ref="Z22:AG23"/>
    <mergeCell ref="L28:P28"/>
    <mergeCell ref="Q28:V28"/>
    <mergeCell ref="Z28:AG28"/>
    <mergeCell ref="AH22:AL23"/>
    <mergeCell ref="AH28:AL28"/>
    <mergeCell ref="E22:K23"/>
    <mergeCell ref="L22:P23"/>
    <mergeCell ref="Q22:V23"/>
    <mergeCell ref="E26:K26"/>
    <mergeCell ref="L26:P26"/>
    <mergeCell ref="Q26:V26"/>
    <mergeCell ref="E29:K29"/>
    <mergeCell ref="L29:P29"/>
    <mergeCell ref="Q29:V29"/>
    <mergeCell ref="Z29:AG29"/>
    <mergeCell ref="AH29:AL29"/>
    <mergeCell ref="AM29:AR29"/>
    <mergeCell ref="AS29:AX29"/>
    <mergeCell ref="BC29:BM29"/>
    <mergeCell ref="E30:K30"/>
    <mergeCell ref="L30:P30"/>
    <mergeCell ref="Q30:V30"/>
    <mergeCell ref="W30:AG30"/>
    <mergeCell ref="AH30:AX30"/>
    <mergeCell ref="BC30:BM30"/>
    <mergeCell ref="DG33:DH33"/>
    <mergeCell ref="BY33:CM33"/>
    <mergeCell ref="CO33:CP33"/>
    <mergeCell ref="CQ33:DE33"/>
    <mergeCell ref="AM32:BC32"/>
    <mergeCell ref="BE32:BU32"/>
    <mergeCell ref="BW32:CM32"/>
    <mergeCell ref="CO32:DE32"/>
    <mergeCell ref="BN28:BU28"/>
    <mergeCell ref="BV28:CC28"/>
    <mergeCell ref="CE28:CS29"/>
    <mergeCell ref="BN29:BU29"/>
    <mergeCell ref="BV29:CC29"/>
    <mergeCell ref="BN30:BU30"/>
    <mergeCell ref="BV30:CC30"/>
    <mergeCell ref="CT28:DA29"/>
    <mergeCell ref="DB28:DI29"/>
    <mergeCell ref="AM28:AR28"/>
    <mergeCell ref="AS28:AX28"/>
    <mergeCell ref="AY28:BB30"/>
    <mergeCell ref="BC28:BM28"/>
    <mergeCell ref="AM33:AN33"/>
    <mergeCell ref="AO33:BC33"/>
    <mergeCell ref="BE34:BF34"/>
    <mergeCell ref="BG34:BU34"/>
    <mergeCell ref="BW34:BX34"/>
    <mergeCell ref="BE33:BF33"/>
    <mergeCell ref="BG33:BU33"/>
    <mergeCell ref="BW33:BX33"/>
    <mergeCell ref="C34:D34"/>
    <mergeCell ref="E34:S34"/>
    <mergeCell ref="U34:V34"/>
    <mergeCell ref="W34:AK34"/>
    <mergeCell ref="AM34:AN34"/>
    <mergeCell ref="AO34:BC34"/>
    <mergeCell ref="CQ34:DE34"/>
    <mergeCell ref="C32:S32"/>
    <mergeCell ref="U32:AK32"/>
    <mergeCell ref="B22:D30"/>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CQ35:DE35"/>
    <mergeCell ref="C33:D33"/>
    <mergeCell ref="E33:S33"/>
    <mergeCell ref="U33:V33"/>
    <mergeCell ref="W33:AK33"/>
    <mergeCell ref="BE38:BF38"/>
    <mergeCell ref="BG38:BU38"/>
    <mergeCell ref="BW38:BX38"/>
    <mergeCell ref="BY36:CM36"/>
    <mergeCell ref="CO36:CP36"/>
    <mergeCell ref="CQ36:DE36"/>
    <mergeCell ref="AO36:BC36"/>
    <mergeCell ref="BE36:BF36"/>
    <mergeCell ref="BG36:BU36"/>
    <mergeCell ref="BW36:BX36"/>
    <mergeCell ref="BY38:CM38"/>
    <mergeCell ref="CO38:CP38"/>
    <mergeCell ref="CQ38:DE38"/>
    <mergeCell ref="C36:D36"/>
    <mergeCell ref="E36:S36"/>
    <mergeCell ref="U36:V36"/>
    <mergeCell ref="DG36:DH36"/>
    <mergeCell ref="C37:D37"/>
    <mergeCell ref="E37:S37"/>
    <mergeCell ref="U37:V37"/>
    <mergeCell ref="W37:AK37"/>
    <mergeCell ref="AM37:AN37"/>
    <mergeCell ref="AO37:BC37"/>
    <mergeCell ref="DG37:DH37"/>
    <mergeCell ref="BE37:BF37"/>
    <mergeCell ref="BG37:BU37"/>
    <mergeCell ref="W36:AK36"/>
    <mergeCell ref="AM36:AN36"/>
    <mergeCell ref="DG38:DH38"/>
    <mergeCell ref="DG39:DH39"/>
    <mergeCell ref="CO40:CP40"/>
    <mergeCell ref="CQ40:DE40"/>
    <mergeCell ref="DG40:DH40"/>
    <mergeCell ref="BW37:BX37"/>
    <mergeCell ref="BY37:CM37"/>
    <mergeCell ref="CO37:CP37"/>
    <mergeCell ref="CQ37:DE37"/>
    <mergeCell ref="BE39:BF39"/>
    <mergeCell ref="BG39:BU39"/>
    <mergeCell ref="BW39:BX39"/>
    <mergeCell ref="BY39:CM39"/>
    <mergeCell ref="CO39:CP39"/>
    <mergeCell ref="CQ39:DE39"/>
    <mergeCell ref="C39:D39"/>
    <mergeCell ref="E39:S39"/>
    <mergeCell ref="U39:V39"/>
    <mergeCell ref="W39:AK39"/>
    <mergeCell ref="AM39:AN39"/>
    <mergeCell ref="AO39:BC39"/>
    <mergeCell ref="C41:D41"/>
    <mergeCell ref="E41:S41"/>
    <mergeCell ref="U41:V41"/>
    <mergeCell ref="W41:AK41"/>
    <mergeCell ref="AM41:AN41"/>
    <mergeCell ref="AO41:BC41"/>
    <mergeCell ref="C38:D38"/>
    <mergeCell ref="E38:S38"/>
    <mergeCell ref="U38:V38"/>
    <mergeCell ref="W38:AK38"/>
    <mergeCell ref="AM38:AN38"/>
    <mergeCell ref="C40:D40"/>
    <mergeCell ref="E40:S40"/>
    <mergeCell ref="U40:V40"/>
    <mergeCell ref="W40:AK40"/>
    <mergeCell ref="AM40:AN40"/>
    <mergeCell ref="AO40:BC40"/>
    <mergeCell ref="AO38:BC38"/>
    <mergeCell ref="BE40:BF40"/>
    <mergeCell ref="BY42:CM42"/>
    <mergeCell ref="CO42:CP42"/>
    <mergeCell ref="CQ42:DE42"/>
    <mergeCell ref="DG41:DH41"/>
    <mergeCell ref="BE41:BF41"/>
    <mergeCell ref="BG41:BU41"/>
    <mergeCell ref="BW41:BX41"/>
    <mergeCell ref="BY41:CM41"/>
    <mergeCell ref="CO41:CP41"/>
    <mergeCell ref="CQ41:DE41"/>
    <mergeCell ref="BY40:CM40"/>
    <mergeCell ref="BG40:BU40"/>
    <mergeCell ref="BW40:BX40"/>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E51:DI51"/>
    <mergeCell ref="E52:DI52"/>
    <mergeCell ref="DG43:DH43"/>
    <mergeCell ref="E46:DI46"/>
    <mergeCell ref="E47:DI47"/>
    <mergeCell ref="E48:DI48"/>
    <mergeCell ref="E49:DI49"/>
    <mergeCell ref="E50:DI50"/>
    <mergeCell ref="BE43:BF43"/>
    <mergeCell ref="BG43:BU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topLeftCell="A25" zoomScale="55" zoomScaleNormal="55" zoomScaleSheetLayoutView="100" workbookViewId="0">
      <selection activeCell="Z23" sqref="Z23:AC2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536</v>
      </c>
      <c r="G33" s="29" t="s">
        <v>537</v>
      </c>
      <c r="H33" s="29" t="s">
        <v>538</v>
      </c>
      <c r="I33" s="29" t="s">
        <v>539</v>
      </c>
      <c r="J33" s="30" t="s">
        <v>540</v>
      </c>
      <c r="K33" s="22"/>
      <c r="L33" s="22"/>
      <c r="M33" s="22"/>
      <c r="N33" s="22"/>
      <c r="O33" s="22"/>
      <c r="P33" s="22"/>
    </row>
    <row r="34" spans="1:16" ht="39" customHeight="1" x14ac:dyDescent="0.2">
      <c r="A34" s="22"/>
      <c r="B34" s="31"/>
      <c r="C34" s="1215" t="s">
        <v>545</v>
      </c>
      <c r="D34" s="1215"/>
      <c r="E34" s="1216"/>
      <c r="F34" s="32">
        <v>17.64</v>
      </c>
      <c r="G34" s="33">
        <v>17.010000000000002</v>
      </c>
      <c r="H34" s="33">
        <v>16.52</v>
      </c>
      <c r="I34" s="33">
        <v>17.600000000000001</v>
      </c>
      <c r="J34" s="34">
        <v>19.13</v>
      </c>
      <c r="K34" s="22"/>
      <c r="L34" s="22"/>
      <c r="M34" s="22"/>
      <c r="N34" s="22"/>
      <c r="O34" s="22"/>
      <c r="P34" s="22"/>
    </row>
    <row r="35" spans="1:16" ht="39" customHeight="1" x14ac:dyDescent="0.2">
      <c r="A35" s="22"/>
      <c r="B35" s="35"/>
      <c r="C35" s="1209" t="s">
        <v>546</v>
      </c>
      <c r="D35" s="1210"/>
      <c r="E35" s="1211"/>
      <c r="F35" s="36">
        <v>5.36</v>
      </c>
      <c r="G35" s="37">
        <v>5.27</v>
      </c>
      <c r="H35" s="37">
        <v>5.83</v>
      </c>
      <c r="I35" s="37">
        <v>6.14</v>
      </c>
      <c r="J35" s="38">
        <v>6.89</v>
      </c>
      <c r="K35" s="22"/>
      <c r="L35" s="22"/>
      <c r="M35" s="22"/>
      <c r="N35" s="22"/>
      <c r="O35" s="22"/>
      <c r="P35" s="22"/>
    </row>
    <row r="36" spans="1:16" ht="39" customHeight="1" x14ac:dyDescent="0.2">
      <c r="A36" s="22"/>
      <c r="B36" s="35"/>
      <c r="C36" s="1209" t="s">
        <v>547</v>
      </c>
      <c r="D36" s="1210"/>
      <c r="E36" s="1211"/>
      <c r="F36" s="36">
        <v>6.87</v>
      </c>
      <c r="G36" s="37">
        <v>6.46</v>
      </c>
      <c r="H36" s="37">
        <v>5.76</v>
      </c>
      <c r="I36" s="37">
        <v>5.77</v>
      </c>
      <c r="J36" s="38">
        <v>4.53</v>
      </c>
      <c r="K36" s="22"/>
      <c r="L36" s="22"/>
      <c r="M36" s="22"/>
      <c r="N36" s="22"/>
      <c r="O36" s="22"/>
      <c r="P36" s="22"/>
    </row>
    <row r="37" spans="1:16" ht="39" customHeight="1" x14ac:dyDescent="0.2">
      <c r="A37" s="22"/>
      <c r="B37" s="35"/>
      <c r="C37" s="1209" t="s">
        <v>548</v>
      </c>
      <c r="D37" s="1210"/>
      <c r="E37" s="1211"/>
      <c r="F37" s="36">
        <v>0.68</v>
      </c>
      <c r="G37" s="37">
        <v>0.91</v>
      </c>
      <c r="H37" s="37">
        <v>0.41</v>
      </c>
      <c r="I37" s="37">
        <v>1.24</v>
      </c>
      <c r="J37" s="38">
        <v>1.19</v>
      </c>
      <c r="K37" s="22"/>
      <c r="L37" s="22"/>
      <c r="M37" s="22"/>
      <c r="N37" s="22"/>
      <c r="O37" s="22"/>
      <c r="P37" s="22"/>
    </row>
    <row r="38" spans="1:16" ht="39" customHeight="1" x14ac:dyDescent="0.2">
      <c r="A38" s="22"/>
      <c r="B38" s="35"/>
      <c r="C38" s="1209" t="s">
        <v>549</v>
      </c>
      <c r="D38" s="1210"/>
      <c r="E38" s="1211"/>
      <c r="F38" s="36">
        <v>1.73</v>
      </c>
      <c r="G38" s="37">
        <v>0.54</v>
      </c>
      <c r="H38" s="37">
        <v>0.57999999999999996</v>
      </c>
      <c r="I38" s="37">
        <v>1.07</v>
      </c>
      <c r="J38" s="38">
        <v>0.99</v>
      </c>
      <c r="K38" s="22"/>
      <c r="L38" s="22"/>
      <c r="M38" s="22"/>
      <c r="N38" s="22"/>
      <c r="O38" s="22"/>
      <c r="P38" s="22"/>
    </row>
    <row r="39" spans="1:16" ht="39" customHeight="1" x14ac:dyDescent="0.2">
      <c r="A39" s="22"/>
      <c r="B39" s="35"/>
      <c r="C39" s="1209" t="s">
        <v>550</v>
      </c>
      <c r="D39" s="1210"/>
      <c r="E39" s="1211"/>
      <c r="F39" s="36">
        <v>1.39</v>
      </c>
      <c r="G39" s="37">
        <v>1.23</v>
      </c>
      <c r="H39" s="37">
        <v>1.02</v>
      </c>
      <c r="I39" s="37">
        <v>1.26</v>
      </c>
      <c r="J39" s="38">
        <v>0.95</v>
      </c>
      <c r="K39" s="22"/>
      <c r="L39" s="22"/>
      <c r="M39" s="22"/>
      <c r="N39" s="22"/>
      <c r="O39" s="22"/>
      <c r="P39" s="22"/>
    </row>
    <row r="40" spans="1:16" ht="39" customHeight="1" x14ac:dyDescent="0.2">
      <c r="A40" s="22"/>
      <c r="B40" s="35"/>
      <c r="C40" s="1209" t="s">
        <v>551</v>
      </c>
      <c r="D40" s="1210"/>
      <c r="E40" s="1211"/>
      <c r="F40" s="36" t="s">
        <v>495</v>
      </c>
      <c r="G40" s="37" t="s">
        <v>495</v>
      </c>
      <c r="H40" s="37" t="s">
        <v>495</v>
      </c>
      <c r="I40" s="37">
        <v>0.64</v>
      </c>
      <c r="J40" s="38">
        <v>0.83</v>
      </c>
      <c r="K40" s="22"/>
      <c r="L40" s="22"/>
      <c r="M40" s="22"/>
      <c r="N40" s="22"/>
      <c r="O40" s="22"/>
      <c r="P40" s="22"/>
    </row>
    <row r="41" spans="1:16" ht="39" customHeight="1" x14ac:dyDescent="0.2">
      <c r="A41" s="22"/>
      <c r="B41" s="35"/>
      <c r="C41" s="1209" t="s">
        <v>552</v>
      </c>
      <c r="D41" s="1210"/>
      <c r="E41" s="1211"/>
      <c r="F41" s="36" t="s">
        <v>495</v>
      </c>
      <c r="G41" s="37" t="s">
        <v>495</v>
      </c>
      <c r="H41" s="37" t="s">
        <v>495</v>
      </c>
      <c r="I41" s="37">
        <v>0.1</v>
      </c>
      <c r="J41" s="38">
        <v>0.17</v>
      </c>
      <c r="K41" s="22"/>
      <c r="L41" s="22"/>
      <c r="M41" s="22"/>
      <c r="N41" s="22"/>
      <c r="O41" s="22"/>
      <c r="P41" s="22"/>
    </row>
    <row r="42" spans="1:16" ht="39" customHeight="1" x14ac:dyDescent="0.2">
      <c r="A42" s="22"/>
      <c r="B42" s="39"/>
      <c r="C42" s="1209" t="s">
        <v>553</v>
      </c>
      <c r="D42" s="1210"/>
      <c r="E42" s="1211"/>
      <c r="F42" s="36" t="s">
        <v>495</v>
      </c>
      <c r="G42" s="37" t="s">
        <v>495</v>
      </c>
      <c r="H42" s="37" t="s">
        <v>495</v>
      </c>
      <c r="I42" s="37" t="s">
        <v>495</v>
      </c>
      <c r="J42" s="38" t="s">
        <v>495</v>
      </c>
      <c r="K42" s="22"/>
      <c r="L42" s="22"/>
      <c r="M42" s="22"/>
      <c r="N42" s="22"/>
      <c r="O42" s="22"/>
      <c r="P42" s="22"/>
    </row>
    <row r="43" spans="1:16" ht="39" customHeight="1" thickBot="1" x14ac:dyDescent="0.25">
      <c r="A43" s="22"/>
      <c r="B43" s="40"/>
      <c r="C43" s="1212" t="s">
        <v>554</v>
      </c>
      <c r="D43" s="1213"/>
      <c r="E43" s="1214"/>
      <c r="F43" s="41">
        <v>1.18</v>
      </c>
      <c r="G43" s="42">
        <v>1.2</v>
      </c>
      <c r="H43" s="42">
        <v>1.22</v>
      </c>
      <c r="I43" s="42">
        <v>0.11</v>
      </c>
      <c r="J43" s="43">
        <v>0.09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dfN5E3hIWYOHnDgG3bJ3D4rahSlM5f1bNHpZWkmk4b9fqbHLVvw/JlStE0tExEtfCOYKqs2WZ5p5IihR3b7Fw==" saltValue="6yloT/q+elF+XMELSY8+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topLeftCell="A40" zoomScale="70" zoomScaleNormal="70" zoomScaleSheetLayoutView="55" workbookViewId="0">
      <selection activeCell="Z23" sqref="Z23:AC2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536</v>
      </c>
      <c r="L44" s="56" t="s">
        <v>537</v>
      </c>
      <c r="M44" s="56" t="s">
        <v>538</v>
      </c>
      <c r="N44" s="56" t="s">
        <v>539</v>
      </c>
      <c r="O44" s="57" t="s">
        <v>540</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7081</v>
      </c>
      <c r="L45" s="60">
        <v>7209</v>
      </c>
      <c r="M45" s="60">
        <v>7229</v>
      </c>
      <c r="N45" s="60">
        <v>7662</v>
      </c>
      <c r="O45" s="61">
        <v>7842</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495</v>
      </c>
      <c r="L46" s="64" t="s">
        <v>495</v>
      </c>
      <c r="M46" s="64" t="s">
        <v>495</v>
      </c>
      <c r="N46" s="64" t="s">
        <v>495</v>
      </c>
      <c r="O46" s="65" t="s">
        <v>495</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495</v>
      </c>
      <c r="L47" s="64" t="s">
        <v>495</v>
      </c>
      <c r="M47" s="64" t="s">
        <v>495</v>
      </c>
      <c r="N47" s="64" t="s">
        <v>495</v>
      </c>
      <c r="O47" s="65" t="s">
        <v>495</v>
      </c>
      <c r="P47" s="48"/>
      <c r="Q47" s="48"/>
      <c r="R47" s="48"/>
      <c r="S47" s="48"/>
      <c r="T47" s="48"/>
      <c r="U47" s="48"/>
    </row>
    <row r="48" spans="1:21" ht="30.75" customHeight="1" x14ac:dyDescent="0.2">
      <c r="A48" s="48"/>
      <c r="B48" s="1219"/>
      <c r="C48" s="1220"/>
      <c r="D48" s="62"/>
      <c r="E48" s="1225" t="s">
        <v>14</v>
      </c>
      <c r="F48" s="1225"/>
      <c r="G48" s="1225"/>
      <c r="H48" s="1225"/>
      <c r="I48" s="1225"/>
      <c r="J48" s="1226"/>
      <c r="K48" s="63">
        <v>2092</v>
      </c>
      <c r="L48" s="64">
        <v>2052</v>
      </c>
      <c r="M48" s="64">
        <v>1985</v>
      </c>
      <c r="N48" s="64">
        <v>1904</v>
      </c>
      <c r="O48" s="65">
        <v>1786</v>
      </c>
      <c r="P48" s="48"/>
      <c r="Q48" s="48"/>
      <c r="R48" s="48"/>
      <c r="S48" s="48"/>
      <c r="T48" s="48"/>
      <c r="U48" s="48"/>
    </row>
    <row r="49" spans="1:21" ht="30.75" customHeight="1" x14ac:dyDescent="0.2">
      <c r="A49" s="48"/>
      <c r="B49" s="1219"/>
      <c r="C49" s="1220"/>
      <c r="D49" s="62"/>
      <c r="E49" s="1225" t="s">
        <v>15</v>
      </c>
      <c r="F49" s="1225"/>
      <c r="G49" s="1225"/>
      <c r="H49" s="1225"/>
      <c r="I49" s="1225"/>
      <c r="J49" s="1226"/>
      <c r="K49" s="63" t="s">
        <v>495</v>
      </c>
      <c r="L49" s="64" t="s">
        <v>495</v>
      </c>
      <c r="M49" s="64" t="s">
        <v>495</v>
      </c>
      <c r="N49" s="64" t="s">
        <v>495</v>
      </c>
      <c r="O49" s="65" t="s">
        <v>495</v>
      </c>
      <c r="P49" s="48"/>
      <c r="Q49" s="48"/>
      <c r="R49" s="48"/>
      <c r="S49" s="48"/>
      <c r="T49" s="48"/>
      <c r="U49" s="48"/>
    </row>
    <row r="50" spans="1:21" ht="30.75" customHeight="1" x14ac:dyDescent="0.2">
      <c r="A50" s="48"/>
      <c r="B50" s="1219"/>
      <c r="C50" s="1220"/>
      <c r="D50" s="62"/>
      <c r="E50" s="1225" t="s">
        <v>16</v>
      </c>
      <c r="F50" s="1225"/>
      <c r="G50" s="1225"/>
      <c r="H50" s="1225"/>
      <c r="I50" s="1225"/>
      <c r="J50" s="1226"/>
      <c r="K50" s="63">
        <v>11</v>
      </c>
      <c r="L50" s="64">
        <v>1</v>
      </c>
      <c r="M50" s="64">
        <v>1</v>
      </c>
      <c r="N50" s="64">
        <v>1</v>
      </c>
      <c r="O50" s="65">
        <v>1</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495</v>
      </c>
      <c r="L51" s="64" t="s">
        <v>495</v>
      </c>
      <c r="M51" s="64" t="s">
        <v>495</v>
      </c>
      <c r="N51" s="64" t="s">
        <v>495</v>
      </c>
      <c r="O51" s="65" t="s">
        <v>495</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7415</v>
      </c>
      <c r="L52" s="64">
        <v>7490</v>
      </c>
      <c r="M52" s="64">
        <v>7404</v>
      </c>
      <c r="N52" s="64">
        <v>7499</v>
      </c>
      <c r="O52" s="65">
        <v>7589</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1769</v>
      </c>
      <c r="L53" s="69">
        <v>1772</v>
      </c>
      <c r="M53" s="69">
        <v>1811</v>
      </c>
      <c r="N53" s="69">
        <v>2068</v>
      </c>
      <c r="O53" s="70">
        <v>2040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555</v>
      </c>
      <c r="P55" s="48"/>
      <c r="Q55" s="48"/>
      <c r="R55" s="48"/>
      <c r="S55" s="48"/>
      <c r="T55" s="48"/>
      <c r="U55" s="48"/>
    </row>
    <row r="56" spans="1:21" ht="31.5" customHeight="1" thickBot="1" x14ac:dyDescent="0.3">
      <c r="A56" s="48"/>
      <c r="B56" s="76"/>
      <c r="C56" s="77"/>
      <c r="D56" s="77"/>
      <c r="E56" s="78"/>
      <c r="F56" s="78"/>
      <c r="G56" s="78"/>
      <c r="H56" s="78"/>
      <c r="I56" s="78"/>
      <c r="J56" s="79" t="s">
        <v>2</v>
      </c>
      <c r="K56" s="80" t="s">
        <v>556</v>
      </c>
      <c r="L56" s="81" t="s">
        <v>557</v>
      </c>
      <c r="M56" s="81" t="s">
        <v>558</v>
      </c>
      <c r="N56" s="81" t="s">
        <v>559</v>
      </c>
      <c r="O56" s="82" t="s">
        <v>560</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aV/4tsOlaPQXRrcmm4NYrogZ9bpjkGm9Ol3uKIRx0I3Ix3kbcap/2/S/g7JT899A2vd3wUJRAhKpZWvDo13w==" saltValue="2LRzsmZnWkyEYWkTBqTR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topLeftCell="B1" zoomScale="70" zoomScaleNormal="70" zoomScaleSheetLayoutView="100" workbookViewId="0">
      <selection activeCell="Z23" sqref="Z23:AC23"/>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536</v>
      </c>
      <c r="J40" s="100" t="s">
        <v>537</v>
      </c>
      <c r="K40" s="100" t="s">
        <v>538</v>
      </c>
      <c r="L40" s="100" t="s">
        <v>539</v>
      </c>
      <c r="M40" s="101" t="s">
        <v>540</v>
      </c>
    </row>
    <row r="41" spans="2:13" ht="27.75" customHeight="1" x14ac:dyDescent="0.2">
      <c r="B41" s="1243" t="s">
        <v>29</v>
      </c>
      <c r="C41" s="1244"/>
      <c r="D41" s="102"/>
      <c r="E41" s="1249" t="s">
        <v>30</v>
      </c>
      <c r="F41" s="1249"/>
      <c r="G41" s="1249"/>
      <c r="H41" s="1250"/>
      <c r="I41" s="336">
        <v>68319</v>
      </c>
      <c r="J41" s="337">
        <v>70397</v>
      </c>
      <c r="K41" s="337">
        <v>70802</v>
      </c>
      <c r="L41" s="337">
        <v>68565</v>
      </c>
      <c r="M41" s="338">
        <v>67158</v>
      </c>
    </row>
    <row r="42" spans="2:13" ht="27.75" customHeight="1" x14ac:dyDescent="0.2">
      <c r="B42" s="1245"/>
      <c r="C42" s="1246"/>
      <c r="D42" s="103"/>
      <c r="E42" s="1251" t="s">
        <v>31</v>
      </c>
      <c r="F42" s="1251"/>
      <c r="G42" s="1251"/>
      <c r="H42" s="1252"/>
      <c r="I42" s="339">
        <v>8</v>
      </c>
      <c r="J42" s="340">
        <v>8</v>
      </c>
      <c r="K42" s="340">
        <v>7</v>
      </c>
      <c r="L42" s="340">
        <v>6</v>
      </c>
      <c r="M42" s="341">
        <v>5</v>
      </c>
    </row>
    <row r="43" spans="2:13" ht="27.75" customHeight="1" x14ac:dyDescent="0.2">
      <c r="B43" s="1245"/>
      <c r="C43" s="1246"/>
      <c r="D43" s="103"/>
      <c r="E43" s="1251" t="s">
        <v>32</v>
      </c>
      <c r="F43" s="1251"/>
      <c r="G43" s="1251"/>
      <c r="H43" s="1252"/>
      <c r="I43" s="339">
        <v>22582</v>
      </c>
      <c r="J43" s="340">
        <v>21922</v>
      </c>
      <c r="K43" s="340">
        <v>20863</v>
      </c>
      <c r="L43" s="340">
        <v>19435</v>
      </c>
      <c r="M43" s="341">
        <v>18239</v>
      </c>
    </row>
    <row r="44" spans="2:13" ht="27.75" customHeight="1" x14ac:dyDescent="0.2">
      <c r="B44" s="1245"/>
      <c r="C44" s="1246"/>
      <c r="D44" s="103"/>
      <c r="E44" s="1251" t="s">
        <v>33</v>
      </c>
      <c r="F44" s="1251"/>
      <c r="G44" s="1251"/>
      <c r="H44" s="1252"/>
      <c r="I44" s="339" t="s">
        <v>495</v>
      </c>
      <c r="J44" s="340" t="s">
        <v>495</v>
      </c>
      <c r="K44" s="340" t="s">
        <v>495</v>
      </c>
      <c r="L44" s="340" t="s">
        <v>495</v>
      </c>
      <c r="M44" s="341" t="s">
        <v>495</v>
      </c>
    </row>
    <row r="45" spans="2:13" ht="27.75" customHeight="1" x14ac:dyDescent="0.2">
      <c r="B45" s="1245"/>
      <c r="C45" s="1246"/>
      <c r="D45" s="103"/>
      <c r="E45" s="1251" t="s">
        <v>34</v>
      </c>
      <c r="F45" s="1251"/>
      <c r="G45" s="1251"/>
      <c r="H45" s="1252"/>
      <c r="I45" s="339">
        <v>10319</v>
      </c>
      <c r="J45" s="340">
        <v>10448</v>
      </c>
      <c r="K45" s="340">
        <v>10599</v>
      </c>
      <c r="L45" s="340">
        <v>10492</v>
      </c>
      <c r="M45" s="341">
        <v>10355</v>
      </c>
    </row>
    <row r="46" spans="2:13" ht="27.75" customHeight="1" x14ac:dyDescent="0.2">
      <c r="B46" s="1245"/>
      <c r="C46" s="1246"/>
      <c r="D46" s="104"/>
      <c r="E46" s="1251" t="s">
        <v>35</v>
      </c>
      <c r="F46" s="1251"/>
      <c r="G46" s="1251"/>
      <c r="H46" s="1252"/>
      <c r="I46" s="339">
        <v>48</v>
      </c>
      <c r="J46" s="340">
        <v>101</v>
      </c>
      <c r="K46" s="340">
        <v>119</v>
      </c>
      <c r="L46" s="340">
        <v>89</v>
      </c>
      <c r="M46" s="341">
        <v>34</v>
      </c>
    </row>
    <row r="47" spans="2:13" ht="27.75" customHeight="1" x14ac:dyDescent="0.2">
      <c r="B47" s="1245"/>
      <c r="C47" s="1246"/>
      <c r="D47" s="105"/>
      <c r="E47" s="1253" t="s">
        <v>36</v>
      </c>
      <c r="F47" s="1254"/>
      <c r="G47" s="1254"/>
      <c r="H47" s="1255"/>
      <c r="I47" s="339" t="s">
        <v>495</v>
      </c>
      <c r="J47" s="340" t="s">
        <v>495</v>
      </c>
      <c r="K47" s="340" t="s">
        <v>495</v>
      </c>
      <c r="L47" s="340" t="s">
        <v>495</v>
      </c>
      <c r="M47" s="341" t="s">
        <v>495</v>
      </c>
    </row>
    <row r="48" spans="2:13" ht="27.75" customHeight="1" x14ac:dyDescent="0.2">
      <c r="B48" s="1245"/>
      <c r="C48" s="1246"/>
      <c r="D48" s="103"/>
      <c r="E48" s="1251" t="s">
        <v>37</v>
      </c>
      <c r="F48" s="1251"/>
      <c r="G48" s="1251"/>
      <c r="H48" s="1252"/>
      <c r="I48" s="339" t="s">
        <v>495</v>
      </c>
      <c r="J48" s="340" t="s">
        <v>495</v>
      </c>
      <c r="K48" s="340" t="s">
        <v>495</v>
      </c>
      <c r="L48" s="340" t="s">
        <v>495</v>
      </c>
      <c r="M48" s="341" t="s">
        <v>495</v>
      </c>
    </row>
    <row r="49" spans="2:13" ht="27.75" customHeight="1" x14ac:dyDescent="0.2">
      <c r="B49" s="1247"/>
      <c r="C49" s="1248"/>
      <c r="D49" s="103"/>
      <c r="E49" s="1251" t="s">
        <v>38</v>
      </c>
      <c r="F49" s="1251"/>
      <c r="G49" s="1251"/>
      <c r="H49" s="1252"/>
      <c r="I49" s="339" t="s">
        <v>495</v>
      </c>
      <c r="J49" s="340" t="s">
        <v>495</v>
      </c>
      <c r="K49" s="340" t="s">
        <v>495</v>
      </c>
      <c r="L49" s="340" t="s">
        <v>495</v>
      </c>
      <c r="M49" s="341" t="s">
        <v>495</v>
      </c>
    </row>
    <row r="50" spans="2:13" ht="27.75" customHeight="1" x14ac:dyDescent="0.2">
      <c r="B50" s="1256" t="s">
        <v>39</v>
      </c>
      <c r="C50" s="1257"/>
      <c r="D50" s="106"/>
      <c r="E50" s="1251" t="s">
        <v>40</v>
      </c>
      <c r="F50" s="1251"/>
      <c r="G50" s="1251"/>
      <c r="H50" s="1252"/>
      <c r="I50" s="339">
        <v>12446</v>
      </c>
      <c r="J50" s="340">
        <v>12525</v>
      </c>
      <c r="K50" s="340">
        <v>11500</v>
      </c>
      <c r="L50" s="340">
        <v>11775</v>
      </c>
      <c r="M50" s="341">
        <v>18063</v>
      </c>
    </row>
    <row r="51" spans="2:13" ht="27.75" customHeight="1" x14ac:dyDescent="0.2">
      <c r="B51" s="1245"/>
      <c r="C51" s="1246"/>
      <c r="D51" s="103"/>
      <c r="E51" s="1251" t="s">
        <v>41</v>
      </c>
      <c r="F51" s="1251"/>
      <c r="G51" s="1251"/>
      <c r="H51" s="1252"/>
      <c r="I51" s="339">
        <v>6569</v>
      </c>
      <c r="J51" s="340">
        <v>6960</v>
      </c>
      <c r="K51" s="340">
        <v>6851</v>
      </c>
      <c r="L51" s="340">
        <v>7316</v>
      </c>
      <c r="M51" s="341">
        <v>7095</v>
      </c>
    </row>
    <row r="52" spans="2:13" ht="27.75" customHeight="1" x14ac:dyDescent="0.2">
      <c r="B52" s="1247"/>
      <c r="C52" s="1248"/>
      <c r="D52" s="103"/>
      <c r="E52" s="1251" t="s">
        <v>42</v>
      </c>
      <c r="F52" s="1251"/>
      <c r="G52" s="1251"/>
      <c r="H52" s="1252"/>
      <c r="I52" s="339">
        <v>68014</v>
      </c>
      <c r="J52" s="340">
        <v>69096</v>
      </c>
      <c r="K52" s="340">
        <v>68991</v>
      </c>
      <c r="L52" s="340">
        <v>67212</v>
      </c>
      <c r="M52" s="341">
        <v>65390</v>
      </c>
    </row>
    <row r="53" spans="2:13" ht="27.75" customHeight="1" thickBot="1" x14ac:dyDescent="0.25">
      <c r="B53" s="1258" t="s">
        <v>20</v>
      </c>
      <c r="C53" s="1259"/>
      <c r="D53" s="107"/>
      <c r="E53" s="1260" t="s">
        <v>43</v>
      </c>
      <c r="F53" s="1260"/>
      <c r="G53" s="1260"/>
      <c r="H53" s="1261"/>
      <c r="I53" s="342">
        <v>14247</v>
      </c>
      <c r="J53" s="343">
        <v>14294</v>
      </c>
      <c r="K53" s="343">
        <v>15048</v>
      </c>
      <c r="L53" s="343">
        <v>12284</v>
      </c>
      <c r="M53" s="344">
        <v>5241</v>
      </c>
    </row>
    <row r="54" spans="2:13" ht="27.75" customHeight="1" x14ac:dyDescent="0.25">
      <c r="B54" s="108" t="s">
        <v>44</v>
      </c>
      <c r="C54" s="109"/>
      <c r="D54" s="109"/>
      <c r="E54" s="110"/>
      <c r="F54" s="110"/>
      <c r="G54" s="110"/>
      <c r="H54" s="110"/>
      <c r="I54" s="111"/>
      <c r="J54" s="111"/>
      <c r="K54" s="111"/>
      <c r="L54" s="111"/>
      <c r="M54" s="111"/>
    </row>
    <row r="55" spans="2:13" ht="13" x14ac:dyDescent="0.2"/>
  </sheetData>
  <sheetProtection algorithmName="SHA-512" hashValue="tp8dgD1d0dRNGuqjraAf4Epd6TWaMpE/BTm0xHlcmR1rdpzgTq4u2Uj/mzg0nfgIw6JOwK49njsI9n7nX3/9rA==" saltValue="uvzBLaUBlQCWh0r8odVj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V23" sqref="V23:AE23"/>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45</v>
      </c>
    </row>
    <row r="54" spans="2:8" ht="29.25" customHeight="1" thickBot="1" x14ac:dyDescent="0.35">
      <c r="B54" s="113" t="s">
        <v>1</v>
      </c>
      <c r="C54" s="114"/>
      <c r="D54" s="114"/>
      <c r="E54" s="115" t="s">
        <v>2</v>
      </c>
      <c r="F54" s="116" t="s">
        <v>538</v>
      </c>
      <c r="G54" s="116" t="s">
        <v>539</v>
      </c>
      <c r="H54" s="117" t="s">
        <v>540</v>
      </c>
    </row>
    <row r="55" spans="2:8" ht="52.5" customHeight="1" x14ac:dyDescent="0.2">
      <c r="B55" s="118"/>
      <c r="C55" s="1270" t="s">
        <v>46</v>
      </c>
      <c r="D55" s="1270"/>
      <c r="E55" s="1271"/>
      <c r="F55" s="119">
        <v>5207</v>
      </c>
      <c r="G55" s="119">
        <v>5537</v>
      </c>
      <c r="H55" s="120">
        <v>6937</v>
      </c>
    </row>
    <row r="56" spans="2:8" ht="52.5" customHeight="1" x14ac:dyDescent="0.2">
      <c r="B56" s="121"/>
      <c r="C56" s="1272" t="s">
        <v>47</v>
      </c>
      <c r="D56" s="1272"/>
      <c r="E56" s="1273"/>
      <c r="F56" s="122">
        <v>36</v>
      </c>
      <c r="G56" s="122">
        <v>36</v>
      </c>
      <c r="H56" s="123">
        <v>1251</v>
      </c>
    </row>
    <row r="57" spans="2:8" ht="53.25" customHeight="1" x14ac:dyDescent="0.2">
      <c r="B57" s="121"/>
      <c r="C57" s="1274" t="s">
        <v>48</v>
      </c>
      <c r="D57" s="1274"/>
      <c r="E57" s="1275"/>
      <c r="F57" s="124">
        <v>2369</v>
      </c>
      <c r="G57" s="124">
        <v>1957</v>
      </c>
      <c r="H57" s="125">
        <v>4490</v>
      </c>
    </row>
    <row r="58" spans="2:8" ht="45.75" customHeight="1" x14ac:dyDescent="0.2">
      <c r="B58" s="126"/>
      <c r="C58" s="1262" t="s">
        <v>561</v>
      </c>
      <c r="D58" s="1263"/>
      <c r="E58" s="1264"/>
      <c r="F58" s="127">
        <v>470</v>
      </c>
      <c r="G58" s="127">
        <v>341</v>
      </c>
      <c r="H58" s="128">
        <v>2951</v>
      </c>
    </row>
    <row r="59" spans="2:8" ht="45.75" customHeight="1" x14ac:dyDescent="0.2">
      <c r="B59" s="126"/>
      <c r="C59" s="1262" t="s">
        <v>562</v>
      </c>
      <c r="D59" s="1263"/>
      <c r="E59" s="1264"/>
      <c r="F59" s="127">
        <v>1188</v>
      </c>
      <c r="G59" s="127">
        <v>1089</v>
      </c>
      <c r="H59" s="128">
        <v>1007</v>
      </c>
    </row>
    <row r="60" spans="2:8" ht="45.75" customHeight="1" x14ac:dyDescent="0.2">
      <c r="B60" s="126"/>
      <c r="C60" s="1262" t="s">
        <v>565</v>
      </c>
      <c r="D60" s="1263"/>
      <c r="E60" s="1264"/>
      <c r="F60" s="127">
        <v>94</v>
      </c>
      <c r="G60" s="127">
        <v>97</v>
      </c>
      <c r="H60" s="128">
        <v>116</v>
      </c>
    </row>
    <row r="61" spans="2:8" ht="45.75" customHeight="1" x14ac:dyDescent="0.2">
      <c r="B61" s="126"/>
      <c r="C61" s="1262" t="s">
        <v>563</v>
      </c>
      <c r="D61" s="1263"/>
      <c r="E61" s="1264"/>
      <c r="F61" s="127">
        <v>96</v>
      </c>
      <c r="G61" s="127">
        <v>96</v>
      </c>
      <c r="H61" s="128">
        <v>96</v>
      </c>
    </row>
    <row r="62" spans="2:8" ht="45.75" customHeight="1" thickBot="1" x14ac:dyDescent="0.25">
      <c r="B62" s="129"/>
      <c r="C62" s="1265" t="s">
        <v>564</v>
      </c>
      <c r="D62" s="1266"/>
      <c r="E62" s="1267"/>
      <c r="F62" s="130">
        <v>81</v>
      </c>
      <c r="G62" s="130">
        <v>76</v>
      </c>
      <c r="H62" s="131">
        <v>80</v>
      </c>
    </row>
    <row r="63" spans="2:8" ht="52.5" customHeight="1" thickBot="1" x14ac:dyDescent="0.25">
      <c r="B63" s="132"/>
      <c r="C63" s="1268" t="s">
        <v>49</v>
      </c>
      <c r="D63" s="1268"/>
      <c r="E63" s="1269"/>
      <c r="F63" s="133">
        <v>7612</v>
      </c>
      <c r="G63" s="133">
        <v>7529</v>
      </c>
      <c r="H63" s="134">
        <v>12678</v>
      </c>
    </row>
    <row r="64" spans="2:8" ht="13" x14ac:dyDescent="0.2"/>
  </sheetData>
  <sheetProtection algorithmName="SHA-512" hashValue="ImyV2F19/N9U9OT0/Wo2LuDn9xuG2duS/OrCDiahKM3e4nEMEfPXeqJqlf8jVSAXyt0MJbpkU44s1ZUhIMKFIw==" saltValue="CYoSUfShqi64FC1XNzx3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115" zoomScaleNormal="115" zoomScaleSheetLayoutView="55" workbookViewId="0">
      <selection activeCell="AN65" sqref="AN65:DC69"/>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40"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40"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40"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40"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40"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40"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40"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40"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40"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40"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40"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40"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40"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40"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40"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576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577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4" t="s">
        <v>585</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ht="13" x14ac:dyDescent="0.2">
      <c r="B44" s="376"/>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ht="13" x14ac:dyDescent="0.2">
      <c r="B45" s="376"/>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ht="13" x14ac:dyDescent="0.2">
      <c r="B46" s="376"/>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ht="13" x14ac:dyDescent="0.2">
      <c r="B47" s="376"/>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578</v>
      </c>
    </row>
    <row r="50" spans="1:109" ht="13" x14ac:dyDescent="0.2">
      <c r="B50" s="376"/>
      <c r="G50" s="1276"/>
      <c r="H50" s="1276"/>
      <c r="I50" s="1276"/>
      <c r="J50" s="1276"/>
      <c r="K50" s="386"/>
      <c r="L50" s="386"/>
      <c r="M50" s="387"/>
      <c r="N50" s="387"/>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536</v>
      </c>
      <c r="BQ50" s="1282"/>
      <c r="BR50" s="1282"/>
      <c r="BS50" s="1282"/>
      <c r="BT50" s="1282"/>
      <c r="BU50" s="1282"/>
      <c r="BV50" s="1282"/>
      <c r="BW50" s="1282"/>
      <c r="BX50" s="1282" t="s">
        <v>537</v>
      </c>
      <c r="BY50" s="1282"/>
      <c r="BZ50" s="1282"/>
      <c r="CA50" s="1282"/>
      <c r="CB50" s="1282"/>
      <c r="CC50" s="1282"/>
      <c r="CD50" s="1282"/>
      <c r="CE50" s="1282"/>
      <c r="CF50" s="1282" t="s">
        <v>538</v>
      </c>
      <c r="CG50" s="1282"/>
      <c r="CH50" s="1282"/>
      <c r="CI50" s="1282"/>
      <c r="CJ50" s="1282"/>
      <c r="CK50" s="1282"/>
      <c r="CL50" s="1282"/>
      <c r="CM50" s="1282"/>
      <c r="CN50" s="1282" t="s">
        <v>539</v>
      </c>
      <c r="CO50" s="1282"/>
      <c r="CP50" s="1282"/>
      <c r="CQ50" s="1282"/>
      <c r="CR50" s="1282"/>
      <c r="CS50" s="1282"/>
      <c r="CT50" s="1282"/>
      <c r="CU50" s="1282"/>
      <c r="CV50" s="1282" t="s">
        <v>540</v>
      </c>
      <c r="CW50" s="1282"/>
      <c r="CX50" s="1282"/>
      <c r="CY50" s="1282"/>
      <c r="CZ50" s="1282"/>
      <c r="DA50" s="1282"/>
      <c r="DB50" s="1282"/>
      <c r="DC50" s="1282"/>
    </row>
    <row r="51" spans="1:109" ht="13.5" customHeight="1" x14ac:dyDescent="0.2">
      <c r="B51" s="376"/>
      <c r="G51" s="1293"/>
      <c r="H51" s="1293"/>
      <c r="I51" s="1297"/>
      <c r="J51" s="1297"/>
      <c r="K51" s="1283"/>
      <c r="L51" s="1283"/>
      <c r="M51" s="1283"/>
      <c r="N51" s="1283"/>
      <c r="AM51" s="385"/>
      <c r="AN51" s="1281" t="s">
        <v>579</v>
      </c>
      <c r="AO51" s="1281"/>
      <c r="AP51" s="1281"/>
      <c r="AQ51" s="1281"/>
      <c r="AR51" s="1281"/>
      <c r="AS51" s="1281"/>
      <c r="AT51" s="1281"/>
      <c r="AU51" s="1281"/>
      <c r="AV51" s="1281"/>
      <c r="AW51" s="1281"/>
      <c r="AX51" s="1281"/>
      <c r="AY51" s="1281"/>
      <c r="AZ51" s="1281"/>
      <c r="BA51" s="1281"/>
      <c r="BB51" s="1281" t="s">
        <v>580</v>
      </c>
      <c r="BC51" s="1281"/>
      <c r="BD51" s="1281"/>
      <c r="BE51" s="1281"/>
      <c r="BF51" s="1281"/>
      <c r="BG51" s="1281"/>
      <c r="BH51" s="1281"/>
      <c r="BI51" s="1281"/>
      <c r="BJ51" s="1281"/>
      <c r="BK51" s="1281"/>
      <c r="BL51" s="1281"/>
      <c r="BM51" s="1281"/>
      <c r="BN51" s="1281"/>
      <c r="BO51" s="1281"/>
      <c r="BP51" s="1278">
        <v>39.700000000000003</v>
      </c>
      <c r="BQ51" s="1278"/>
      <c r="BR51" s="1278"/>
      <c r="BS51" s="1278"/>
      <c r="BT51" s="1278"/>
      <c r="BU51" s="1278"/>
      <c r="BV51" s="1278"/>
      <c r="BW51" s="1278"/>
      <c r="BX51" s="1278">
        <v>39.700000000000003</v>
      </c>
      <c r="BY51" s="1278"/>
      <c r="BZ51" s="1278"/>
      <c r="CA51" s="1278"/>
      <c r="CB51" s="1278"/>
      <c r="CC51" s="1278"/>
      <c r="CD51" s="1278"/>
      <c r="CE51" s="1278"/>
      <c r="CF51" s="1278">
        <v>41.9</v>
      </c>
      <c r="CG51" s="1278"/>
      <c r="CH51" s="1278"/>
      <c r="CI51" s="1278"/>
      <c r="CJ51" s="1278"/>
      <c r="CK51" s="1278"/>
      <c r="CL51" s="1278"/>
      <c r="CM51" s="1278"/>
      <c r="CN51" s="1278">
        <v>33</v>
      </c>
      <c r="CO51" s="1278"/>
      <c r="CP51" s="1278"/>
      <c r="CQ51" s="1278"/>
      <c r="CR51" s="1278"/>
      <c r="CS51" s="1278"/>
      <c r="CT51" s="1278"/>
      <c r="CU51" s="1278"/>
      <c r="CV51" s="1278">
        <v>13.3</v>
      </c>
      <c r="CW51" s="1278"/>
      <c r="CX51" s="1278"/>
      <c r="CY51" s="1278"/>
      <c r="CZ51" s="1278"/>
      <c r="DA51" s="1278"/>
      <c r="DB51" s="1278"/>
      <c r="DC51" s="1278"/>
    </row>
    <row r="52" spans="1:109" ht="13" x14ac:dyDescent="0.2">
      <c r="B52" s="376"/>
      <c r="G52" s="1293"/>
      <c r="H52" s="1293"/>
      <c r="I52" s="1297"/>
      <c r="J52" s="1297"/>
      <c r="K52" s="1283"/>
      <c r="L52" s="1283"/>
      <c r="M52" s="1283"/>
      <c r="N52" s="1283"/>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4"/>
      <c r="B53" s="376"/>
      <c r="G53" s="1293"/>
      <c r="H53" s="1293"/>
      <c r="I53" s="1276"/>
      <c r="J53" s="1276"/>
      <c r="K53" s="1283"/>
      <c r="L53" s="1283"/>
      <c r="M53" s="1283"/>
      <c r="N53" s="1283"/>
      <c r="AM53" s="385"/>
      <c r="AN53" s="1281"/>
      <c r="AO53" s="1281"/>
      <c r="AP53" s="1281"/>
      <c r="AQ53" s="1281"/>
      <c r="AR53" s="1281"/>
      <c r="AS53" s="1281"/>
      <c r="AT53" s="1281"/>
      <c r="AU53" s="1281"/>
      <c r="AV53" s="1281"/>
      <c r="AW53" s="1281"/>
      <c r="AX53" s="1281"/>
      <c r="AY53" s="1281"/>
      <c r="AZ53" s="1281"/>
      <c r="BA53" s="1281"/>
      <c r="BB53" s="1281" t="s">
        <v>581</v>
      </c>
      <c r="BC53" s="1281"/>
      <c r="BD53" s="1281"/>
      <c r="BE53" s="1281"/>
      <c r="BF53" s="1281"/>
      <c r="BG53" s="1281"/>
      <c r="BH53" s="1281"/>
      <c r="BI53" s="1281"/>
      <c r="BJ53" s="1281"/>
      <c r="BK53" s="1281"/>
      <c r="BL53" s="1281"/>
      <c r="BM53" s="1281"/>
      <c r="BN53" s="1281"/>
      <c r="BO53" s="1281"/>
      <c r="BP53" s="1278">
        <v>63.2</v>
      </c>
      <c r="BQ53" s="1278"/>
      <c r="BR53" s="1278"/>
      <c r="BS53" s="1278"/>
      <c r="BT53" s="1278"/>
      <c r="BU53" s="1278"/>
      <c r="BV53" s="1278"/>
      <c r="BW53" s="1278"/>
      <c r="BX53" s="1278">
        <v>63.5</v>
      </c>
      <c r="BY53" s="1278"/>
      <c r="BZ53" s="1278"/>
      <c r="CA53" s="1278"/>
      <c r="CB53" s="1278"/>
      <c r="CC53" s="1278"/>
      <c r="CD53" s="1278"/>
      <c r="CE53" s="1278"/>
      <c r="CF53" s="1278">
        <v>64.099999999999994</v>
      </c>
      <c r="CG53" s="1278"/>
      <c r="CH53" s="1278"/>
      <c r="CI53" s="1278"/>
      <c r="CJ53" s="1278"/>
      <c r="CK53" s="1278"/>
      <c r="CL53" s="1278"/>
      <c r="CM53" s="1278"/>
      <c r="CN53" s="1278">
        <v>66.599999999999994</v>
      </c>
      <c r="CO53" s="1278"/>
      <c r="CP53" s="1278"/>
      <c r="CQ53" s="1278"/>
      <c r="CR53" s="1278"/>
      <c r="CS53" s="1278"/>
      <c r="CT53" s="1278"/>
      <c r="CU53" s="1278"/>
      <c r="CV53" s="1278">
        <v>68.3</v>
      </c>
      <c r="CW53" s="1278"/>
      <c r="CX53" s="1278"/>
      <c r="CY53" s="1278"/>
      <c r="CZ53" s="1278"/>
      <c r="DA53" s="1278"/>
      <c r="DB53" s="1278"/>
      <c r="DC53" s="1278"/>
    </row>
    <row r="54" spans="1:109" ht="13" x14ac:dyDescent="0.2">
      <c r="A54" s="384"/>
      <c r="B54" s="376"/>
      <c r="G54" s="1293"/>
      <c r="H54" s="1293"/>
      <c r="I54" s="1276"/>
      <c r="J54" s="1276"/>
      <c r="K54" s="1283"/>
      <c r="L54" s="1283"/>
      <c r="M54" s="1283"/>
      <c r="N54" s="1283"/>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4"/>
      <c r="B55" s="376"/>
      <c r="G55" s="1276"/>
      <c r="H55" s="1276"/>
      <c r="I55" s="1276"/>
      <c r="J55" s="1276"/>
      <c r="K55" s="1283"/>
      <c r="L55" s="1283"/>
      <c r="M55" s="1283"/>
      <c r="N55" s="1283"/>
      <c r="AN55" s="1282" t="s">
        <v>582</v>
      </c>
      <c r="AO55" s="1282"/>
      <c r="AP55" s="1282"/>
      <c r="AQ55" s="1282"/>
      <c r="AR55" s="1282"/>
      <c r="AS55" s="1282"/>
      <c r="AT55" s="1282"/>
      <c r="AU55" s="1282"/>
      <c r="AV55" s="1282"/>
      <c r="AW55" s="1282"/>
      <c r="AX55" s="1282"/>
      <c r="AY55" s="1282"/>
      <c r="AZ55" s="1282"/>
      <c r="BA55" s="1282"/>
      <c r="BB55" s="1281" t="s">
        <v>580</v>
      </c>
      <c r="BC55" s="1281"/>
      <c r="BD55" s="1281"/>
      <c r="BE55" s="1281"/>
      <c r="BF55" s="1281"/>
      <c r="BG55" s="1281"/>
      <c r="BH55" s="1281"/>
      <c r="BI55" s="1281"/>
      <c r="BJ55" s="1281"/>
      <c r="BK55" s="1281"/>
      <c r="BL55" s="1281"/>
      <c r="BM55" s="1281"/>
      <c r="BN55" s="1281"/>
      <c r="BO55" s="1281"/>
      <c r="BP55" s="1278">
        <v>30</v>
      </c>
      <c r="BQ55" s="1278"/>
      <c r="BR55" s="1278"/>
      <c r="BS55" s="1278"/>
      <c r="BT55" s="1278"/>
      <c r="BU55" s="1278"/>
      <c r="BV55" s="1278"/>
      <c r="BW55" s="1278"/>
      <c r="BX55" s="1278">
        <v>23.1</v>
      </c>
      <c r="BY55" s="1278"/>
      <c r="BZ55" s="1278"/>
      <c r="CA55" s="1278"/>
      <c r="CB55" s="1278"/>
      <c r="CC55" s="1278"/>
      <c r="CD55" s="1278"/>
      <c r="CE55" s="1278"/>
      <c r="CF55" s="1278">
        <v>19</v>
      </c>
      <c r="CG55" s="1278"/>
      <c r="CH55" s="1278"/>
      <c r="CI55" s="1278"/>
      <c r="CJ55" s="1278"/>
      <c r="CK55" s="1278"/>
      <c r="CL55" s="1278"/>
      <c r="CM55" s="1278"/>
      <c r="CN55" s="1278">
        <v>18</v>
      </c>
      <c r="CO55" s="1278"/>
      <c r="CP55" s="1278"/>
      <c r="CQ55" s="1278"/>
      <c r="CR55" s="1278"/>
      <c r="CS55" s="1278"/>
      <c r="CT55" s="1278"/>
      <c r="CU55" s="1278"/>
      <c r="CV55" s="1278">
        <v>13.1</v>
      </c>
      <c r="CW55" s="1278"/>
      <c r="CX55" s="1278"/>
      <c r="CY55" s="1278"/>
      <c r="CZ55" s="1278"/>
      <c r="DA55" s="1278"/>
      <c r="DB55" s="1278"/>
      <c r="DC55" s="1278"/>
    </row>
    <row r="56" spans="1:109" ht="13" x14ac:dyDescent="0.2">
      <c r="A56" s="384"/>
      <c r="B56" s="376"/>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ht="13" x14ac:dyDescent="0.2">
      <c r="B57" s="388"/>
      <c r="G57" s="1276"/>
      <c r="H57" s="1276"/>
      <c r="I57" s="1279"/>
      <c r="J57" s="1279"/>
      <c r="K57" s="1283"/>
      <c r="L57" s="1283"/>
      <c r="M57" s="1283"/>
      <c r="N57" s="1283"/>
      <c r="AM57" s="370"/>
      <c r="AN57" s="1282"/>
      <c r="AO57" s="1282"/>
      <c r="AP57" s="1282"/>
      <c r="AQ57" s="1282"/>
      <c r="AR57" s="1282"/>
      <c r="AS57" s="1282"/>
      <c r="AT57" s="1282"/>
      <c r="AU57" s="1282"/>
      <c r="AV57" s="1282"/>
      <c r="AW57" s="1282"/>
      <c r="AX57" s="1282"/>
      <c r="AY57" s="1282"/>
      <c r="AZ57" s="1282"/>
      <c r="BA57" s="1282"/>
      <c r="BB57" s="1281" t="s">
        <v>581</v>
      </c>
      <c r="BC57" s="1281"/>
      <c r="BD57" s="1281"/>
      <c r="BE57" s="1281"/>
      <c r="BF57" s="1281"/>
      <c r="BG57" s="1281"/>
      <c r="BH57" s="1281"/>
      <c r="BI57" s="1281"/>
      <c r="BJ57" s="1281"/>
      <c r="BK57" s="1281"/>
      <c r="BL57" s="1281"/>
      <c r="BM57" s="1281"/>
      <c r="BN57" s="1281"/>
      <c r="BO57" s="1281"/>
      <c r="BP57" s="1278">
        <v>58.3</v>
      </c>
      <c r="BQ57" s="1278"/>
      <c r="BR57" s="1278"/>
      <c r="BS57" s="1278"/>
      <c r="BT57" s="1278"/>
      <c r="BU57" s="1278"/>
      <c r="BV57" s="1278"/>
      <c r="BW57" s="1278"/>
      <c r="BX57" s="1278">
        <v>60.4</v>
      </c>
      <c r="BY57" s="1278"/>
      <c r="BZ57" s="1278"/>
      <c r="CA57" s="1278"/>
      <c r="CB57" s="1278"/>
      <c r="CC57" s="1278"/>
      <c r="CD57" s="1278"/>
      <c r="CE57" s="1278"/>
      <c r="CF57" s="1278">
        <v>60.9</v>
      </c>
      <c r="CG57" s="1278"/>
      <c r="CH57" s="1278"/>
      <c r="CI57" s="1278"/>
      <c r="CJ57" s="1278"/>
      <c r="CK57" s="1278"/>
      <c r="CL57" s="1278"/>
      <c r="CM57" s="1278"/>
      <c r="CN57" s="1278">
        <v>61.9</v>
      </c>
      <c r="CO57" s="1278"/>
      <c r="CP57" s="1278"/>
      <c r="CQ57" s="1278"/>
      <c r="CR57" s="1278"/>
      <c r="CS57" s="1278"/>
      <c r="CT57" s="1278"/>
      <c r="CU57" s="1278"/>
      <c r="CV57" s="1278">
        <v>62.5</v>
      </c>
      <c r="CW57" s="1278"/>
      <c r="CX57" s="1278"/>
      <c r="CY57" s="1278"/>
      <c r="CZ57" s="1278"/>
      <c r="DA57" s="1278"/>
      <c r="DB57" s="1278"/>
      <c r="DC57" s="1278"/>
      <c r="DD57" s="389"/>
      <c r="DE57" s="388"/>
    </row>
    <row r="58" spans="1:109" s="384" customFormat="1" ht="13" x14ac:dyDescent="0.2">
      <c r="A58" s="370"/>
      <c r="B58" s="388"/>
      <c r="G58" s="1276"/>
      <c r="H58" s="1276"/>
      <c r="I58" s="1279"/>
      <c r="J58" s="1279"/>
      <c r="K58" s="1283"/>
      <c r="L58" s="1283"/>
      <c r="M58" s="1283"/>
      <c r="N58" s="1283"/>
      <c r="AM58" s="370"/>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583</v>
      </c>
    </row>
    <row r="64" spans="1:109" ht="13" x14ac:dyDescent="0.2">
      <c r="B64" s="376"/>
      <c r="G64" s="383"/>
      <c r="I64" s="396"/>
      <c r="J64" s="396"/>
      <c r="K64" s="396"/>
      <c r="L64" s="396"/>
      <c r="M64" s="396"/>
      <c r="N64" s="397"/>
      <c r="AM64" s="383"/>
      <c r="AN64" s="383" t="s">
        <v>577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84" t="s">
        <v>586</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578</v>
      </c>
    </row>
    <row r="72" spans="2:107" ht="13" x14ac:dyDescent="0.2">
      <c r="B72" s="376"/>
      <c r="G72" s="1276"/>
      <c r="H72" s="1276"/>
      <c r="I72" s="1276"/>
      <c r="J72" s="1276"/>
      <c r="K72" s="386"/>
      <c r="L72" s="386"/>
      <c r="M72" s="387"/>
      <c r="N72" s="387"/>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536</v>
      </c>
      <c r="BQ72" s="1282"/>
      <c r="BR72" s="1282"/>
      <c r="BS72" s="1282"/>
      <c r="BT72" s="1282"/>
      <c r="BU72" s="1282"/>
      <c r="BV72" s="1282"/>
      <c r="BW72" s="1282"/>
      <c r="BX72" s="1282" t="s">
        <v>537</v>
      </c>
      <c r="BY72" s="1282"/>
      <c r="BZ72" s="1282"/>
      <c r="CA72" s="1282"/>
      <c r="CB72" s="1282"/>
      <c r="CC72" s="1282"/>
      <c r="CD72" s="1282"/>
      <c r="CE72" s="1282"/>
      <c r="CF72" s="1282" t="s">
        <v>538</v>
      </c>
      <c r="CG72" s="1282"/>
      <c r="CH72" s="1282"/>
      <c r="CI72" s="1282"/>
      <c r="CJ72" s="1282"/>
      <c r="CK72" s="1282"/>
      <c r="CL72" s="1282"/>
      <c r="CM72" s="1282"/>
      <c r="CN72" s="1282" t="s">
        <v>539</v>
      </c>
      <c r="CO72" s="1282"/>
      <c r="CP72" s="1282"/>
      <c r="CQ72" s="1282"/>
      <c r="CR72" s="1282"/>
      <c r="CS72" s="1282"/>
      <c r="CT72" s="1282"/>
      <c r="CU72" s="1282"/>
      <c r="CV72" s="1282" t="s">
        <v>540</v>
      </c>
      <c r="CW72" s="1282"/>
      <c r="CX72" s="1282"/>
      <c r="CY72" s="1282"/>
      <c r="CZ72" s="1282"/>
      <c r="DA72" s="1282"/>
      <c r="DB72" s="1282"/>
      <c r="DC72" s="1282"/>
    </row>
    <row r="73" spans="2:107" ht="13" x14ac:dyDescent="0.2">
      <c r="B73" s="376"/>
      <c r="G73" s="1293"/>
      <c r="H73" s="1293"/>
      <c r="I73" s="1293"/>
      <c r="J73" s="1293"/>
      <c r="K73" s="1277"/>
      <c r="L73" s="1277"/>
      <c r="M73" s="1277"/>
      <c r="N73" s="1277"/>
      <c r="AM73" s="385"/>
      <c r="AN73" s="1281" t="s">
        <v>579</v>
      </c>
      <c r="AO73" s="1281"/>
      <c r="AP73" s="1281"/>
      <c r="AQ73" s="1281"/>
      <c r="AR73" s="1281"/>
      <c r="AS73" s="1281"/>
      <c r="AT73" s="1281"/>
      <c r="AU73" s="1281"/>
      <c r="AV73" s="1281"/>
      <c r="AW73" s="1281"/>
      <c r="AX73" s="1281"/>
      <c r="AY73" s="1281"/>
      <c r="AZ73" s="1281"/>
      <c r="BA73" s="1281"/>
      <c r="BB73" s="1281" t="s">
        <v>580</v>
      </c>
      <c r="BC73" s="1281"/>
      <c r="BD73" s="1281"/>
      <c r="BE73" s="1281"/>
      <c r="BF73" s="1281"/>
      <c r="BG73" s="1281"/>
      <c r="BH73" s="1281"/>
      <c r="BI73" s="1281"/>
      <c r="BJ73" s="1281"/>
      <c r="BK73" s="1281"/>
      <c r="BL73" s="1281"/>
      <c r="BM73" s="1281"/>
      <c r="BN73" s="1281"/>
      <c r="BO73" s="1281"/>
      <c r="BP73" s="1278">
        <v>39.700000000000003</v>
      </c>
      <c r="BQ73" s="1278"/>
      <c r="BR73" s="1278"/>
      <c r="BS73" s="1278"/>
      <c r="BT73" s="1278"/>
      <c r="BU73" s="1278"/>
      <c r="BV73" s="1278"/>
      <c r="BW73" s="1278"/>
      <c r="BX73" s="1278">
        <v>39.700000000000003</v>
      </c>
      <c r="BY73" s="1278"/>
      <c r="BZ73" s="1278"/>
      <c r="CA73" s="1278"/>
      <c r="CB73" s="1278"/>
      <c r="CC73" s="1278"/>
      <c r="CD73" s="1278"/>
      <c r="CE73" s="1278"/>
      <c r="CF73" s="1278">
        <v>41.9</v>
      </c>
      <c r="CG73" s="1278"/>
      <c r="CH73" s="1278"/>
      <c r="CI73" s="1278"/>
      <c r="CJ73" s="1278"/>
      <c r="CK73" s="1278"/>
      <c r="CL73" s="1278"/>
      <c r="CM73" s="1278"/>
      <c r="CN73" s="1278">
        <v>33</v>
      </c>
      <c r="CO73" s="1278"/>
      <c r="CP73" s="1278"/>
      <c r="CQ73" s="1278"/>
      <c r="CR73" s="1278"/>
      <c r="CS73" s="1278"/>
      <c r="CT73" s="1278"/>
      <c r="CU73" s="1278"/>
      <c r="CV73" s="1278">
        <v>13.3</v>
      </c>
      <c r="CW73" s="1278"/>
      <c r="CX73" s="1278"/>
      <c r="CY73" s="1278"/>
      <c r="CZ73" s="1278"/>
      <c r="DA73" s="1278"/>
      <c r="DB73" s="1278"/>
      <c r="DC73" s="1278"/>
    </row>
    <row r="74" spans="2:107" ht="13" x14ac:dyDescent="0.2">
      <c r="B74" s="376"/>
      <c r="G74" s="1293"/>
      <c r="H74" s="1293"/>
      <c r="I74" s="1293"/>
      <c r="J74" s="1293"/>
      <c r="K74" s="1277"/>
      <c r="L74" s="1277"/>
      <c r="M74" s="1277"/>
      <c r="N74" s="1277"/>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6"/>
      <c r="G75" s="1293"/>
      <c r="H75" s="1293"/>
      <c r="I75" s="1276"/>
      <c r="J75" s="1276"/>
      <c r="K75" s="1283"/>
      <c r="L75" s="1283"/>
      <c r="M75" s="1283"/>
      <c r="N75" s="1283"/>
      <c r="AM75" s="385"/>
      <c r="AN75" s="1281"/>
      <c r="AO75" s="1281"/>
      <c r="AP75" s="1281"/>
      <c r="AQ75" s="1281"/>
      <c r="AR75" s="1281"/>
      <c r="AS75" s="1281"/>
      <c r="AT75" s="1281"/>
      <c r="AU75" s="1281"/>
      <c r="AV75" s="1281"/>
      <c r="AW75" s="1281"/>
      <c r="AX75" s="1281"/>
      <c r="AY75" s="1281"/>
      <c r="AZ75" s="1281"/>
      <c r="BA75" s="1281"/>
      <c r="BB75" s="1281" t="s">
        <v>584</v>
      </c>
      <c r="BC75" s="1281"/>
      <c r="BD75" s="1281"/>
      <c r="BE75" s="1281"/>
      <c r="BF75" s="1281"/>
      <c r="BG75" s="1281"/>
      <c r="BH75" s="1281"/>
      <c r="BI75" s="1281"/>
      <c r="BJ75" s="1281"/>
      <c r="BK75" s="1281"/>
      <c r="BL75" s="1281"/>
      <c r="BM75" s="1281"/>
      <c r="BN75" s="1281"/>
      <c r="BO75" s="1281"/>
      <c r="BP75" s="1278">
        <v>5.2</v>
      </c>
      <c r="BQ75" s="1278"/>
      <c r="BR75" s="1278"/>
      <c r="BS75" s="1278"/>
      <c r="BT75" s="1278"/>
      <c r="BU75" s="1278"/>
      <c r="BV75" s="1278"/>
      <c r="BW75" s="1278"/>
      <c r="BX75" s="1278">
        <v>5</v>
      </c>
      <c r="BY75" s="1278"/>
      <c r="BZ75" s="1278"/>
      <c r="CA75" s="1278"/>
      <c r="CB75" s="1278"/>
      <c r="CC75" s="1278"/>
      <c r="CD75" s="1278"/>
      <c r="CE75" s="1278"/>
      <c r="CF75" s="1278">
        <v>4.9000000000000004</v>
      </c>
      <c r="CG75" s="1278"/>
      <c r="CH75" s="1278"/>
      <c r="CI75" s="1278"/>
      <c r="CJ75" s="1278"/>
      <c r="CK75" s="1278"/>
      <c r="CL75" s="1278"/>
      <c r="CM75" s="1278"/>
      <c r="CN75" s="1278">
        <v>5.0999999999999996</v>
      </c>
      <c r="CO75" s="1278"/>
      <c r="CP75" s="1278"/>
      <c r="CQ75" s="1278"/>
      <c r="CR75" s="1278"/>
      <c r="CS75" s="1278"/>
      <c r="CT75" s="1278"/>
      <c r="CU75" s="1278"/>
      <c r="CV75" s="1278">
        <v>5.2</v>
      </c>
      <c r="CW75" s="1278"/>
      <c r="CX75" s="1278"/>
      <c r="CY75" s="1278"/>
      <c r="CZ75" s="1278"/>
      <c r="DA75" s="1278"/>
      <c r="DB75" s="1278"/>
      <c r="DC75" s="1278"/>
    </row>
    <row r="76" spans="2:107" ht="13" x14ac:dyDescent="0.2">
      <c r="B76" s="376"/>
      <c r="G76" s="1293"/>
      <c r="H76" s="1293"/>
      <c r="I76" s="1276"/>
      <c r="J76" s="1276"/>
      <c r="K76" s="1283"/>
      <c r="L76" s="1283"/>
      <c r="M76" s="1283"/>
      <c r="N76" s="1283"/>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6"/>
      <c r="G77" s="1276"/>
      <c r="H77" s="1276"/>
      <c r="I77" s="1276"/>
      <c r="J77" s="1276"/>
      <c r="K77" s="1277"/>
      <c r="L77" s="1277"/>
      <c r="M77" s="1277"/>
      <c r="N77" s="1277"/>
      <c r="AN77" s="1282" t="s">
        <v>582</v>
      </c>
      <c r="AO77" s="1282"/>
      <c r="AP77" s="1282"/>
      <c r="AQ77" s="1282"/>
      <c r="AR77" s="1282"/>
      <c r="AS77" s="1282"/>
      <c r="AT77" s="1282"/>
      <c r="AU77" s="1282"/>
      <c r="AV77" s="1282"/>
      <c r="AW77" s="1282"/>
      <c r="AX77" s="1282"/>
      <c r="AY77" s="1282"/>
      <c r="AZ77" s="1282"/>
      <c r="BA77" s="1282"/>
      <c r="BB77" s="1281" t="s">
        <v>580</v>
      </c>
      <c r="BC77" s="1281"/>
      <c r="BD77" s="1281"/>
      <c r="BE77" s="1281"/>
      <c r="BF77" s="1281"/>
      <c r="BG77" s="1281"/>
      <c r="BH77" s="1281"/>
      <c r="BI77" s="1281"/>
      <c r="BJ77" s="1281"/>
      <c r="BK77" s="1281"/>
      <c r="BL77" s="1281"/>
      <c r="BM77" s="1281"/>
      <c r="BN77" s="1281"/>
      <c r="BO77" s="1281"/>
      <c r="BP77" s="1278">
        <v>30</v>
      </c>
      <c r="BQ77" s="1278"/>
      <c r="BR77" s="1278"/>
      <c r="BS77" s="1278"/>
      <c r="BT77" s="1278"/>
      <c r="BU77" s="1278"/>
      <c r="BV77" s="1278"/>
      <c r="BW77" s="1278"/>
      <c r="BX77" s="1278">
        <v>23.1</v>
      </c>
      <c r="BY77" s="1278"/>
      <c r="BZ77" s="1278"/>
      <c r="CA77" s="1278"/>
      <c r="CB77" s="1278"/>
      <c r="CC77" s="1278"/>
      <c r="CD77" s="1278"/>
      <c r="CE77" s="1278"/>
      <c r="CF77" s="1278">
        <v>19</v>
      </c>
      <c r="CG77" s="1278"/>
      <c r="CH77" s="1278"/>
      <c r="CI77" s="1278"/>
      <c r="CJ77" s="1278"/>
      <c r="CK77" s="1278"/>
      <c r="CL77" s="1278"/>
      <c r="CM77" s="1278"/>
      <c r="CN77" s="1278">
        <v>18</v>
      </c>
      <c r="CO77" s="1278"/>
      <c r="CP77" s="1278"/>
      <c r="CQ77" s="1278"/>
      <c r="CR77" s="1278"/>
      <c r="CS77" s="1278"/>
      <c r="CT77" s="1278"/>
      <c r="CU77" s="1278"/>
      <c r="CV77" s="1278">
        <v>13.1</v>
      </c>
      <c r="CW77" s="1278"/>
      <c r="CX77" s="1278"/>
      <c r="CY77" s="1278"/>
      <c r="CZ77" s="1278"/>
      <c r="DA77" s="1278"/>
      <c r="DB77" s="1278"/>
      <c r="DC77" s="1278"/>
    </row>
    <row r="78" spans="2:107" ht="13" x14ac:dyDescent="0.2">
      <c r="B78" s="376"/>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6"/>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584</v>
      </c>
      <c r="BC79" s="1281"/>
      <c r="BD79" s="1281"/>
      <c r="BE79" s="1281"/>
      <c r="BF79" s="1281"/>
      <c r="BG79" s="1281"/>
      <c r="BH79" s="1281"/>
      <c r="BI79" s="1281"/>
      <c r="BJ79" s="1281"/>
      <c r="BK79" s="1281"/>
      <c r="BL79" s="1281"/>
      <c r="BM79" s="1281"/>
      <c r="BN79" s="1281"/>
      <c r="BO79" s="1281"/>
      <c r="BP79" s="1278">
        <v>5</v>
      </c>
      <c r="BQ79" s="1278"/>
      <c r="BR79" s="1278"/>
      <c r="BS79" s="1278"/>
      <c r="BT79" s="1278"/>
      <c r="BU79" s="1278"/>
      <c r="BV79" s="1278"/>
      <c r="BW79" s="1278"/>
      <c r="BX79" s="1278">
        <v>4.2</v>
      </c>
      <c r="BY79" s="1278"/>
      <c r="BZ79" s="1278"/>
      <c r="CA79" s="1278"/>
      <c r="CB79" s="1278"/>
      <c r="CC79" s="1278"/>
      <c r="CD79" s="1278"/>
      <c r="CE79" s="1278"/>
      <c r="CF79" s="1278">
        <v>3.6</v>
      </c>
      <c r="CG79" s="1278"/>
      <c r="CH79" s="1278"/>
      <c r="CI79" s="1278"/>
      <c r="CJ79" s="1278"/>
      <c r="CK79" s="1278"/>
      <c r="CL79" s="1278"/>
      <c r="CM79" s="1278"/>
      <c r="CN79" s="1278">
        <v>3.5</v>
      </c>
      <c r="CO79" s="1278"/>
      <c r="CP79" s="1278"/>
      <c r="CQ79" s="1278"/>
      <c r="CR79" s="1278"/>
      <c r="CS79" s="1278"/>
      <c r="CT79" s="1278"/>
      <c r="CU79" s="1278"/>
      <c r="CV79" s="1278">
        <v>3.6</v>
      </c>
      <c r="CW79" s="1278"/>
      <c r="CX79" s="1278"/>
      <c r="CY79" s="1278"/>
      <c r="CZ79" s="1278"/>
      <c r="DA79" s="1278"/>
      <c r="DB79" s="1278"/>
      <c r="DC79" s="1278"/>
    </row>
    <row r="80" spans="2:107" ht="13" x14ac:dyDescent="0.2">
      <c r="B80" s="376"/>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wiKVUru2uJoa5h0Ud8sAJ13Q24rtWGAD0xZT+31p4QAwydSAbm5EqL7bB3GX6gELI9iN18jnbkgkEM+hfqjlpQ==" saltValue="xJ4TcyKRSjNlbf/IDqONq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election activeCell="AG112" sqref="AG112"/>
    </sheetView>
  </sheetViews>
  <sheetFormatPr defaultColWidth="0" defaultRowHeight="13.5" customHeight="1" zeroHeight="1" x14ac:dyDescent="0.2"/>
  <cols>
    <col min="1" max="34" width="2.453125" style="241" customWidth="1"/>
    <col min="35" max="122" width="2.453125" style="240" customWidth="1"/>
    <col min="123" max="16384" width="2.453125" style="240" hidden="1"/>
  </cols>
  <sheetData>
    <row r="1" spans="1:34" ht="13.5" customHeight="1"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c r="S2" s="240"/>
      <c r="AH2" s="240"/>
    </row>
    <row r="3" spans="1:34" ht="13" x14ac:dyDescent="0.2">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ht="13" x14ac:dyDescent="0.2"/>
    <row r="5" spans="1:34" ht="13" x14ac:dyDescent="0.2"/>
    <row r="6" spans="1:34" ht="13" x14ac:dyDescent="0.2"/>
    <row r="7" spans="1:34" ht="13" x14ac:dyDescent="0.2"/>
    <row r="8" spans="1:34" ht="13" x14ac:dyDescent="0.2"/>
    <row r="9" spans="1:34" ht="13" x14ac:dyDescent="0.2">
      <c r="AH9" s="24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0"/>
    </row>
    <row r="18" spans="12:34" ht="13" x14ac:dyDescent="0.2"/>
    <row r="19" spans="12:34" ht="13" x14ac:dyDescent="0.2"/>
    <row r="20" spans="12:34" ht="13" x14ac:dyDescent="0.2">
      <c r="AH20" s="240"/>
    </row>
    <row r="21" spans="12:34" ht="13" x14ac:dyDescent="0.2">
      <c r="AH21" s="240"/>
    </row>
    <row r="22" spans="12:34" ht="13" x14ac:dyDescent="0.2"/>
    <row r="23" spans="12:34" ht="13" x14ac:dyDescent="0.2"/>
    <row r="24" spans="12:34" ht="13" x14ac:dyDescent="0.2">
      <c r="Q24" s="240"/>
    </row>
    <row r="25" spans="12:34" ht="13" x14ac:dyDescent="0.2"/>
    <row r="26" spans="12:34" ht="13" x14ac:dyDescent="0.2"/>
    <row r="27" spans="12:34" ht="13" x14ac:dyDescent="0.2"/>
    <row r="28" spans="12:34" ht="13" x14ac:dyDescent="0.2">
      <c r="O28" s="240"/>
      <c r="T28" s="240"/>
      <c r="AH28" s="240"/>
    </row>
    <row r="29" spans="12:34" ht="13" x14ac:dyDescent="0.2"/>
    <row r="30" spans="12:34" ht="13" x14ac:dyDescent="0.2"/>
    <row r="31" spans="12:34" ht="13" x14ac:dyDescent="0.2">
      <c r="Q31" s="240"/>
    </row>
    <row r="32" spans="12:34" ht="13" x14ac:dyDescent="0.2">
      <c r="L32" s="240"/>
    </row>
    <row r="33" spans="2:34" ht="13" x14ac:dyDescent="0.2">
      <c r="C33" s="240"/>
      <c r="E33" s="240"/>
      <c r="G33" s="240"/>
      <c r="I33" s="240"/>
      <c r="X33" s="240"/>
    </row>
    <row r="34" spans="2:34" ht="13" x14ac:dyDescent="0.2">
      <c r="B34" s="240"/>
      <c r="P34" s="240"/>
      <c r="R34" s="240"/>
      <c r="T34" s="240"/>
    </row>
    <row r="35" spans="2:34" ht="13" x14ac:dyDescent="0.2">
      <c r="D35" s="240"/>
      <c r="W35" s="240"/>
      <c r="AC35" s="240"/>
      <c r="AD35" s="240"/>
      <c r="AE35" s="240"/>
      <c r="AF35" s="240"/>
      <c r="AG35" s="240"/>
      <c r="AH35" s="240"/>
    </row>
    <row r="36" spans="2:34" ht="13" x14ac:dyDescent="0.2">
      <c r="H36" s="240"/>
      <c r="J36" s="240"/>
      <c r="K36" s="240"/>
      <c r="M36" s="240"/>
      <c r="Y36" s="240"/>
      <c r="Z36" s="240"/>
      <c r="AA36" s="240"/>
      <c r="AB36" s="240"/>
      <c r="AC36" s="240"/>
      <c r="AD36" s="240"/>
      <c r="AE36" s="240"/>
      <c r="AF36" s="240"/>
      <c r="AG36" s="240"/>
      <c r="AH36" s="240"/>
    </row>
    <row r="37" spans="2:34" ht="13" x14ac:dyDescent="0.2">
      <c r="AH37" s="240"/>
    </row>
    <row r="38" spans="2:34" ht="13" x14ac:dyDescent="0.2">
      <c r="AG38" s="240"/>
      <c r="AH38" s="240"/>
    </row>
    <row r="39" spans="2:34" ht="13" x14ac:dyDescent="0.2"/>
    <row r="40" spans="2:34" ht="13" x14ac:dyDescent="0.2">
      <c r="X40" s="240"/>
    </row>
    <row r="41" spans="2:34" ht="13" x14ac:dyDescent="0.2">
      <c r="R41" s="240"/>
    </row>
    <row r="42" spans="2:34" ht="13" x14ac:dyDescent="0.2">
      <c r="W42" s="240"/>
    </row>
    <row r="43" spans="2:34" ht="13" x14ac:dyDescent="0.2">
      <c r="Y43" s="240"/>
      <c r="Z43" s="240"/>
      <c r="AA43" s="240"/>
      <c r="AB43" s="240"/>
      <c r="AC43" s="240"/>
      <c r="AD43" s="240"/>
      <c r="AE43" s="240"/>
      <c r="AF43" s="240"/>
      <c r="AG43" s="240"/>
      <c r="AH43" s="240"/>
    </row>
    <row r="44" spans="2:34" ht="13" x14ac:dyDescent="0.2">
      <c r="AH44" s="240"/>
    </row>
    <row r="45" spans="2:34" ht="13" x14ac:dyDescent="0.2">
      <c r="X45" s="240"/>
    </row>
    <row r="46" spans="2:34" ht="13" x14ac:dyDescent="0.2"/>
    <row r="47" spans="2:34" ht="13" x14ac:dyDescent="0.2"/>
    <row r="48" spans="2:34" ht="13" x14ac:dyDescent="0.2">
      <c r="W48" s="240"/>
      <c r="Y48" s="240"/>
      <c r="Z48" s="240"/>
      <c r="AA48" s="240"/>
      <c r="AB48" s="240"/>
      <c r="AC48" s="240"/>
      <c r="AD48" s="240"/>
      <c r="AE48" s="240"/>
      <c r="AF48" s="240"/>
      <c r="AG48" s="240"/>
      <c r="AH48" s="240"/>
    </row>
    <row r="49" spans="28:34" ht="13" x14ac:dyDescent="0.2"/>
    <row r="50" spans="28:34" ht="13" x14ac:dyDescent="0.2">
      <c r="AE50" s="240"/>
      <c r="AF50" s="240"/>
      <c r="AG50" s="240"/>
      <c r="AH50" s="240"/>
    </row>
    <row r="51" spans="28:34" ht="13" x14ac:dyDescent="0.2">
      <c r="AC51" s="240"/>
      <c r="AD51" s="240"/>
      <c r="AE51" s="240"/>
      <c r="AF51" s="240"/>
      <c r="AG51" s="240"/>
      <c r="AH51" s="240"/>
    </row>
    <row r="52" spans="28:34" ht="13" x14ac:dyDescent="0.2"/>
    <row r="53" spans="28:34" ht="13" x14ac:dyDescent="0.2">
      <c r="AF53" s="240"/>
      <c r="AG53" s="240"/>
      <c r="AH53" s="240"/>
    </row>
    <row r="54" spans="28:34" ht="13" x14ac:dyDescent="0.2">
      <c r="AH54" s="240"/>
    </row>
    <row r="55" spans="28:34" ht="13" x14ac:dyDescent="0.2"/>
    <row r="56" spans="28:34" ht="13" x14ac:dyDescent="0.2">
      <c r="AB56" s="240"/>
      <c r="AC56" s="240"/>
      <c r="AD56" s="240"/>
      <c r="AE56" s="240"/>
      <c r="AF56" s="240"/>
      <c r="AG56" s="240"/>
      <c r="AH56" s="240"/>
    </row>
    <row r="57" spans="28:34" ht="13" x14ac:dyDescent="0.2">
      <c r="AH57" s="240"/>
    </row>
    <row r="58" spans="28:34" ht="13" x14ac:dyDescent="0.2">
      <c r="AH58" s="240"/>
    </row>
    <row r="59" spans="28:34" ht="13" x14ac:dyDescent="0.2"/>
    <row r="60" spans="28:34" ht="13" x14ac:dyDescent="0.2"/>
    <row r="61" spans="28:34" ht="13" x14ac:dyDescent="0.2"/>
    <row r="62" spans="28:34" ht="13" x14ac:dyDescent="0.2"/>
    <row r="63" spans="28:34" ht="13" x14ac:dyDescent="0.2">
      <c r="AH63" s="240"/>
    </row>
    <row r="64" spans="28:34" ht="13" x14ac:dyDescent="0.2">
      <c r="AG64" s="240"/>
      <c r="AH64" s="240"/>
    </row>
    <row r="65" spans="28:34" ht="13" x14ac:dyDescent="0.2"/>
    <row r="66" spans="28:34" ht="13" x14ac:dyDescent="0.2"/>
    <row r="67" spans="28:34" ht="13" x14ac:dyDescent="0.2"/>
    <row r="68" spans="28:34" ht="13" x14ac:dyDescent="0.2">
      <c r="AB68" s="240"/>
      <c r="AC68" s="240"/>
      <c r="AD68" s="240"/>
      <c r="AE68" s="240"/>
      <c r="AF68" s="240"/>
      <c r="AG68" s="240"/>
      <c r="AH68" s="240"/>
    </row>
    <row r="69" spans="28:34" ht="13" x14ac:dyDescent="0.2">
      <c r="AF69" s="240"/>
      <c r="AG69" s="240"/>
      <c r="AH69" s="240"/>
    </row>
    <row r="70" spans="28:34" ht="13" x14ac:dyDescent="0.2"/>
    <row r="71" spans="28:34" ht="13" x14ac:dyDescent="0.2"/>
    <row r="72" spans="28:34" ht="13" x14ac:dyDescent="0.2"/>
    <row r="73" spans="28:34" ht="13" x14ac:dyDescent="0.2"/>
    <row r="74" spans="28:34" ht="13" x14ac:dyDescent="0.2"/>
    <row r="75" spans="28:34" ht="13" x14ac:dyDescent="0.2">
      <c r="AH75" s="240"/>
    </row>
    <row r="76" spans="28:34" ht="13" x14ac:dyDescent="0.2">
      <c r="AF76" s="240"/>
      <c r="AG76" s="240"/>
      <c r="AH76" s="240"/>
    </row>
    <row r="77" spans="28:34" ht="13" x14ac:dyDescent="0.2">
      <c r="AG77" s="240"/>
      <c r="AH77" s="240"/>
    </row>
    <row r="78" spans="28:34" ht="13" x14ac:dyDescent="0.2"/>
    <row r="79" spans="28:34" ht="13" x14ac:dyDescent="0.2"/>
    <row r="80" spans="28:34" ht="13" x14ac:dyDescent="0.2"/>
    <row r="81" spans="25:34" ht="13" x14ac:dyDescent="0.2"/>
    <row r="82" spans="25:34" ht="13" x14ac:dyDescent="0.2">
      <c r="Y82" s="240"/>
    </row>
    <row r="83" spans="25:34" ht="13" x14ac:dyDescent="0.2">
      <c r="Y83" s="240"/>
      <c r="Z83" s="240"/>
      <c r="AA83" s="240"/>
      <c r="AB83" s="240"/>
      <c r="AC83" s="240"/>
      <c r="AD83" s="240"/>
      <c r="AE83" s="240"/>
      <c r="AF83" s="240"/>
      <c r="AG83" s="240"/>
      <c r="AH83" s="240"/>
    </row>
    <row r="84" spans="25:34" ht="13" x14ac:dyDescent="0.2"/>
    <row r="85" spans="25:34" ht="13" x14ac:dyDescent="0.2"/>
    <row r="86" spans="25:34" ht="13" x14ac:dyDescent="0.2"/>
    <row r="87" spans="25:34" ht="13" x14ac:dyDescent="0.2"/>
    <row r="88" spans="25:34" ht="13" x14ac:dyDescent="0.2">
      <c r="AH88" s="24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0"/>
      <c r="AG94" s="240"/>
      <c r="AH94" s="240"/>
    </row>
    <row r="95" spans="25:34" ht="13.5" customHeight="1" x14ac:dyDescent="0.2">
      <c r="AH95" s="24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0"/>
    </row>
    <row r="102" spans="33:34" ht="13.5" customHeight="1" x14ac:dyDescent="0.2"/>
    <row r="103" spans="33:34" ht="13.5" customHeight="1" x14ac:dyDescent="0.2"/>
    <row r="104" spans="33:34" ht="13.5" customHeight="1" x14ac:dyDescent="0.2">
      <c r="AG104" s="240"/>
      <c r="AH104" s="24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0"/>
    </row>
    <row r="117" spans="34:122" ht="13.5" customHeight="1" x14ac:dyDescent="0.2"/>
    <row r="118" spans="34:122" ht="13.5" customHeight="1" x14ac:dyDescent="0.2"/>
    <row r="119" spans="34:122" ht="13.5" customHeight="1" x14ac:dyDescent="0.2"/>
    <row r="120" spans="34:122" ht="13.5" customHeight="1" x14ac:dyDescent="0.2">
      <c r="AH120" s="240"/>
    </row>
    <row r="121" spans="34:122" ht="13.5" customHeight="1" x14ac:dyDescent="0.2">
      <c r="AH121" s="240"/>
    </row>
    <row r="122" spans="34:122" ht="13.5" customHeight="1" x14ac:dyDescent="0.2"/>
    <row r="123" spans="34:122" ht="13.5" customHeight="1" x14ac:dyDescent="0.2"/>
    <row r="124" spans="34:122" ht="13.5" customHeight="1" x14ac:dyDescent="0.2"/>
    <row r="125" spans="34:122" ht="13.5" customHeight="1" x14ac:dyDescent="0.2">
      <c r="DR125" s="240" t="s">
        <v>483</v>
      </c>
    </row>
  </sheetData>
  <sheetProtection algorithmName="SHA-512" hashValue="jBT+cQwcUtaEjE6RBI7+o26DcGQYM4ZKwkkqNI30SUBJFwEzXtonDQUS4e+ejSQCgszWIobWl47aEz0peZIX1A==" saltValue="FgzcaNe8lMTtQA3rAmtk/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41" customWidth="1"/>
    <col min="35" max="122" width="2.453125" style="240" customWidth="1"/>
    <col min="123" max="16384" width="2.453125" style="240" hidden="1"/>
  </cols>
  <sheetData>
    <row r="1" spans="2:34" ht="13.5" customHeight="1"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ht="13" x14ac:dyDescent="0.2">
      <c r="S2" s="240"/>
      <c r="AH2" s="240"/>
    </row>
    <row r="3" spans="2:34" ht="13" x14ac:dyDescent="0.2">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ht="13" x14ac:dyDescent="0.2"/>
    <row r="5" spans="2:34" ht="13" x14ac:dyDescent="0.2"/>
    <row r="6" spans="2:34" ht="13" x14ac:dyDescent="0.2"/>
    <row r="7" spans="2:34" ht="13" x14ac:dyDescent="0.2"/>
    <row r="8" spans="2:34" ht="13" x14ac:dyDescent="0.2"/>
    <row r="9" spans="2:34" ht="13" x14ac:dyDescent="0.2">
      <c r="AH9" s="24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0"/>
    </row>
    <row r="18" spans="12:34" ht="13" x14ac:dyDescent="0.2"/>
    <row r="19" spans="12:34" ht="13" x14ac:dyDescent="0.2"/>
    <row r="20" spans="12:34" ht="13" x14ac:dyDescent="0.2">
      <c r="AH20" s="240"/>
    </row>
    <row r="21" spans="12:34" ht="13" x14ac:dyDescent="0.2">
      <c r="AH21" s="240"/>
    </row>
    <row r="22" spans="12:34" ht="13" x14ac:dyDescent="0.2"/>
    <row r="23" spans="12:34" ht="13" x14ac:dyDescent="0.2"/>
    <row r="24" spans="12:34" ht="13" x14ac:dyDescent="0.2">
      <c r="Q24" s="240"/>
    </row>
    <row r="25" spans="12:34" ht="13" x14ac:dyDescent="0.2"/>
    <row r="26" spans="12:34" ht="13" x14ac:dyDescent="0.2"/>
    <row r="27" spans="12:34" ht="13" x14ac:dyDescent="0.2"/>
    <row r="28" spans="12:34" ht="13" x14ac:dyDescent="0.2">
      <c r="O28" s="240"/>
      <c r="T28" s="240"/>
      <c r="AH28" s="240"/>
    </row>
    <row r="29" spans="12:34" ht="13" x14ac:dyDescent="0.2"/>
    <row r="30" spans="12:34" ht="13" x14ac:dyDescent="0.2"/>
    <row r="31" spans="12:34" ht="13" x14ac:dyDescent="0.2">
      <c r="Q31" s="240"/>
    </row>
    <row r="32" spans="12:34" ht="13" x14ac:dyDescent="0.2">
      <c r="L32" s="240"/>
    </row>
    <row r="33" spans="2:34" ht="13" x14ac:dyDescent="0.2">
      <c r="C33" s="240"/>
      <c r="E33" s="240"/>
      <c r="G33" s="240"/>
      <c r="I33" s="240"/>
      <c r="X33" s="240"/>
    </row>
    <row r="34" spans="2:34" ht="13" x14ac:dyDescent="0.2">
      <c r="B34" s="240"/>
      <c r="P34" s="240"/>
      <c r="R34" s="240"/>
      <c r="T34" s="240"/>
    </row>
    <row r="35" spans="2:34" ht="13" x14ac:dyDescent="0.2">
      <c r="D35" s="240"/>
      <c r="W35" s="240"/>
      <c r="AC35" s="240"/>
      <c r="AD35" s="240"/>
      <c r="AE35" s="240"/>
      <c r="AF35" s="240"/>
      <c r="AG35" s="240"/>
      <c r="AH35" s="240"/>
    </row>
    <row r="36" spans="2:34" ht="13" x14ac:dyDescent="0.2">
      <c r="H36" s="240"/>
      <c r="J36" s="240"/>
      <c r="K36" s="240"/>
      <c r="M36" s="240"/>
      <c r="Y36" s="240"/>
      <c r="Z36" s="240"/>
      <c r="AA36" s="240"/>
      <c r="AB36" s="240"/>
      <c r="AC36" s="240"/>
      <c r="AD36" s="240"/>
      <c r="AE36" s="240"/>
      <c r="AF36" s="240"/>
      <c r="AG36" s="240"/>
      <c r="AH36" s="240"/>
    </row>
    <row r="37" spans="2:34" ht="13" x14ac:dyDescent="0.2">
      <c r="AH37" s="240"/>
    </row>
    <row r="38" spans="2:34" ht="13" x14ac:dyDescent="0.2">
      <c r="AG38" s="240"/>
      <c r="AH38" s="240"/>
    </row>
    <row r="39" spans="2:34" ht="13" x14ac:dyDescent="0.2"/>
    <row r="40" spans="2:34" ht="13" x14ac:dyDescent="0.2">
      <c r="X40" s="240"/>
    </row>
    <row r="41" spans="2:34" ht="13" x14ac:dyDescent="0.2">
      <c r="R41" s="240"/>
    </row>
    <row r="42" spans="2:34" ht="13" x14ac:dyDescent="0.2">
      <c r="W42" s="240"/>
    </row>
    <row r="43" spans="2:34" ht="13" x14ac:dyDescent="0.2">
      <c r="Y43" s="240"/>
      <c r="Z43" s="240"/>
      <c r="AA43" s="240"/>
      <c r="AB43" s="240"/>
      <c r="AC43" s="240"/>
      <c r="AD43" s="240"/>
      <c r="AE43" s="240"/>
      <c r="AF43" s="240"/>
      <c r="AG43" s="240"/>
      <c r="AH43" s="240"/>
    </row>
    <row r="44" spans="2:34" ht="13" x14ac:dyDescent="0.2">
      <c r="AH44" s="240"/>
    </row>
    <row r="45" spans="2:34" ht="13" x14ac:dyDescent="0.2">
      <c r="X45" s="240"/>
    </row>
    <row r="46" spans="2:34" ht="13" x14ac:dyDescent="0.2"/>
    <row r="47" spans="2:34" ht="13" x14ac:dyDescent="0.2"/>
    <row r="48" spans="2:34" ht="13" x14ac:dyDescent="0.2">
      <c r="W48" s="240"/>
      <c r="Y48" s="240"/>
      <c r="Z48" s="240"/>
      <c r="AA48" s="240"/>
      <c r="AB48" s="240"/>
      <c r="AC48" s="240"/>
      <c r="AD48" s="240"/>
      <c r="AE48" s="240"/>
      <c r="AF48" s="240"/>
      <c r="AG48" s="240"/>
      <c r="AH48" s="240"/>
    </row>
    <row r="49" spans="28:34" ht="13" x14ac:dyDescent="0.2"/>
    <row r="50" spans="28:34" ht="13" x14ac:dyDescent="0.2">
      <c r="AE50" s="240"/>
      <c r="AF50" s="240"/>
      <c r="AG50" s="240"/>
      <c r="AH50" s="240"/>
    </row>
    <row r="51" spans="28:34" ht="13" x14ac:dyDescent="0.2">
      <c r="AC51" s="240"/>
      <c r="AD51" s="240"/>
      <c r="AE51" s="240"/>
      <c r="AF51" s="240"/>
      <c r="AG51" s="240"/>
      <c r="AH51" s="240"/>
    </row>
    <row r="52" spans="28:34" ht="13" x14ac:dyDescent="0.2"/>
    <row r="53" spans="28:34" ht="13" x14ac:dyDescent="0.2">
      <c r="AF53" s="240"/>
      <c r="AG53" s="240"/>
      <c r="AH53" s="240"/>
    </row>
    <row r="54" spans="28:34" ht="13" x14ac:dyDescent="0.2">
      <c r="AH54" s="240"/>
    </row>
    <row r="55" spans="28:34" ht="13" x14ac:dyDescent="0.2"/>
    <row r="56" spans="28:34" ht="13" x14ac:dyDescent="0.2">
      <c r="AB56" s="240"/>
      <c r="AC56" s="240"/>
      <c r="AD56" s="240"/>
      <c r="AE56" s="240"/>
      <c r="AF56" s="240"/>
      <c r="AG56" s="240"/>
      <c r="AH56" s="240"/>
    </row>
    <row r="57" spans="28:34" ht="13" x14ac:dyDescent="0.2">
      <c r="AH57" s="240"/>
    </row>
    <row r="58" spans="28:34" ht="13" x14ac:dyDescent="0.2">
      <c r="AH58" s="240"/>
    </row>
    <row r="59" spans="28:34" ht="13" x14ac:dyDescent="0.2">
      <c r="AG59" s="240"/>
      <c r="AH59" s="240"/>
    </row>
    <row r="60" spans="28:34" ht="13" x14ac:dyDescent="0.2"/>
    <row r="61" spans="28:34" ht="13" x14ac:dyDescent="0.2"/>
    <row r="62" spans="28:34" ht="13" x14ac:dyDescent="0.2"/>
    <row r="63" spans="28:34" ht="13" x14ac:dyDescent="0.2">
      <c r="AH63" s="240"/>
    </row>
    <row r="64" spans="28:34" ht="13" x14ac:dyDescent="0.2">
      <c r="AG64" s="240"/>
      <c r="AH64" s="240"/>
    </row>
    <row r="65" spans="28:34" ht="13" x14ac:dyDescent="0.2"/>
    <row r="66" spans="28:34" ht="13" x14ac:dyDescent="0.2"/>
    <row r="67" spans="28:34" ht="13" x14ac:dyDescent="0.2"/>
    <row r="68" spans="28:34" ht="13" x14ac:dyDescent="0.2">
      <c r="AB68" s="240"/>
      <c r="AC68" s="240"/>
      <c r="AD68" s="240"/>
      <c r="AE68" s="240"/>
      <c r="AF68" s="240"/>
      <c r="AG68" s="240"/>
      <c r="AH68" s="240"/>
    </row>
    <row r="69" spans="28:34" ht="13" x14ac:dyDescent="0.2">
      <c r="AF69" s="240"/>
      <c r="AG69" s="240"/>
      <c r="AH69" s="240"/>
    </row>
    <row r="70" spans="28:34" ht="13" x14ac:dyDescent="0.2"/>
    <row r="71" spans="28:34" ht="13" x14ac:dyDescent="0.2"/>
    <row r="72" spans="28:34" ht="13" x14ac:dyDescent="0.2"/>
    <row r="73" spans="28:34" ht="13" x14ac:dyDescent="0.2"/>
    <row r="74" spans="28:34" ht="13" x14ac:dyDescent="0.2"/>
    <row r="75" spans="28:34" ht="13" x14ac:dyDescent="0.2">
      <c r="AH75" s="240"/>
    </row>
    <row r="76" spans="28:34" ht="13" x14ac:dyDescent="0.2">
      <c r="AF76" s="240"/>
      <c r="AG76" s="240"/>
      <c r="AH76" s="240"/>
    </row>
    <row r="77" spans="28:34" ht="13" x14ac:dyDescent="0.2">
      <c r="AG77" s="240"/>
      <c r="AH77" s="240"/>
    </row>
    <row r="78" spans="28:34" ht="13" x14ac:dyDescent="0.2"/>
    <row r="79" spans="28:34" ht="13" x14ac:dyDescent="0.2"/>
    <row r="80" spans="28:34" ht="13" x14ac:dyDescent="0.2"/>
    <row r="81" spans="25:34" ht="13" x14ac:dyDescent="0.2"/>
    <row r="82" spans="25:34" ht="13" x14ac:dyDescent="0.2">
      <c r="Y82" s="240"/>
    </row>
    <row r="83" spans="25:34" ht="13" x14ac:dyDescent="0.2">
      <c r="Y83" s="240"/>
      <c r="Z83" s="240"/>
      <c r="AA83" s="240"/>
      <c r="AB83" s="240"/>
      <c r="AC83" s="240"/>
      <c r="AD83" s="240"/>
      <c r="AE83" s="240"/>
      <c r="AF83" s="240"/>
      <c r="AG83" s="240"/>
      <c r="AH83" s="240"/>
    </row>
    <row r="84" spans="25:34" ht="13" x14ac:dyDescent="0.2"/>
    <row r="85" spans="25:34" ht="13" x14ac:dyDescent="0.2"/>
    <row r="86" spans="25:34" ht="13" x14ac:dyDescent="0.2"/>
    <row r="87" spans="25:34" ht="13" x14ac:dyDescent="0.2"/>
    <row r="88" spans="25:34" ht="13" x14ac:dyDescent="0.2">
      <c r="AH88" s="24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0"/>
      <c r="AG94" s="240"/>
      <c r="AH94" s="240"/>
    </row>
    <row r="95" spans="25:34" ht="13.5" customHeight="1" x14ac:dyDescent="0.2">
      <c r="AH95" s="24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0"/>
    </row>
    <row r="102" spans="33:34" ht="13.5" customHeight="1" x14ac:dyDescent="0.2"/>
    <row r="103" spans="33:34" ht="13.5" customHeight="1" x14ac:dyDescent="0.2"/>
    <row r="104" spans="33:34" ht="13.5" customHeight="1" x14ac:dyDescent="0.2">
      <c r="AG104" s="240"/>
      <c r="AH104" s="24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0"/>
    </row>
    <row r="117" spans="34:122" ht="13.5" customHeight="1" x14ac:dyDescent="0.2"/>
    <row r="118" spans="34:122" ht="13.5" customHeight="1" x14ac:dyDescent="0.2"/>
    <row r="119" spans="34:122" ht="13.5" customHeight="1" x14ac:dyDescent="0.2"/>
    <row r="120" spans="34:122" ht="13.5" customHeight="1" x14ac:dyDescent="0.2">
      <c r="AH120" s="240"/>
    </row>
    <row r="121" spans="34:122" ht="13.5" customHeight="1" x14ac:dyDescent="0.2">
      <c r="AH121" s="240"/>
    </row>
    <row r="122" spans="34:122" ht="13.5" customHeight="1" x14ac:dyDescent="0.2"/>
    <row r="123" spans="34:122" ht="13.5" customHeight="1" x14ac:dyDescent="0.2"/>
    <row r="124" spans="34:122" ht="13.5" customHeight="1" x14ac:dyDescent="0.2"/>
    <row r="125" spans="34:122" ht="13.5" customHeight="1" x14ac:dyDescent="0.2">
      <c r="DR125" s="240" t="s">
        <v>483</v>
      </c>
    </row>
  </sheetData>
  <sheetProtection algorithmName="SHA-512" hashValue="Cu+tibu9DMPBCpKz2O4CON3UMSaZeLrTcurKVCm5XyqxVH3edgOw/lzTGdb9RIBLsrn/h1a1ZAb25lBLhDdh/w==" saltValue="qMGwR2WiaqV/i1yewPW8/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50</v>
      </c>
      <c r="E2" s="146"/>
      <c r="F2" s="147" t="s">
        <v>533</v>
      </c>
      <c r="G2" s="148"/>
      <c r="H2" s="149"/>
    </row>
    <row r="3" spans="1:8" x14ac:dyDescent="0.2">
      <c r="A3" s="145" t="s">
        <v>526</v>
      </c>
      <c r="B3" s="150"/>
      <c r="C3" s="151"/>
      <c r="D3" s="152">
        <v>40666</v>
      </c>
      <c r="E3" s="153"/>
      <c r="F3" s="154">
        <v>45426</v>
      </c>
      <c r="G3" s="155"/>
      <c r="H3" s="156"/>
    </row>
    <row r="4" spans="1:8" x14ac:dyDescent="0.2">
      <c r="A4" s="157"/>
      <c r="B4" s="158"/>
      <c r="C4" s="159"/>
      <c r="D4" s="160">
        <v>23190</v>
      </c>
      <c r="E4" s="161"/>
      <c r="F4" s="162">
        <v>24508</v>
      </c>
      <c r="G4" s="163"/>
      <c r="H4" s="164"/>
    </row>
    <row r="5" spans="1:8" x14ac:dyDescent="0.2">
      <c r="A5" s="145" t="s">
        <v>528</v>
      </c>
      <c r="B5" s="150"/>
      <c r="C5" s="151"/>
      <c r="D5" s="152">
        <v>54621</v>
      </c>
      <c r="E5" s="153"/>
      <c r="F5" s="154">
        <v>45022</v>
      </c>
      <c r="G5" s="155"/>
      <c r="H5" s="156"/>
    </row>
    <row r="6" spans="1:8" x14ac:dyDescent="0.2">
      <c r="A6" s="157"/>
      <c r="B6" s="158"/>
      <c r="C6" s="159"/>
      <c r="D6" s="160">
        <v>35885</v>
      </c>
      <c r="E6" s="161"/>
      <c r="F6" s="162">
        <v>25247</v>
      </c>
      <c r="G6" s="163"/>
      <c r="H6" s="164"/>
    </row>
    <row r="7" spans="1:8" x14ac:dyDescent="0.2">
      <c r="A7" s="145" t="s">
        <v>529</v>
      </c>
      <c r="B7" s="150"/>
      <c r="C7" s="151"/>
      <c r="D7" s="152">
        <v>48134</v>
      </c>
      <c r="E7" s="153"/>
      <c r="F7" s="154">
        <v>46035</v>
      </c>
      <c r="G7" s="155"/>
      <c r="H7" s="156"/>
    </row>
    <row r="8" spans="1:8" x14ac:dyDescent="0.2">
      <c r="A8" s="157"/>
      <c r="B8" s="158"/>
      <c r="C8" s="159"/>
      <c r="D8" s="160">
        <v>25750</v>
      </c>
      <c r="E8" s="161"/>
      <c r="F8" s="162">
        <v>25158</v>
      </c>
      <c r="G8" s="163"/>
      <c r="H8" s="164"/>
    </row>
    <row r="9" spans="1:8" x14ac:dyDescent="0.2">
      <c r="A9" s="145" t="s">
        <v>530</v>
      </c>
      <c r="B9" s="150"/>
      <c r="C9" s="151"/>
      <c r="D9" s="152">
        <v>35270</v>
      </c>
      <c r="E9" s="153"/>
      <c r="F9" s="154">
        <v>43261</v>
      </c>
      <c r="G9" s="155"/>
      <c r="H9" s="156"/>
    </row>
    <row r="10" spans="1:8" x14ac:dyDescent="0.2">
      <c r="A10" s="157"/>
      <c r="B10" s="158"/>
      <c r="C10" s="159"/>
      <c r="D10" s="160">
        <v>15133</v>
      </c>
      <c r="E10" s="161"/>
      <c r="F10" s="162">
        <v>24721</v>
      </c>
      <c r="G10" s="163"/>
      <c r="H10" s="164"/>
    </row>
    <row r="11" spans="1:8" x14ac:dyDescent="0.2">
      <c r="A11" s="145" t="s">
        <v>531</v>
      </c>
      <c r="B11" s="150"/>
      <c r="C11" s="151"/>
      <c r="D11" s="152">
        <v>29057</v>
      </c>
      <c r="E11" s="153"/>
      <c r="F11" s="154">
        <v>40626</v>
      </c>
      <c r="G11" s="155"/>
      <c r="H11" s="156"/>
    </row>
    <row r="12" spans="1:8" x14ac:dyDescent="0.2">
      <c r="A12" s="157"/>
      <c r="B12" s="158"/>
      <c r="C12" s="165"/>
      <c r="D12" s="160">
        <v>14927</v>
      </c>
      <c r="E12" s="161"/>
      <c r="F12" s="162">
        <v>24279</v>
      </c>
      <c r="G12" s="163"/>
      <c r="H12" s="164"/>
    </row>
    <row r="13" spans="1:8" x14ac:dyDescent="0.2">
      <c r="A13" s="145"/>
      <c r="B13" s="150"/>
      <c r="C13" s="166"/>
      <c r="D13" s="167">
        <v>41550</v>
      </c>
      <c r="E13" s="168"/>
      <c r="F13" s="169">
        <v>44074</v>
      </c>
      <c r="G13" s="170"/>
      <c r="H13" s="156"/>
    </row>
    <row r="14" spans="1:8" x14ac:dyDescent="0.2">
      <c r="A14" s="157"/>
      <c r="B14" s="158"/>
      <c r="C14" s="159"/>
      <c r="D14" s="160">
        <v>22977</v>
      </c>
      <c r="E14" s="161"/>
      <c r="F14" s="162">
        <v>24783</v>
      </c>
      <c r="G14" s="163"/>
      <c r="H14" s="164"/>
    </row>
    <row r="17" spans="1:11" x14ac:dyDescent="0.2">
      <c r="A17" s="141" t="s">
        <v>51</v>
      </c>
    </row>
    <row r="18" spans="1:11" x14ac:dyDescent="0.2">
      <c r="A18" s="171"/>
      <c r="B18" s="171" t="e">
        <f>#REF!</f>
        <v>#REF!</v>
      </c>
      <c r="C18" s="171" t="e">
        <f>#REF!</f>
        <v>#REF!</v>
      </c>
      <c r="D18" s="171" t="e">
        <f>#REF!</f>
        <v>#REF!</v>
      </c>
      <c r="E18" s="171" t="e">
        <f>#REF!</f>
        <v>#REF!</v>
      </c>
      <c r="F18" s="171" t="e">
        <f>#REF!</f>
        <v>#REF!</v>
      </c>
    </row>
    <row r="19" spans="1:11" x14ac:dyDescent="0.2">
      <c r="A19" s="171" t="s">
        <v>52</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2">
      <c r="A20" s="171" t="s">
        <v>53</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2">
      <c r="A21" s="171" t="s">
        <v>54</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2">
      <c r="A24" s="141" t="s">
        <v>55</v>
      </c>
    </row>
    <row r="25" spans="1:11" x14ac:dyDescent="0.2">
      <c r="A25" s="172"/>
      <c r="B25" s="172" t="e">
        <f>#REF!</f>
        <v>#REF!</v>
      </c>
      <c r="C25" s="172"/>
      <c r="D25" s="172" t="e">
        <f>#REF!</f>
        <v>#REF!</v>
      </c>
      <c r="E25" s="172"/>
      <c r="F25" s="172" t="e">
        <f>#REF!</f>
        <v>#REF!</v>
      </c>
      <c r="G25" s="172"/>
      <c r="H25" s="172" t="e">
        <f>#REF!</f>
        <v>#REF!</v>
      </c>
      <c r="I25" s="172"/>
      <c r="J25" s="172" t="e">
        <f>#REF!</f>
        <v>#REF!</v>
      </c>
      <c r="K25" s="172"/>
    </row>
    <row r="26" spans="1:11" x14ac:dyDescent="0.2">
      <c r="A26" s="172"/>
      <c r="B26" s="172" t="s">
        <v>56</v>
      </c>
      <c r="C26" s="172" t="s">
        <v>57</v>
      </c>
      <c r="D26" s="172" t="s">
        <v>56</v>
      </c>
      <c r="E26" s="172" t="s">
        <v>57</v>
      </c>
      <c r="F26" s="172" t="s">
        <v>56</v>
      </c>
      <c r="G26" s="172" t="s">
        <v>57</v>
      </c>
      <c r="H26" s="172" t="s">
        <v>56</v>
      </c>
      <c r="I26" s="172" t="s">
        <v>57</v>
      </c>
      <c r="J26" s="172" t="s">
        <v>56</v>
      </c>
      <c r="K26" s="172" t="s">
        <v>57</v>
      </c>
    </row>
    <row r="27" spans="1:11" x14ac:dyDescent="0.2">
      <c r="A27" s="172" t="e">
        <f>IF(#REF!="",NA(),#REF!)</f>
        <v>#REF!</v>
      </c>
      <c r="B27" s="172" t="e">
        <f>IF(ROUND(VALUE(SUBSTITUTE(#REF!,"▲", "-")), 2) &lt; 0, ABS(ROUND(VALUE(SUBSTITUTE(#REF!,"▲", "-")), 2)), NA())</f>
        <v>#REF!</v>
      </c>
      <c r="C27" s="172" t="e">
        <f>IF(ROUND(VALUE(SUBSTITUTE(#REF!,"▲", "-")), 2) &gt;= 0, ABS(ROUND(VALUE(SUBSTITUTE(#REF!,"▲", "-")), 2)), NA())</f>
        <v>#REF!</v>
      </c>
      <c r="D27" s="172" t="e">
        <f>IF(ROUND(VALUE(SUBSTITUTE(#REF!,"▲", "-")), 2) &lt; 0, ABS(ROUND(VALUE(SUBSTITUTE(#REF!,"▲", "-")), 2)), NA())</f>
        <v>#REF!</v>
      </c>
      <c r="E27" s="172" t="e">
        <f>IF(ROUND(VALUE(SUBSTITUTE(#REF!,"▲", "-")), 2) &gt;= 0, ABS(ROUND(VALUE(SUBSTITUTE(#REF!,"▲", "-")), 2)), NA())</f>
        <v>#REF!</v>
      </c>
      <c r="F27" s="172" t="e">
        <f>IF(ROUND(VALUE(SUBSTITUTE(#REF!,"▲", "-")), 2) &lt; 0, ABS(ROUND(VALUE(SUBSTITUTE(#REF!,"▲", "-")), 2)), NA())</f>
        <v>#REF!</v>
      </c>
      <c r="G27" s="172" t="e">
        <f>IF(ROUND(VALUE(SUBSTITUTE(#REF!,"▲", "-")), 2) &gt;= 0, ABS(ROUND(VALUE(SUBSTITUTE(#REF!,"▲", "-")), 2)), NA())</f>
        <v>#REF!</v>
      </c>
      <c r="H27" s="172" t="e">
        <f>IF(ROUND(VALUE(SUBSTITUTE(#REF!,"▲", "-")), 2) &lt; 0, ABS(ROUND(VALUE(SUBSTITUTE(#REF!,"▲", "-")), 2)), NA())</f>
        <v>#REF!</v>
      </c>
      <c r="I27" s="172" t="e">
        <f>IF(ROUND(VALUE(SUBSTITUTE(#REF!,"▲", "-")), 2) &gt;= 0, ABS(ROUND(VALUE(SUBSTITUTE(#REF!,"▲", "-")), 2)), NA())</f>
        <v>#REF!</v>
      </c>
      <c r="J27" s="172" t="e">
        <f>IF(ROUND(VALUE(SUBSTITUTE(#REF!,"▲", "-")), 2) &lt; 0, ABS(ROUND(VALUE(SUBSTITUTE(#REF!,"▲", "-")), 2)), NA())</f>
        <v>#REF!</v>
      </c>
      <c r="K27" s="172" t="e">
        <f>IF(ROUND(VALUE(SUBSTITUTE(#REF!,"▲", "-")), 2) &gt;= 0, ABS(ROUND(VALUE(SUBSTITUTE(#REF!,"▲", "-")), 2)), NA())</f>
        <v>#REF!</v>
      </c>
    </row>
    <row r="28" spans="1:11" x14ac:dyDescent="0.2">
      <c r="A28" s="172" t="e">
        <f>IF(#REF!="",NA(),#REF!)</f>
        <v>#REF!</v>
      </c>
      <c r="B28" s="172" t="e">
        <f>IF(ROUND(VALUE(SUBSTITUTE(#REF!,"▲", "-")), 2) &lt; 0, ABS(ROUND(VALUE(SUBSTITUTE(#REF!,"▲", "-")), 2)), NA())</f>
        <v>#REF!</v>
      </c>
      <c r="C28" s="172" t="e">
        <f>IF(ROUND(VALUE(SUBSTITUTE(#REF!,"▲", "-")), 2) &gt;= 0, ABS(ROUND(VALUE(SUBSTITUTE(#REF!,"▲", "-")), 2)), NA())</f>
        <v>#REF!</v>
      </c>
      <c r="D28" s="172" t="e">
        <f>IF(ROUND(VALUE(SUBSTITUTE(#REF!,"▲", "-")), 2) &lt; 0, ABS(ROUND(VALUE(SUBSTITUTE(#REF!,"▲", "-")), 2)), NA())</f>
        <v>#REF!</v>
      </c>
      <c r="E28" s="172" t="e">
        <f>IF(ROUND(VALUE(SUBSTITUTE(#REF!,"▲", "-")), 2) &gt;= 0, ABS(ROUND(VALUE(SUBSTITUTE(#REF!,"▲", "-")), 2)), NA())</f>
        <v>#REF!</v>
      </c>
      <c r="F28" s="172" t="e">
        <f>IF(ROUND(VALUE(SUBSTITUTE(#REF!,"▲", "-")), 2) &lt; 0, ABS(ROUND(VALUE(SUBSTITUTE(#REF!,"▲", "-")), 2)), NA())</f>
        <v>#REF!</v>
      </c>
      <c r="G28" s="172" t="e">
        <f>IF(ROUND(VALUE(SUBSTITUTE(#REF!,"▲", "-")), 2) &gt;= 0, ABS(ROUND(VALUE(SUBSTITUTE(#REF!,"▲", "-")), 2)), NA())</f>
        <v>#REF!</v>
      </c>
      <c r="H28" s="172" t="e">
        <f>IF(ROUND(VALUE(SUBSTITUTE(#REF!,"▲", "-")), 2) &lt; 0, ABS(ROUND(VALUE(SUBSTITUTE(#REF!,"▲", "-")), 2)), NA())</f>
        <v>#REF!</v>
      </c>
      <c r="I28" s="172" t="e">
        <f>IF(ROUND(VALUE(SUBSTITUTE(#REF!,"▲", "-")), 2) &gt;= 0, ABS(ROUND(VALUE(SUBSTITUTE(#REF!,"▲", "-")), 2)), NA())</f>
        <v>#REF!</v>
      </c>
      <c r="J28" s="172" t="e">
        <f>IF(ROUND(VALUE(SUBSTITUTE(#REF!,"▲", "-")), 2) &lt; 0, ABS(ROUND(VALUE(SUBSTITUTE(#REF!,"▲", "-")), 2)), NA())</f>
        <v>#REF!</v>
      </c>
      <c r="K28" s="172" t="e">
        <f>IF(ROUND(VALUE(SUBSTITUTE(#REF!,"▲", "-")), 2) &gt;= 0, ABS(ROUND(VALUE(SUBSTITUTE(#REF!,"▲", "-")), 2)), NA())</f>
        <v>#REF!</v>
      </c>
    </row>
    <row r="29" spans="1:11" x14ac:dyDescent="0.2">
      <c r="A29" s="172" t="e">
        <f>IF(#REF!="",NA(),#REF!)</f>
        <v>#REF!</v>
      </c>
      <c r="B29" s="172" t="e">
        <f>IF(ROUND(VALUE(SUBSTITUTE(#REF!,"▲", "-")), 2) &lt; 0, ABS(ROUND(VALUE(SUBSTITUTE(#REF!,"▲", "-")), 2)), NA())</f>
        <v>#REF!</v>
      </c>
      <c r="C29" s="172" t="e">
        <f>IF(ROUND(VALUE(SUBSTITUTE(#REF!,"▲", "-")), 2) &gt;= 0, ABS(ROUND(VALUE(SUBSTITUTE(#REF!,"▲", "-")), 2)), NA())</f>
        <v>#REF!</v>
      </c>
      <c r="D29" s="172" t="e">
        <f>IF(ROUND(VALUE(SUBSTITUTE(#REF!,"▲", "-")), 2) &lt; 0, ABS(ROUND(VALUE(SUBSTITUTE(#REF!,"▲", "-")), 2)), NA())</f>
        <v>#REF!</v>
      </c>
      <c r="E29" s="172" t="e">
        <f>IF(ROUND(VALUE(SUBSTITUTE(#REF!,"▲", "-")), 2) &gt;= 0, ABS(ROUND(VALUE(SUBSTITUTE(#REF!,"▲", "-")), 2)), NA())</f>
        <v>#REF!</v>
      </c>
      <c r="F29" s="172" t="e">
        <f>IF(ROUND(VALUE(SUBSTITUTE(#REF!,"▲", "-")), 2) &lt; 0, ABS(ROUND(VALUE(SUBSTITUTE(#REF!,"▲", "-")), 2)), NA())</f>
        <v>#REF!</v>
      </c>
      <c r="G29" s="172" t="e">
        <f>IF(ROUND(VALUE(SUBSTITUTE(#REF!,"▲", "-")), 2) &gt;= 0, ABS(ROUND(VALUE(SUBSTITUTE(#REF!,"▲", "-")), 2)), NA())</f>
        <v>#REF!</v>
      </c>
      <c r="H29" s="172" t="e">
        <f>IF(ROUND(VALUE(SUBSTITUTE(#REF!,"▲", "-")), 2) &lt; 0, ABS(ROUND(VALUE(SUBSTITUTE(#REF!,"▲", "-")), 2)), NA())</f>
        <v>#REF!</v>
      </c>
      <c r="I29" s="172" t="e">
        <f>IF(ROUND(VALUE(SUBSTITUTE(#REF!,"▲", "-")), 2) &gt;= 0, ABS(ROUND(VALUE(SUBSTITUTE(#REF!,"▲", "-")), 2)), NA())</f>
        <v>#REF!</v>
      </c>
      <c r="J29" s="172" t="e">
        <f>IF(ROUND(VALUE(SUBSTITUTE(#REF!,"▲", "-")), 2) &lt; 0, ABS(ROUND(VALUE(SUBSTITUTE(#REF!,"▲", "-")), 2)), NA())</f>
        <v>#REF!</v>
      </c>
      <c r="K29" s="172" t="e">
        <f>IF(ROUND(VALUE(SUBSTITUTE(#REF!,"▲", "-")), 2) &gt;= 0, ABS(ROUND(VALUE(SUBSTITUTE(#REF!,"▲", "-")), 2)), NA())</f>
        <v>#REF!</v>
      </c>
    </row>
    <row r="30" spans="1:11" x14ac:dyDescent="0.2">
      <c r="A30" s="172" t="e">
        <f>IF(#REF!="",NA(),#REF!)</f>
        <v>#REF!</v>
      </c>
      <c r="B30" s="172" t="e">
        <f>IF(ROUND(VALUE(SUBSTITUTE(#REF!,"▲", "-")), 2) &lt; 0, ABS(ROUND(VALUE(SUBSTITUTE(#REF!,"▲", "-")), 2)), NA())</f>
        <v>#REF!</v>
      </c>
      <c r="C30" s="172" t="e">
        <f>IF(ROUND(VALUE(SUBSTITUTE(#REF!,"▲", "-")), 2) &gt;= 0, ABS(ROUND(VALUE(SUBSTITUTE(#REF!,"▲", "-")), 2)), NA())</f>
        <v>#REF!</v>
      </c>
      <c r="D30" s="172" t="e">
        <f>IF(ROUND(VALUE(SUBSTITUTE(#REF!,"▲", "-")), 2) &lt; 0, ABS(ROUND(VALUE(SUBSTITUTE(#REF!,"▲", "-")), 2)), NA())</f>
        <v>#REF!</v>
      </c>
      <c r="E30" s="172" t="e">
        <f>IF(ROUND(VALUE(SUBSTITUTE(#REF!,"▲", "-")), 2) &gt;= 0, ABS(ROUND(VALUE(SUBSTITUTE(#REF!,"▲", "-")), 2)), NA())</f>
        <v>#REF!</v>
      </c>
      <c r="F30" s="172" t="e">
        <f>IF(ROUND(VALUE(SUBSTITUTE(#REF!,"▲", "-")), 2) &lt; 0, ABS(ROUND(VALUE(SUBSTITUTE(#REF!,"▲", "-")), 2)), NA())</f>
        <v>#REF!</v>
      </c>
      <c r="G30" s="172" t="e">
        <f>IF(ROUND(VALUE(SUBSTITUTE(#REF!,"▲", "-")), 2) &gt;= 0, ABS(ROUND(VALUE(SUBSTITUTE(#REF!,"▲", "-")), 2)), NA())</f>
        <v>#REF!</v>
      </c>
      <c r="H30" s="172" t="e">
        <f>IF(ROUND(VALUE(SUBSTITUTE(#REF!,"▲", "-")), 2) &lt; 0, ABS(ROUND(VALUE(SUBSTITUTE(#REF!,"▲", "-")), 2)), NA())</f>
        <v>#REF!</v>
      </c>
      <c r="I30" s="172" t="e">
        <f>IF(ROUND(VALUE(SUBSTITUTE(#REF!,"▲", "-")), 2) &gt;= 0, ABS(ROUND(VALUE(SUBSTITUTE(#REF!,"▲", "-")), 2)), NA())</f>
        <v>#REF!</v>
      </c>
      <c r="J30" s="172" t="e">
        <f>IF(ROUND(VALUE(SUBSTITUTE(#REF!,"▲", "-")), 2) &lt; 0, ABS(ROUND(VALUE(SUBSTITUTE(#REF!,"▲", "-")), 2)), NA())</f>
        <v>#REF!</v>
      </c>
      <c r="K30" s="172" t="e">
        <f>IF(ROUND(VALUE(SUBSTITUTE(#REF!,"▲", "-")), 2) &gt;= 0, ABS(ROUND(VALUE(SUBSTITUTE(#REF!,"▲", "-")), 2)), NA())</f>
        <v>#REF!</v>
      </c>
    </row>
    <row r="31" spans="1:11" x14ac:dyDescent="0.2">
      <c r="A31" s="172" t="e">
        <f>IF(#REF!="",NA(),#REF!)</f>
        <v>#REF!</v>
      </c>
      <c r="B31" s="172" t="e">
        <f>IF(ROUND(VALUE(SUBSTITUTE(#REF!,"▲", "-")), 2) &lt; 0, ABS(ROUND(VALUE(SUBSTITUTE(#REF!,"▲", "-")), 2)), NA())</f>
        <v>#REF!</v>
      </c>
      <c r="C31" s="172" t="e">
        <f>IF(ROUND(VALUE(SUBSTITUTE(#REF!,"▲", "-")), 2) &gt;= 0, ABS(ROUND(VALUE(SUBSTITUTE(#REF!,"▲", "-")), 2)), NA())</f>
        <v>#REF!</v>
      </c>
      <c r="D31" s="172" t="e">
        <f>IF(ROUND(VALUE(SUBSTITUTE(#REF!,"▲", "-")), 2) &lt; 0, ABS(ROUND(VALUE(SUBSTITUTE(#REF!,"▲", "-")), 2)), NA())</f>
        <v>#REF!</v>
      </c>
      <c r="E31" s="172" t="e">
        <f>IF(ROUND(VALUE(SUBSTITUTE(#REF!,"▲", "-")), 2) &gt;= 0, ABS(ROUND(VALUE(SUBSTITUTE(#REF!,"▲", "-")), 2)), NA())</f>
        <v>#REF!</v>
      </c>
      <c r="F31" s="172" t="e">
        <f>IF(ROUND(VALUE(SUBSTITUTE(#REF!,"▲", "-")), 2) &lt; 0, ABS(ROUND(VALUE(SUBSTITUTE(#REF!,"▲", "-")), 2)), NA())</f>
        <v>#REF!</v>
      </c>
      <c r="G31" s="172" t="e">
        <f>IF(ROUND(VALUE(SUBSTITUTE(#REF!,"▲", "-")), 2) &gt;= 0, ABS(ROUND(VALUE(SUBSTITUTE(#REF!,"▲", "-")), 2)), NA())</f>
        <v>#REF!</v>
      </c>
      <c r="H31" s="172" t="e">
        <f>IF(ROUND(VALUE(SUBSTITUTE(#REF!,"▲", "-")), 2) &lt; 0, ABS(ROUND(VALUE(SUBSTITUTE(#REF!,"▲", "-")), 2)), NA())</f>
        <v>#REF!</v>
      </c>
      <c r="I31" s="172" t="e">
        <f>IF(ROUND(VALUE(SUBSTITUTE(#REF!,"▲", "-")), 2) &gt;= 0, ABS(ROUND(VALUE(SUBSTITUTE(#REF!,"▲", "-")), 2)), NA())</f>
        <v>#REF!</v>
      </c>
      <c r="J31" s="172" t="e">
        <f>IF(ROUND(VALUE(SUBSTITUTE(#REF!,"▲", "-")), 2) &lt; 0, ABS(ROUND(VALUE(SUBSTITUTE(#REF!,"▲", "-")), 2)), NA())</f>
        <v>#REF!</v>
      </c>
      <c r="K31" s="172" t="e">
        <f>IF(ROUND(VALUE(SUBSTITUTE(#REF!,"▲", "-")), 2) &gt;= 0, ABS(ROUND(VALUE(SUBSTITUTE(#REF!,"▲", "-")), 2)), NA())</f>
        <v>#REF!</v>
      </c>
    </row>
    <row r="32" spans="1:11" x14ac:dyDescent="0.2">
      <c r="A32" s="172" t="e">
        <f>IF(#REF!="",NA(),#REF!)</f>
        <v>#REF!</v>
      </c>
      <c r="B32" s="172" t="e">
        <f>IF(ROUND(VALUE(SUBSTITUTE(#REF!,"▲", "-")), 2) &lt; 0, ABS(ROUND(VALUE(SUBSTITUTE(#REF!,"▲", "-")), 2)), NA())</f>
        <v>#REF!</v>
      </c>
      <c r="C32" s="172" t="e">
        <f>IF(ROUND(VALUE(SUBSTITUTE(#REF!,"▲", "-")), 2) &gt;= 0, ABS(ROUND(VALUE(SUBSTITUTE(#REF!,"▲", "-")), 2)), NA())</f>
        <v>#REF!</v>
      </c>
      <c r="D32" s="172" t="e">
        <f>IF(ROUND(VALUE(SUBSTITUTE(#REF!,"▲", "-")), 2) &lt; 0, ABS(ROUND(VALUE(SUBSTITUTE(#REF!,"▲", "-")), 2)), NA())</f>
        <v>#REF!</v>
      </c>
      <c r="E32" s="172" t="e">
        <f>IF(ROUND(VALUE(SUBSTITUTE(#REF!,"▲", "-")), 2) &gt;= 0, ABS(ROUND(VALUE(SUBSTITUTE(#REF!,"▲", "-")), 2)), NA())</f>
        <v>#REF!</v>
      </c>
      <c r="F32" s="172" t="e">
        <f>IF(ROUND(VALUE(SUBSTITUTE(#REF!,"▲", "-")), 2) &lt; 0, ABS(ROUND(VALUE(SUBSTITUTE(#REF!,"▲", "-")), 2)), NA())</f>
        <v>#REF!</v>
      </c>
      <c r="G32" s="172" t="e">
        <f>IF(ROUND(VALUE(SUBSTITUTE(#REF!,"▲", "-")), 2) &gt;= 0, ABS(ROUND(VALUE(SUBSTITUTE(#REF!,"▲", "-")), 2)), NA())</f>
        <v>#REF!</v>
      </c>
      <c r="H32" s="172" t="e">
        <f>IF(ROUND(VALUE(SUBSTITUTE(#REF!,"▲", "-")), 2) &lt; 0, ABS(ROUND(VALUE(SUBSTITUTE(#REF!,"▲", "-")), 2)), NA())</f>
        <v>#REF!</v>
      </c>
      <c r="I32" s="172" t="e">
        <f>IF(ROUND(VALUE(SUBSTITUTE(#REF!,"▲", "-")), 2) &gt;= 0, ABS(ROUND(VALUE(SUBSTITUTE(#REF!,"▲", "-")), 2)), NA())</f>
        <v>#REF!</v>
      </c>
      <c r="J32" s="172" t="e">
        <f>IF(ROUND(VALUE(SUBSTITUTE(#REF!,"▲", "-")), 2) &lt; 0, ABS(ROUND(VALUE(SUBSTITUTE(#REF!,"▲", "-")), 2)), NA())</f>
        <v>#REF!</v>
      </c>
      <c r="K32" s="172" t="e">
        <f>IF(ROUND(VALUE(SUBSTITUTE(#REF!,"▲", "-")), 2) &gt;= 0, ABS(ROUND(VALUE(SUBSTITUTE(#REF!,"▲", "-")), 2)), NA())</f>
        <v>#REF!</v>
      </c>
    </row>
    <row r="33" spans="1:16" x14ac:dyDescent="0.2">
      <c r="A33" s="172" t="e">
        <f>IF(#REF!="",NA(),#REF!)</f>
        <v>#REF!</v>
      </c>
      <c r="B33" s="172" t="e">
        <f>IF(ROUND(VALUE(SUBSTITUTE(#REF!,"▲", "-")), 2) &lt; 0, ABS(ROUND(VALUE(SUBSTITUTE(#REF!,"▲", "-")), 2)), NA())</f>
        <v>#REF!</v>
      </c>
      <c r="C33" s="172" t="e">
        <f>IF(ROUND(VALUE(SUBSTITUTE(#REF!,"▲", "-")), 2) &gt;= 0, ABS(ROUND(VALUE(SUBSTITUTE(#REF!,"▲", "-")), 2)), NA())</f>
        <v>#REF!</v>
      </c>
      <c r="D33" s="172" t="e">
        <f>IF(ROUND(VALUE(SUBSTITUTE(#REF!,"▲", "-")), 2) &lt; 0, ABS(ROUND(VALUE(SUBSTITUTE(#REF!,"▲", "-")), 2)), NA())</f>
        <v>#REF!</v>
      </c>
      <c r="E33" s="172" t="e">
        <f>IF(ROUND(VALUE(SUBSTITUTE(#REF!,"▲", "-")), 2) &gt;= 0, ABS(ROUND(VALUE(SUBSTITUTE(#REF!,"▲", "-")), 2)), NA())</f>
        <v>#REF!</v>
      </c>
      <c r="F33" s="172" t="e">
        <f>IF(ROUND(VALUE(SUBSTITUTE(#REF!,"▲", "-")), 2) &lt; 0, ABS(ROUND(VALUE(SUBSTITUTE(#REF!,"▲", "-")), 2)), NA())</f>
        <v>#REF!</v>
      </c>
      <c r="G33" s="172" t="e">
        <f>IF(ROUND(VALUE(SUBSTITUTE(#REF!,"▲", "-")), 2) &gt;= 0, ABS(ROUND(VALUE(SUBSTITUTE(#REF!,"▲", "-")), 2)), NA())</f>
        <v>#REF!</v>
      </c>
      <c r="H33" s="172" t="e">
        <f>IF(ROUND(VALUE(SUBSTITUTE(#REF!,"▲", "-")), 2) &lt; 0, ABS(ROUND(VALUE(SUBSTITUTE(#REF!,"▲", "-")), 2)), NA())</f>
        <v>#REF!</v>
      </c>
      <c r="I33" s="172" t="e">
        <f>IF(ROUND(VALUE(SUBSTITUTE(#REF!,"▲", "-")), 2) &gt;= 0, ABS(ROUND(VALUE(SUBSTITUTE(#REF!,"▲", "-")), 2)), NA())</f>
        <v>#REF!</v>
      </c>
      <c r="J33" s="172" t="e">
        <f>IF(ROUND(VALUE(SUBSTITUTE(#REF!,"▲", "-")), 2) &lt; 0, ABS(ROUND(VALUE(SUBSTITUTE(#REF!,"▲", "-")), 2)), NA())</f>
        <v>#REF!</v>
      </c>
      <c r="K33" s="172" t="e">
        <f>IF(ROUND(VALUE(SUBSTITUTE(#REF!,"▲", "-")), 2) &gt;= 0, ABS(ROUND(VALUE(SUBSTITUTE(#REF!,"▲", "-")), 2)), NA())</f>
        <v>#REF!</v>
      </c>
    </row>
    <row r="34" spans="1:16" x14ac:dyDescent="0.2">
      <c r="A34" s="172" t="e">
        <f>IF(#REF!="",NA(),#REF!)</f>
        <v>#REF!</v>
      </c>
      <c r="B34" s="172" t="e">
        <f>IF(ROUND(VALUE(SUBSTITUTE(#REF!,"▲", "-")), 2) &lt; 0, ABS(ROUND(VALUE(SUBSTITUTE(#REF!,"▲", "-")), 2)), NA())</f>
        <v>#REF!</v>
      </c>
      <c r="C34" s="172" t="e">
        <f>IF(ROUND(VALUE(SUBSTITUTE(#REF!,"▲", "-")), 2) &gt;= 0, ABS(ROUND(VALUE(SUBSTITUTE(#REF!,"▲", "-")), 2)), NA())</f>
        <v>#REF!</v>
      </c>
      <c r="D34" s="172" t="e">
        <f>IF(ROUND(VALUE(SUBSTITUTE(#REF!,"▲", "-")), 2) &lt; 0, ABS(ROUND(VALUE(SUBSTITUTE(#REF!,"▲", "-")), 2)), NA())</f>
        <v>#REF!</v>
      </c>
      <c r="E34" s="172" t="e">
        <f>IF(ROUND(VALUE(SUBSTITUTE(#REF!,"▲", "-")), 2) &gt;= 0, ABS(ROUND(VALUE(SUBSTITUTE(#REF!,"▲", "-")), 2)), NA())</f>
        <v>#REF!</v>
      </c>
      <c r="F34" s="172" t="e">
        <f>IF(ROUND(VALUE(SUBSTITUTE(#REF!,"▲", "-")), 2) &lt; 0, ABS(ROUND(VALUE(SUBSTITUTE(#REF!,"▲", "-")), 2)), NA())</f>
        <v>#REF!</v>
      </c>
      <c r="G34" s="172" t="e">
        <f>IF(ROUND(VALUE(SUBSTITUTE(#REF!,"▲", "-")), 2) &gt;= 0, ABS(ROUND(VALUE(SUBSTITUTE(#REF!,"▲", "-")), 2)), NA())</f>
        <v>#REF!</v>
      </c>
      <c r="H34" s="172" t="e">
        <f>IF(ROUND(VALUE(SUBSTITUTE(#REF!,"▲", "-")), 2) &lt; 0, ABS(ROUND(VALUE(SUBSTITUTE(#REF!,"▲", "-")), 2)), NA())</f>
        <v>#REF!</v>
      </c>
      <c r="I34" s="172" t="e">
        <f>IF(ROUND(VALUE(SUBSTITUTE(#REF!,"▲", "-")), 2) &gt;= 0, ABS(ROUND(VALUE(SUBSTITUTE(#REF!,"▲", "-")), 2)), NA())</f>
        <v>#REF!</v>
      </c>
      <c r="J34" s="172" t="e">
        <f>IF(ROUND(VALUE(SUBSTITUTE(#REF!,"▲", "-")), 2) &lt; 0, ABS(ROUND(VALUE(SUBSTITUTE(#REF!,"▲", "-")), 2)), NA())</f>
        <v>#REF!</v>
      </c>
      <c r="K34" s="172" t="e">
        <f>IF(ROUND(VALUE(SUBSTITUTE(#REF!,"▲", "-")), 2) &gt;= 0, ABS(ROUND(VALUE(SUBSTITUTE(#REF!,"▲", "-")), 2)), NA())</f>
        <v>#REF!</v>
      </c>
    </row>
    <row r="35" spans="1:16" x14ac:dyDescent="0.2">
      <c r="A35" s="172" t="e">
        <f>IF(#REF!="",NA(),#REF!)</f>
        <v>#REF!</v>
      </c>
      <c r="B35" s="172" t="e">
        <f>IF(ROUND(VALUE(SUBSTITUTE(#REF!,"▲", "-")), 2) &lt; 0, ABS(ROUND(VALUE(SUBSTITUTE(#REF!,"▲", "-")), 2)), NA())</f>
        <v>#REF!</v>
      </c>
      <c r="C35" s="172" t="e">
        <f>IF(ROUND(VALUE(SUBSTITUTE(#REF!,"▲", "-")), 2) &gt;= 0, ABS(ROUND(VALUE(SUBSTITUTE(#REF!,"▲", "-")), 2)), NA())</f>
        <v>#REF!</v>
      </c>
      <c r="D35" s="172" t="e">
        <f>IF(ROUND(VALUE(SUBSTITUTE(#REF!,"▲", "-")), 2) &lt; 0, ABS(ROUND(VALUE(SUBSTITUTE(#REF!,"▲", "-")), 2)), NA())</f>
        <v>#REF!</v>
      </c>
      <c r="E35" s="172" t="e">
        <f>IF(ROUND(VALUE(SUBSTITUTE(#REF!,"▲", "-")), 2) &gt;= 0, ABS(ROUND(VALUE(SUBSTITUTE(#REF!,"▲", "-")), 2)), NA())</f>
        <v>#REF!</v>
      </c>
      <c r="F35" s="172" t="e">
        <f>IF(ROUND(VALUE(SUBSTITUTE(#REF!,"▲", "-")), 2) &lt; 0, ABS(ROUND(VALUE(SUBSTITUTE(#REF!,"▲", "-")), 2)), NA())</f>
        <v>#REF!</v>
      </c>
      <c r="G35" s="172" t="e">
        <f>IF(ROUND(VALUE(SUBSTITUTE(#REF!,"▲", "-")), 2) &gt;= 0, ABS(ROUND(VALUE(SUBSTITUTE(#REF!,"▲", "-")), 2)), NA())</f>
        <v>#REF!</v>
      </c>
      <c r="H35" s="172" t="e">
        <f>IF(ROUND(VALUE(SUBSTITUTE(#REF!,"▲", "-")), 2) &lt; 0, ABS(ROUND(VALUE(SUBSTITUTE(#REF!,"▲", "-")), 2)), NA())</f>
        <v>#REF!</v>
      </c>
      <c r="I35" s="172" t="e">
        <f>IF(ROUND(VALUE(SUBSTITUTE(#REF!,"▲", "-")), 2) &gt;= 0, ABS(ROUND(VALUE(SUBSTITUTE(#REF!,"▲", "-")), 2)), NA())</f>
        <v>#REF!</v>
      </c>
      <c r="J35" s="172" t="e">
        <f>IF(ROUND(VALUE(SUBSTITUTE(#REF!,"▲", "-")), 2) &lt; 0, ABS(ROUND(VALUE(SUBSTITUTE(#REF!,"▲", "-")), 2)), NA())</f>
        <v>#REF!</v>
      </c>
      <c r="K35" s="172" t="e">
        <f>IF(ROUND(VALUE(SUBSTITUTE(#REF!,"▲", "-")), 2) &gt;= 0, ABS(ROUND(VALUE(SUBSTITUTE(#REF!,"▲", "-")), 2)), NA())</f>
        <v>#REF!</v>
      </c>
    </row>
    <row r="36" spans="1:16" x14ac:dyDescent="0.2">
      <c r="A36" s="172" t="e">
        <f>IF(#REF!="",NA(),#REF!)</f>
        <v>#REF!</v>
      </c>
      <c r="B36" s="172" t="e">
        <f>IF(ROUND(VALUE(SUBSTITUTE(#REF!,"▲", "-")), 2) &lt; 0, ABS(ROUND(VALUE(SUBSTITUTE(#REF!,"▲", "-")), 2)), NA())</f>
        <v>#REF!</v>
      </c>
      <c r="C36" s="172" t="e">
        <f>IF(ROUND(VALUE(SUBSTITUTE(#REF!,"▲", "-")), 2) &gt;= 0, ABS(ROUND(VALUE(SUBSTITUTE(#REF!,"▲", "-")), 2)), NA())</f>
        <v>#REF!</v>
      </c>
      <c r="D36" s="172" t="e">
        <f>IF(ROUND(VALUE(SUBSTITUTE(#REF!,"▲", "-")), 2) &lt; 0, ABS(ROUND(VALUE(SUBSTITUTE(#REF!,"▲", "-")), 2)), NA())</f>
        <v>#REF!</v>
      </c>
      <c r="E36" s="172" t="e">
        <f>IF(ROUND(VALUE(SUBSTITUTE(#REF!,"▲", "-")), 2) &gt;= 0, ABS(ROUND(VALUE(SUBSTITUTE(#REF!,"▲", "-")), 2)), NA())</f>
        <v>#REF!</v>
      </c>
      <c r="F36" s="172" t="e">
        <f>IF(ROUND(VALUE(SUBSTITUTE(#REF!,"▲", "-")), 2) &lt; 0, ABS(ROUND(VALUE(SUBSTITUTE(#REF!,"▲", "-")), 2)), NA())</f>
        <v>#REF!</v>
      </c>
      <c r="G36" s="172" t="e">
        <f>IF(ROUND(VALUE(SUBSTITUTE(#REF!,"▲", "-")), 2) &gt;= 0, ABS(ROUND(VALUE(SUBSTITUTE(#REF!,"▲", "-")), 2)), NA())</f>
        <v>#REF!</v>
      </c>
      <c r="H36" s="172" t="e">
        <f>IF(ROUND(VALUE(SUBSTITUTE(#REF!,"▲", "-")), 2) &lt; 0, ABS(ROUND(VALUE(SUBSTITUTE(#REF!,"▲", "-")), 2)), NA())</f>
        <v>#REF!</v>
      </c>
      <c r="I36" s="172" t="e">
        <f>IF(ROUND(VALUE(SUBSTITUTE(#REF!,"▲", "-")), 2) &gt;= 0, ABS(ROUND(VALUE(SUBSTITUTE(#REF!,"▲", "-")), 2)), NA())</f>
        <v>#REF!</v>
      </c>
      <c r="J36" s="172" t="e">
        <f>IF(ROUND(VALUE(SUBSTITUTE(#REF!,"▲", "-")), 2) &lt; 0, ABS(ROUND(VALUE(SUBSTITUTE(#REF!,"▲", "-")), 2)), NA())</f>
        <v>#REF!</v>
      </c>
      <c r="K36" s="172" t="e">
        <f>IF(ROUND(VALUE(SUBSTITUTE(#REF!,"▲", "-")), 2) &gt;= 0, ABS(ROUND(VALUE(SUBSTITUTE(#REF!,"▲", "-")), 2)), NA())</f>
        <v>#REF!</v>
      </c>
    </row>
    <row r="39" spans="1:16" x14ac:dyDescent="0.2">
      <c r="A39" s="141" t="s">
        <v>58</v>
      </c>
    </row>
    <row r="40" spans="1:16" x14ac:dyDescent="0.2">
      <c r="A40" s="173"/>
      <c r="B40" s="173" t="e">
        <f>#REF!</f>
        <v>#REF!</v>
      </c>
      <c r="C40" s="173"/>
      <c r="D40" s="173"/>
      <c r="E40" s="173" t="e">
        <f>#REF!</f>
        <v>#REF!</v>
      </c>
      <c r="F40" s="173"/>
      <c r="G40" s="173"/>
      <c r="H40" s="173" t="e">
        <f>#REF!</f>
        <v>#REF!</v>
      </c>
      <c r="I40" s="173"/>
      <c r="J40" s="173"/>
      <c r="K40" s="173" t="e">
        <f>#REF!</f>
        <v>#REF!</v>
      </c>
      <c r="L40" s="173"/>
      <c r="M40" s="173"/>
      <c r="N40" s="173" t="e">
        <f>#REF!</f>
        <v>#REF!</v>
      </c>
      <c r="O40" s="173"/>
      <c r="P40" s="173"/>
    </row>
    <row r="41" spans="1:16" x14ac:dyDescent="0.2">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2">
      <c r="A42" s="173" t="s">
        <v>61</v>
      </c>
      <c r="B42" s="173"/>
      <c r="C42" s="173"/>
      <c r="D42" s="173" t="e">
        <f>#REF!</f>
        <v>#REF!</v>
      </c>
      <c r="E42" s="173"/>
      <c r="F42" s="173"/>
      <c r="G42" s="173" t="e">
        <f>#REF!</f>
        <v>#REF!</v>
      </c>
      <c r="H42" s="173"/>
      <c r="I42" s="173"/>
      <c r="J42" s="173" t="e">
        <f>#REF!</f>
        <v>#REF!</v>
      </c>
      <c r="K42" s="173"/>
      <c r="L42" s="173"/>
      <c r="M42" s="173" t="e">
        <f>#REF!</f>
        <v>#REF!</v>
      </c>
      <c r="N42" s="173"/>
      <c r="O42" s="173"/>
      <c r="P42" s="173" t="e">
        <f>#REF!</f>
        <v>#REF!</v>
      </c>
    </row>
    <row r="43" spans="1:16" x14ac:dyDescent="0.2">
      <c r="A43" s="173" t="s">
        <v>62</v>
      </c>
      <c r="B43" s="173" t="e">
        <f>#REF!</f>
        <v>#REF!</v>
      </c>
      <c r="C43" s="173"/>
      <c r="D43" s="173"/>
      <c r="E43" s="173" t="e">
        <f>#REF!</f>
        <v>#REF!</v>
      </c>
      <c r="F43" s="173"/>
      <c r="G43" s="173"/>
      <c r="H43" s="173" t="e">
        <f>#REF!</f>
        <v>#REF!</v>
      </c>
      <c r="I43" s="173"/>
      <c r="J43" s="173"/>
      <c r="K43" s="173" t="e">
        <f>#REF!</f>
        <v>#REF!</v>
      </c>
      <c r="L43" s="173"/>
      <c r="M43" s="173"/>
      <c r="N43" s="173" t="e">
        <f>#REF!</f>
        <v>#REF!</v>
      </c>
      <c r="O43" s="173"/>
      <c r="P43" s="173"/>
    </row>
    <row r="44" spans="1:16" x14ac:dyDescent="0.2">
      <c r="A44" s="173" t="s">
        <v>63</v>
      </c>
      <c r="B44" s="173" t="e">
        <f>#REF!</f>
        <v>#REF!</v>
      </c>
      <c r="C44" s="173"/>
      <c r="D44" s="173"/>
      <c r="E44" s="173" t="e">
        <f>#REF!</f>
        <v>#REF!</v>
      </c>
      <c r="F44" s="173"/>
      <c r="G44" s="173"/>
      <c r="H44" s="173" t="e">
        <f>#REF!</f>
        <v>#REF!</v>
      </c>
      <c r="I44" s="173"/>
      <c r="J44" s="173"/>
      <c r="K44" s="173" t="e">
        <f>#REF!</f>
        <v>#REF!</v>
      </c>
      <c r="L44" s="173"/>
      <c r="M44" s="173"/>
      <c r="N44" s="173" t="e">
        <f>#REF!</f>
        <v>#REF!</v>
      </c>
      <c r="O44" s="173"/>
      <c r="P44" s="173"/>
    </row>
    <row r="45" spans="1:16" x14ac:dyDescent="0.2">
      <c r="A45" s="173" t="s">
        <v>64</v>
      </c>
      <c r="B45" s="173" t="e">
        <f>#REF!</f>
        <v>#REF!</v>
      </c>
      <c r="C45" s="173"/>
      <c r="D45" s="173"/>
      <c r="E45" s="173" t="e">
        <f>#REF!</f>
        <v>#REF!</v>
      </c>
      <c r="F45" s="173"/>
      <c r="G45" s="173"/>
      <c r="H45" s="173" t="e">
        <f>#REF!</f>
        <v>#REF!</v>
      </c>
      <c r="I45" s="173"/>
      <c r="J45" s="173"/>
      <c r="K45" s="173" t="e">
        <f>#REF!</f>
        <v>#REF!</v>
      </c>
      <c r="L45" s="173"/>
      <c r="M45" s="173"/>
      <c r="N45" s="173" t="e">
        <f>#REF!</f>
        <v>#REF!</v>
      </c>
      <c r="O45" s="173"/>
      <c r="P45" s="173"/>
    </row>
    <row r="46" spans="1:16" x14ac:dyDescent="0.2">
      <c r="A46" s="173" t="s">
        <v>65</v>
      </c>
      <c r="B46" s="173" t="e">
        <f>#REF!</f>
        <v>#REF!</v>
      </c>
      <c r="C46" s="173"/>
      <c r="D46" s="173"/>
      <c r="E46" s="173" t="e">
        <f>#REF!</f>
        <v>#REF!</v>
      </c>
      <c r="F46" s="173"/>
      <c r="G46" s="173"/>
      <c r="H46" s="173" t="e">
        <f>#REF!</f>
        <v>#REF!</v>
      </c>
      <c r="I46" s="173"/>
      <c r="J46" s="173"/>
      <c r="K46" s="173" t="e">
        <f>#REF!</f>
        <v>#REF!</v>
      </c>
      <c r="L46" s="173"/>
      <c r="M46" s="173"/>
      <c r="N46" s="173" t="e">
        <f>#REF!</f>
        <v>#REF!</v>
      </c>
      <c r="O46" s="173"/>
      <c r="P46" s="173"/>
    </row>
    <row r="47" spans="1:16" x14ac:dyDescent="0.2">
      <c r="A47" s="173" t="s">
        <v>66</v>
      </c>
      <c r="B47" s="173" t="e">
        <f>#REF!</f>
        <v>#REF!</v>
      </c>
      <c r="C47" s="173"/>
      <c r="D47" s="173"/>
      <c r="E47" s="173" t="e">
        <f>#REF!</f>
        <v>#REF!</v>
      </c>
      <c r="F47" s="173"/>
      <c r="G47" s="173"/>
      <c r="H47" s="173" t="e">
        <f>#REF!</f>
        <v>#REF!</v>
      </c>
      <c r="I47" s="173"/>
      <c r="J47" s="173"/>
      <c r="K47" s="173" t="e">
        <f>#REF!</f>
        <v>#REF!</v>
      </c>
      <c r="L47" s="173"/>
      <c r="M47" s="173"/>
      <c r="N47" s="173" t="e">
        <f>#REF!</f>
        <v>#REF!</v>
      </c>
      <c r="O47" s="173"/>
      <c r="P47" s="173"/>
    </row>
    <row r="48" spans="1:16" x14ac:dyDescent="0.2">
      <c r="A48" s="173" t="s">
        <v>67</v>
      </c>
      <c r="B48" s="173" t="e">
        <f>#REF!</f>
        <v>#REF!</v>
      </c>
      <c r="C48" s="173"/>
      <c r="D48" s="173"/>
      <c r="E48" s="173" t="e">
        <f>#REF!</f>
        <v>#REF!</v>
      </c>
      <c r="F48" s="173"/>
      <c r="G48" s="173"/>
      <c r="H48" s="173" t="e">
        <f>#REF!</f>
        <v>#REF!</v>
      </c>
      <c r="I48" s="173"/>
      <c r="J48" s="173"/>
      <c r="K48" s="173" t="e">
        <f>#REF!</f>
        <v>#REF!</v>
      </c>
      <c r="L48" s="173"/>
      <c r="M48" s="173"/>
      <c r="N48" s="173" t="e">
        <f>#REF!</f>
        <v>#REF!</v>
      </c>
      <c r="O48" s="173"/>
      <c r="P48" s="173"/>
    </row>
    <row r="49" spans="1:16" x14ac:dyDescent="0.2">
      <c r="A49" s="173" t="s">
        <v>68</v>
      </c>
      <c r="B49" s="173" t="e">
        <f>#REF!</f>
        <v>#REF!</v>
      </c>
      <c r="C49" s="173"/>
      <c r="D49" s="173"/>
      <c r="E49" s="173" t="e">
        <f>#REF!</f>
        <v>#REF!</v>
      </c>
      <c r="F49" s="173"/>
      <c r="G49" s="173"/>
      <c r="H49" s="173" t="e">
        <f>#REF!</f>
        <v>#REF!</v>
      </c>
      <c r="I49" s="173"/>
      <c r="J49" s="173"/>
      <c r="K49" s="173" t="e">
        <f>#REF!</f>
        <v>#REF!</v>
      </c>
      <c r="L49" s="173"/>
      <c r="M49" s="173"/>
      <c r="N49" s="173" t="e">
        <f>#REF!</f>
        <v>#REF!</v>
      </c>
      <c r="O49" s="173"/>
      <c r="P49" s="173"/>
    </row>
    <row r="50" spans="1:16" x14ac:dyDescent="0.2">
      <c r="A50" s="173" t="s">
        <v>69</v>
      </c>
      <c r="B50" s="173" t="e">
        <f>NA()</f>
        <v>#N/A</v>
      </c>
      <c r="C50" s="173" t="e">
        <f>IF(ISNUMBER(#REF!),#REF!,NA())</f>
        <v>#N/A</v>
      </c>
      <c r="D50" s="173" t="e">
        <f>NA()</f>
        <v>#N/A</v>
      </c>
      <c r="E50" s="173" t="e">
        <f>NA()</f>
        <v>#N/A</v>
      </c>
      <c r="F50" s="173" t="e">
        <f>IF(ISNUMBER(#REF!),#REF!,NA())</f>
        <v>#N/A</v>
      </c>
      <c r="G50" s="173" t="e">
        <f>NA()</f>
        <v>#N/A</v>
      </c>
      <c r="H50" s="173" t="e">
        <f>NA()</f>
        <v>#N/A</v>
      </c>
      <c r="I50" s="173" t="e">
        <f>IF(ISNUMBER(#REF!),#REF!,NA())</f>
        <v>#N/A</v>
      </c>
      <c r="J50" s="173" t="e">
        <f>NA()</f>
        <v>#N/A</v>
      </c>
      <c r="K50" s="173" t="e">
        <f>NA()</f>
        <v>#N/A</v>
      </c>
      <c r="L50" s="173" t="e">
        <f>IF(ISNUMBER(#REF!),#REF!,NA())</f>
        <v>#N/A</v>
      </c>
      <c r="M50" s="173" t="e">
        <f>NA()</f>
        <v>#N/A</v>
      </c>
      <c r="N50" s="173" t="e">
        <f>NA()</f>
        <v>#N/A</v>
      </c>
      <c r="O50" s="173" t="e">
        <f>IF(ISNUMBER(#REF!),#REF!,NA())</f>
        <v>#N/A</v>
      </c>
      <c r="P50" s="173" t="e">
        <f>NA()</f>
        <v>#N/A</v>
      </c>
    </row>
    <row r="53" spans="1:16" x14ac:dyDescent="0.2">
      <c r="A53" s="141" t="s">
        <v>70</v>
      </c>
    </row>
    <row r="54" spans="1:16" x14ac:dyDescent="0.2">
      <c r="A54" s="172"/>
      <c r="B54" s="172" t="e">
        <f>#REF!</f>
        <v>#REF!</v>
      </c>
      <c r="C54" s="172"/>
      <c r="D54" s="172"/>
      <c r="E54" s="172" t="e">
        <f>#REF!</f>
        <v>#REF!</v>
      </c>
      <c r="F54" s="172"/>
      <c r="G54" s="172"/>
      <c r="H54" s="172" t="e">
        <f>#REF!</f>
        <v>#REF!</v>
      </c>
      <c r="I54" s="172"/>
      <c r="J54" s="172"/>
      <c r="K54" s="172" t="e">
        <f>#REF!</f>
        <v>#REF!</v>
      </c>
      <c r="L54" s="172"/>
      <c r="M54" s="172"/>
      <c r="N54" s="172" t="e">
        <f>#REF!</f>
        <v>#REF!</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t="e">
        <f>#REF!</f>
        <v>#REF!</v>
      </c>
      <c r="E56" s="172"/>
      <c r="F56" s="172"/>
      <c r="G56" s="172" t="e">
        <f>#REF!</f>
        <v>#REF!</v>
      </c>
      <c r="H56" s="172"/>
      <c r="I56" s="172"/>
      <c r="J56" s="172" t="e">
        <f>#REF!</f>
        <v>#REF!</v>
      </c>
      <c r="K56" s="172"/>
      <c r="L56" s="172"/>
      <c r="M56" s="172" t="e">
        <f>#REF!</f>
        <v>#REF!</v>
      </c>
      <c r="N56" s="172"/>
      <c r="O56" s="172"/>
      <c r="P56" s="172" t="e">
        <f>#REF!</f>
        <v>#REF!</v>
      </c>
    </row>
    <row r="57" spans="1:16" x14ac:dyDescent="0.2">
      <c r="A57" s="172" t="s">
        <v>41</v>
      </c>
      <c r="B57" s="172"/>
      <c r="C57" s="172"/>
      <c r="D57" s="172" t="e">
        <f>#REF!</f>
        <v>#REF!</v>
      </c>
      <c r="E57" s="172"/>
      <c r="F57" s="172"/>
      <c r="G57" s="172" t="e">
        <f>#REF!</f>
        <v>#REF!</v>
      </c>
      <c r="H57" s="172"/>
      <c r="I57" s="172"/>
      <c r="J57" s="172" t="e">
        <f>#REF!</f>
        <v>#REF!</v>
      </c>
      <c r="K57" s="172"/>
      <c r="L57" s="172"/>
      <c r="M57" s="172" t="e">
        <f>#REF!</f>
        <v>#REF!</v>
      </c>
      <c r="N57" s="172"/>
      <c r="O57" s="172"/>
      <c r="P57" s="172" t="e">
        <f>#REF!</f>
        <v>#REF!</v>
      </c>
    </row>
    <row r="58" spans="1:16" x14ac:dyDescent="0.2">
      <c r="A58" s="172" t="s">
        <v>40</v>
      </c>
      <c r="B58" s="172"/>
      <c r="C58" s="172"/>
      <c r="D58" s="172" t="e">
        <f>#REF!</f>
        <v>#REF!</v>
      </c>
      <c r="E58" s="172"/>
      <c r="F58" s="172"/>
      <c r="G58" s="172" t="e">
        <f>#REF!</f>
        <v>#REF!</v>
      </c>
      <c r="H58" s="172"/>
      <c r="I58" s="172"/>
      <c r="J58" s="172" t="e">
        <f>#REF!</f>
        <v>#REF!</v>
      </c>
      <c r="K58" s="172"/>
      <c r="L58" s="172"/>
      <c r="M58" s="172" t="e">
        <f>#REF!</f>
        <v>#REF!</v>
      </c>
      <c r="N58" s="172"/>
      <c r="O58" s="172"/>
      <c r="P58" s="172" t="e">
        <f>#REF!</f>
        <v>#REF!</v>
      </c>
    </row>
    <row r="59" spans="1:16" x14ac:dyDescent="0.2">
      <c r="A59" s="172" t="s">
        <v>38</v>
      </c>
      <c r="B59" s="172" t="e">
        <f>#REF!</f>
        <v>#REF!</v>
      </c>
      <c r="C59" s="172"/>
      <c r="D59" s="172"/>
      <c r="E59" s="172" t="e">
        <f>#REF!</f>
        <v>#REF!</v>
      </c>
      <c r="F59" s="172"/>
      <c r="G59" s="172"/>
      <c r="H59" s="172" t="e">
        <f>#REF!</f>
        <v>#REF!</v>
      </c>
      <c r="I59" s="172"/>
      <c r="J59" s="172"/>
      <c r="K59" s="172" t="e">
        <f>#REF!</f>
        <v>#REF!</v>
      </c>
      <c r="L59" s="172"/>
      <c r="M59" s="172"/>
      <c r="N59" s="172" t="e">
        <f>#REF!</f>
        <v>#REF!</v>
      </c>
      <c r="O59" s="172"/>
      <c r="P59" s="172"/>
    </row>
    <row r="60" spans="1:16" x14ac:dyDescent="0.2">
      <c r="A60" s="172" t="s">
        <v>37</v>
      </c>
      <c r="B60" s="172" t="e">
        <f>#REF!</f>
        <v>#REF!</v>
      </c>
      <c r="C60" s="172"/>
      <c r="D60" s="172"/>
      <c r="E60" s="172" t="e">
        <f>#REF!</f>
        <v>#REF!</v>
      </c>
      <c r="F60" s="172"/>
      <c r="G60" s="172"/>
      <c r="H60" s="172" t="e">
        <f>#REF!</f>
        <v>#REF!</v>
      </c>
      <c r="I60" s="172"/>
      <c r="J60" s="172"/>
      <c r="K60" s="172" t="e">
        <f>#REF!</f>
        <v>#REF!</v>
      </c>
      <c r="L60" s="172"/>
      <c r="M60" s="172"/>
      <c r="N60" s="172" t="e">
        <f>#REF!</f>
        <v>#REF!</v>
      </c>
      <c r="O60" s="172"/>
      <c r="P60" s="172"/>
    </row>
    <row r="61" spans="1:16" x14ac:dyDescent="0.2">
      <c r="A61" s="172" t="s">
        <v>35</v>
      </c>
      <c r="B61" s="172" t="e">
        <f>#REF!</f>
        <v>#REF!</v>
      </c>
      <c r="C61" s="172"/>
      <c r="D61" s="172"/>
      <c r="E61" s="172" t="e">
        <f>#REF!</f>
        <v>#REF!</v>
      </c>
      <c r="F61" s="172"/>
      <c r="G61" s="172"/>
      <c r="H61" s="172" t="e">
        <f>#REF!</f>
        <v>#REF!</v>
      </c>
      <c r="I61" s="172"/>
      <c r="J61" s="172"/>
      <c r="K61" s="172" t="e">
        <f>#REF!</f>
        <v>#REF!</v>
      </c>
      <c r="L61" s="172"/>
      <c r="M61" s="172"/>
      <c r="N61" s="172" t="e">
        <f>#REF!</f>
        <v>#REF!</v>
      </c>
      <c r="O61" s="172"/>
      <c r="P61" s="172"/>
    </row>
    <row r="62" spans="1:16" x14ac:dyDescent="0.2">
      <c r="A62" s="172" t="s">
        <v>34</v>
      </c>
      <c r="B62" s="172" t="e">
        <f>#REF!</f>
        <v>#REF!</v>
      </c>
      <c r="C62" s="172"/>
      <c r="D62" s="172"/>
      <c r="E62" s="172" t="e">
        <f>#REF!</f>
        <v>#REF!</v>
      </c>
      <c r="F62" s="172"/>
      <c r="G62" s="172"/>
      <c r="H62" s="172" t="e">
        <f>#REF!</f>
        <v>#REF!</v>
      </c>
      <c r="I62" s="172"/>
      <c r="J62" s="172"/>
      <c r="K62" s="172" t="e">
        <f>#REF!</f>
        <v>#REF!</v>
      </c>
      <c r="L62" s="172"/>
      <c r="M62" s="172"/>
      <c r="N62" s="172" t="e">
        <f>#REF!</f>
        <v>#REF!</v>
      </c>
      <c r="O62" s="172"/>
      <c r="P62" s="172"/>
    </row>
    <row r="63" spans="1:16" x14ac:dyDescent="0.2">
      <c r="A63" s="172" t="s">
        <v>33</v>
      </c>
      <c r="B63" s="172" t="e">
        <f>#REF!</f>
        <v>#REF!</v>
      </c>
      <c r="C63" s="172"/>
      <c r="D63" s="172"/>
      <c r="E63" s="172" t="e">
        <f>#REF!</f>
        <v>#REF!</v>
      </c>
      <c r="F63" s="172"/>
      <c r="G63" s="172"/>
      <c r="H63" s="172" t="e">
        <f>#REF!</f>
        <v>#REF!</v>
      </c>
      <c r="I63" s="172"/>
      <c r="J63" s="172"/>
      <c r="K63" s="172" t="e">
        <f>#REF!</f>
        <v>#REF!</v>
      </c>
      <c r="L63" s="172"/>
      <c r="M63" s="172"/>
      <c r="N63" s="172" t="e">
        <f>#REF!</f>
        <v>#REF!</v>
      </c>
      <c r="O63" s="172"/>
      <c r="P63" s="172"/>
    </row>
    <row r="64" spans="1:16" x14ac:dyDescent="0.2">
      <c r="A64" s="172" t="s">
        <v>32</v>
      </c>
      <c r="B64" s="172" t="e">
        <f>#REF!</f>
        <v>#REF!</v>
      </c>
      <c r="C64" s="172"/>
      <c r="D64" s="172"/>
      <c r="E64" s="172" t="e">
        <f>#REF!</f>
        <v>#REF!</v>
      </c>
      <c r="F64" s="172"/>
      <c r="G64" s="172"/>
      <c r="H64" s="172" t="e">
        <f>#REF!</f>
        <v>#REF!</v>
      </c>
      <c r="I64" s="172"/>
      <c r="J64" s="172"/>
      <c r="K64" s="172" t="e">
        <f>#REF!</f>
        <v>#REF!</v>
      </c>
      <c r="L64" s="172"/>
      <c r="M64" s="172"/>
      <c r="N64" s="172" t="e">
        <f>#REF!</f>
        <v>#REF!</v>
      </c>
      <c r="O64" s="172"/>
      <c r="P64" s="172"/>
    </row>
    <row r="65" spans="1:16" x14ac:dyDescent="0.2">
      <c r="A65" s="172" t="s">
        <v>31</v>
      </c>
      <c r="B65" s="172" t="e">
        <f>#REF!</f>
        <v>#REF!</v>
      </c>
      <c r="C65" s="172"/>
      <c r="D65" s="172"/>
      <c r="E65" s="172" t="e">
        <f>#REF!</f>
        <v>#REF!</v>
      </c>
      <c r="F65" s="172"/>
      <c r="G65" s="172"/>
      <c r="H65" s="172" t="e">
        <f>#REF!</f>
        <v>#REF!</v>
      </c>
      <c r="I65" s="172"/>
      <c r="J65" s="172"/>
      <c r="K65" s="172" t="e">
        <f>#REF!</f>
        <v>#REF!</v>
      </c>
      <c r="L65" s="172"/>
      <c r="M65" s="172"/>
      <c r="N65" s="172" t="e">
        <f>#REF!</f>
        <v>#REF!</v>
      </c>
      <c r="O65" s="172"/>
      <c r="P65" s="172"/>
    </row>
    <row r="66" spans="1:16" x14ac:dyDescent="0.2">
      <c r="A66" s="172" t="s">
        <v>30</v>
      </c>
      <c r="B66" s="172" t="e">
        <f>#REF!</f>
        <v>#REF!</v>
      </c>
      <c r="C66" s="172"/>
      <c r="D66" s="172"/>
      <c r="E66" s="172" t="e">
        <f>#REF!</f>
        <v>#REF!</v>
      </c>
      <c r="F66" s="172"/>
      <c r="G66" s="172"/>
      <c r="H66" s="172" t="e">
        <f>#REF!</f>
        <v>#REF!</v>
      </c>
      <c r="I66" s="172"/>
      <c r="J66" s="172"/>
      <c r="K66" s="172" t="e">
        <f>#REF!</f>
        <v>#REF!</v>
      </c>
      <c r="L66" s="172"/>
      <c r="M66" s="172"/>
      <c r="N66" s="172" t="e">
        <f>#REF!</f>
        <v>#REF!</v>
      </c>
      <c r="O66" s="172"/>
      <c r="P66" s="172"/>
    </row>
    <row r="67" spans="1:16" x14ac:dyDescent="0.2">
      <c r="A67" s="172" t="s">
        <v>73</v>
      </c>
      <c r="B67" s="172" t="e">
        <f>NA()</f>
        <v>#N/A</v>
      </c>
      <c r="C67" s="172" t="e">
        <f>IF(ISNUMBER(#REF!), IF(#REF! &lt; 0, 0,#REF!), NA())</f>
        <v>#N/A</v>
      </c>
      <c r="D67" s="172" t="e">
        <f>NA()</f>
        <v>#N/A</v>
      </c>
      <c r="E67" s="172" t="e">
        <f>NA()</f>
        <v>#N/A</v>
      </c>
      <c r="F67" s="172" t="e">
        <f>IF(ISNUMBER(#REF!), IF(#REF! &lt; 0, 0,#REF!), NA())</f>
        <v>#N/A</v>
      </c>
      <c r="G67" s="172" t="e">
        <f>NA()</f>
        <v>#N/A</v>
      </c>
      <c r="H67" s="172" t="e">
        <f>NA()</f>
        <v>#N/A</v>
      </c>
      <c r="I67" s="172" t="e">
        <f>IF(ISNUMBER(#REF!), IF(#REF! &lt; 0, 0,#REF!), NA())</f>
        <v>#N/A</v>
      </c>
      <c r="J67" s="172" t="e">
        <f>NA()</f>
        <v>#N/A</v>
      </c>
      <c r="K67" s="172" t="e">
        <f>NA()</f>
        <v>#N/A</v>
      </c>
      <c r="L67" s="172" t="e">
        <f>IF(ISNUMBER(#REF!), IF(#REF! &lt; 0, 0,#REF!), NA())</f>
        <v>#N/A</v>
      </c>
      <c r="M67" s="172" t="e">
        <f>NA()</f>
        <v>#N/A</v>
      </c>
      <c r="N67" s="172" t="e">
        <f>NA()</f>
        <v>#N/A</v>
      </c>
      <c r="O67" s="172" t="e">
        <f>IF(ISNUMBER(#REF!), IF(#REF! &lt; 0, 0,#REF!), NA())</f>
        <v>#N/A</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5207</v>
      </c>
      <c r="C72" s="176">
        <f>基金残高に係る経年分析!G55</f>
        <v>5537</v>
      </c>
      <c r="D72" s="176">
        <f>基金残高に係る経年分析!H55</f>
        <v>6937</v>
      </c>
    </row>
    <row r="73" spans="1:16" x14ac:dyDescent="0.2">
      <c r="A73" s="175" t="s">
        <v>76</v>
      </c>
      <c r="B73" s="176">
        <f>基金残高に係る経年分析!F56</f>
        <v>36</v>
      </c>
      <c r="C73" s="176">
        <f>基金残高に係る経年分析!G56</f>
        <v>36</v>
      </c>
      <c r="D73" s="176">
        <f>基金残高に係る経年分析!H56</f>
        <v>1251</v>
      </c>
    </row>
    <row r="74" spans="1:16" x14ac:dyDescent="0.2">
      <c r="A74" s="175" t="s">
        <v>77</v>
      </c>
      <c r="B74" s="176">
        <f>基金残高に係る経年分析!F57</f>
        <v>2369</v>
      </c>
      <c r="C74" s="176">
        <f>基金残高に係る経年分析!G57</f>
        <v>1957</v>
      </c>
      <c r="D74" s="176">
        <f>基金残高に係る経年分析!H57</f>
        <v>4490</v>
      </c>
    </row>
  </sheetData>
  <sheetProtection algorithmName="SHA-512" hashValue="6DrVbqUzMgu6u97xmW6A/JgXL+e1NbthtZ01sA9AR6DSyrMjCF2ClRNqH2PEJzXpsn86LDN+HuTsqTi2szHkzQ==" saltValue="xsWBEX9/KhR3mfMztmOa3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R23" sqref="R23:AK23"/>
    </sheetView>
  </sheetViews>
  <sheetFormatPr defaultColWidth="0" defaultRowHeight="11.25" customHeight="1" zeroHeight="1" x14ac:dyDescent="0.2"/>
  <cols>
    <col min="1" max="1" width="1.6328125" style="202" customWidth="1"/>
    <col min="2" max="2" width="2.36328125" style="202" customWidth="1"/>
    <col min="3" max="16" width="2.6328125" style="202" customWidth="1"/>
    <col min="17" max="17" width="2.36328125" style="202" customWidth="1"/>
    <col min="18" max="95" width="1.6328125" style="202" customWidth="1"/>
    <col min="96" max="133" width="1.6328125" style="212" customWidth="1"/>
    <col min="134" max="143" width="1.6328125" style="202" customWidth="1"/>
    <col min="144" max="16384" width="0" style="202" hidden="1"/>
  </cols>
  <sheetData>
    <row r="1" spans="2:143" ht="22.5" customHeight="1" thickBot="1" x14ac:dyDescent="0.25">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642" t="s">
        <v>203</v>
      </c>
      <c r="DI1" s="643"/>
      <c r="DJ1" s="643"/>
      <c r="DK1" s="643"/>
      <c r="DL1" s="643"/>
      <c r="DM1" s="643"/>
      <c r="DN1" s="644"/>
      <c r="DO1" s="202"/>
      <c r="DP1" s="642" t="s">
        <v>204</v>
      </c>
      <c r="DQ1" s="643"/>
      <c r="DR1" s="643"/>
      <c r="DS1" s="643"/>
      <c r="DT1" s="643"/>
      <c r="DU1" s="643"/>
      <c r="DV1" s="643"/>
      <c r="DW1" s="643"/>
      <c r="DX1" s="643"/>
      <c r="DY1" s="643"/>
      <c r="DZ1" s="643"/>
      <c r="EA1" s="643"/>
      <c r="EB1" s="643"/>
      <c r="EC1" s="644"/>
      <c r="ED1" s="200"/>
      <c r="EE1" s="200"/>
      <c r="EF1" s="200"/>
      <c r="EG1" s="200"/>
      <c r="EH1" s="200"/>
      <c r="EI1" s="200"/>
      <c r="EJ1" s="200"/>
      <c r="EK1" s="200"/>
      <c r="EL1" s="200"/>
      <c r="EM1" s="200"/>
    </row>
    <row r="2" spans="2:143" ht="22.5" customHeight="1" x14ac:dyDescent="0.2">
      <c r="B2" s="203" t="s">
        <v>205</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x14ac:dyDescent="0.2">
      <c r="B3" s="645" t="s">
        <v>206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207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208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209</v>
      </c>
      <c r="S4" s="646"/>
      <c r="T4" s="646"/>
      <c r="U4" s="646"/>
      <c r="V4" s="646"/>
      <c r="W4" s="646"/>
      <c r="X4" s="646"/>
      <c r="Y4" s="647"/>
      <c r="Z4" s="645" t="s">
        <v>210</v>
      </c>
      <c r="AA4" s="646"/>
      <c r="AB4" s="646"/>
      <c r="AC4" s="647"/>
      <c r="AD4" s="645" t="s">
        <v>211</v>
      </c>
      <c r="AE4" s="646"/>
      <c r="AF4" s="646"/>
      <c r="AG4" s="646"/>
      <c r="AH4" s="646"/>
      <c r="AI4" s="646"/>
      <c r="AJ4" s="646"/>
      <c r="AK4" s="647"/>
      <c r="AL4" s="645" t="s">
        <v>210</v>
      </c>
      <c r="AM4" s="646"/>
      <c r="AN4" s="646"/>
      <c r="AO4" s="647"/>
      <c r="AP4" s="651" t="s">
        <v>212</v>
      </c>
      <c r="AQ4" s="651"/>
      <c r="AR4" s="651"/>
      <c r="AS4" s="651"/>
      <c r="AT4" s="651"/>
      <c r="AU4" s="651"/>
      <c r="AV4" s="651"/>
      <c r="AW4" s="651"/>
      <c r="AX4" s="651"/>
      <c r="AY4" s="651"/>
      <c r="AZ4" s="651"/>
      <c r="BA4" s="651"/>
      <c r="BB4" s="651"/>
      <c r="BC4" s="651"/>
      <c r="BD4" s="651"/>
      <c r="BE4" s="651"/>
      <c r="BF4" s="651"/>
      <c r="BG4" s="651" t="s">
        <v>213</v>
      </c>
      <c r="BH4" s="651"/>
      <c r="BI4" s="651"/>
      <c r="BJ4" s="651"/>
      <c r="BK4" s="651"/>
      <c r="BL4" s="651"/>
      <c r="BM4" s="651"/>
      <c r="BN4" s="651"/>
      <c r="BO4" s="651" t="s">
        <v>210</v>
      </c>
      <c r="BP4" s="651"/>
      <c r="BQ4" s="651"/>
      <c r="BR4" s="651"/>
      <c r="BS4" s="651" t="s">
        <v>214</v>
      </c>
      <c r="BT4" s="651"/>
      <c r="BU4" s="651"/>
      <c r="BV4" s="651"/>
      <c r="BW4" s="651"/>
      <c r="BX4" s="651"/>
      <c r="BY4" s="651"/>
      <c r="BZ4" s="651"/>
      <c r="CA4" s="651"/>
      <c r="CB4" s="651"/>
      <c r="CD4" s="648" t="s">
        <v>215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2">
      <c r="B5" s="652" t="s">
        <v>216</v>
      </c>
      <c r="C5" s="653"/>
      <c r="D5" s="653"/>
      <c r="E5" s="653"/>
      <c r="F5" s="653"/>
      <c r="G5" s="653"/>
      <c r="H5" s="653"/>
      <c r="I5" s="653"/>
      <c r="J5" s="653"/>
      <c r="K5" s="653"/>
      <c r="L5" s="653"/>
      <c r="M5" s="653"/>
      <c r="N5" s="653"/>
      <c r="O5" s="653"/>
      <c r="P5" s="653"/>
      <c r="Q5" s="654"/>
      <c r="R5" s="655">
        <v>30906144</v>
      </c>
      <c r="S5" s="656"/>
      <c r="T5" s="656"/>
      <c r="U5" s="656"/>
      <c r="V5" s="656"/>
      <c r="W5" s="656"/>
      <c r="X5" s="656"/>
      <c r="Y5" s="657"/>
      <c r="Z5" s="658">
        <v>35</v>
      </c>
      <c r="AA5" s="658"/>
      <c r="AB5" s="658"/>
      <c r="AC5" s="658"/>
      <c r="AD5" s="659">
        <v>29391992</v>
      </c>
      <c r="AE5" s="659"/>
      <c r="AF5" s="659"/>
      <c r="AG5" s="659"/>
      <c r="AH5" s="659"/>
      <c r="AI5" s="659"/>
      <c r="AJ5" s="659"/>
      <c r="AK5" s="659"/>
      <c r="AL5" s="660">
        <v>66.7</v>
      </c>
      <c r="AM5" s="661"/>
      <c r="AN5" s="661"/>
      <c r="AO5" s="662"/>
      <c r="AP5" s="652" t="s">
        <v>217</v>
      </c>
      <c r="AQ5" s="653"/>
      <c r="AR5" s="653"/>
      <c r="AS5" s="653"/>
      <c r="AT5" s="653"/>
      <c r="AU5" s="653"/>
      <c r="AV5" s="653"/>
      <c r="AW5" s="653"/>
      <c r="AX5" s="653"/>
      <c r="AY5" s="653"/>
      <c r="AZ5" s="653"/>
      <c r="BA5" s="653"/>
      <c r="BB5" s="653"/>
      <c r="BC5" s="653"/>
      <c r="BD5" s="653"/>
      <c r="BE5" s="653"/>
      <c r="BF5" s="654"/>
      <c r="BG5" s="666">
        <v>29389475</v>
      </c>
      <c r="BH5" s="667"/>
      <c r="BI5" s="667"/>
      <c r="BJ5" s="667"/>
      <c r="BK5" s="667"/>
      <c r="BL5" s="667"/>
      <c r="BM5" s="667"/>
      <c r="BN5" s="668"/>
      <c r="BO5" s="669">
        <v>95.1</v>
      </c>
      <c r="BP5" s="669"/>
      <c r="BQ5" s="669"/>
      <c r="BR5" s="669"/>
      <c r="BS5" s="670">
        <v>558369</v>
      </c>
      <c r="BT5" s="670"/>
      <c r="BU5" s="670"/>
      <c r="BV5" s="670"/>
      <c r="BW5" s="670"/>
      <c r="BX5" s="670"/>
      <c r="BY5" s="670"/>
      <c r="BZ5" s="670"/>
      <c r="CA5" s="670"/>
      <c r="CB5" s="674"/>
      <c r="CD5" s="648" t="s">
        <v>212</v>
      </c>
      <c r="CE5" s="649"/>
      <c r="CF5" s="649"/>
      <c r="CG5" s="649"/>
      <c r="CH5" s="649"/>
      <c r="CI5" s="649"/>
      <c r="CJ5" s="649"/>
      <c r="CK5" s="649"/>
      <c r="CL5" s="649"/>
      <c r="CM5" s="649"/>
      <c r="CN5" s="649"/>
      <c r="CO5" s="649"/>
      <c r="CP5" s="649"/>
      <c r="CQ5" s="650"/>
      <c r="CR5" s="648" t="s">
        <v>218</v>
      </c>
      <c r="CS5" s="649"/>
      <c r="CT5" s="649"/>
      <c r="CU5" s="649"/>
      <c r="CV5" s="649"/>
      <c r="CW5" s="649"/>
      <c r="CX5" s="649"/>
      <c r="CY5" s="650"/>
      <c r="CZ5" s="648" t="s">
        <v>210</v>
      </c>
      <c r="DA5" s="649"/>
      <c r="DB5" s="649"/>
      <c r="DC5" s="650"/>
      <c r="DD5" s="648" t="s">
        <v>219</v>
      </c>
      <c r="DE5" s="649"/>
      <c r="DF5" s="649"/>
      <c r="DG5" s="649"/>
      <c r="DH5" s="649"/>
      <c r="DI5" s="649"/>
      <c r="DJ5" s="649"/>
      <c r="DK5" s="649"/>
      <c r="DL5" s="649"/>
      <c r="DM5" s="649"/>
      <c r="DN5" s="649"/>
      <c r="DO5" s="649"/>
      <c r="DP5" s="650"/>
      <c r="DQ5" s="648" t="s">
        <v>220</v>
      </c>
      <c r="DR5" s="649"/>
      <c r="DS5" s="649"/>
      <c r="DT5" s="649"/>
      <c r="DU5" s="649"/>
      <c r="DV5" s="649"/>
      <c r="DW5" s="649"/>
      <c r="DX5" s="649"/>
      <c r="DY5" s="649"/>
      <c r="DZ5" s="649"/>
      <c r="EA5" s="649"/>
      <c r="EB5" s="649"/>
      <c r="EC5" s="650"/>
    </row>
    <row r="6" spans="2:143" ht="11.25" customHeight="1" x14ac:dyDescent="0.2">
      <c r="B6" s="663" t="s">
        <v>221</v>
      </c>
      <c r="C6" s="664"/>
      <c r="D6" s="664"/>
      <c r="E6" s="664"/>
      <c r="F6" s="664"/>
      <c r="G6" s="664"/>
      <c r="H6" s="664"/>
      <c r="I6" s="664"/>
      <c r="J6" s="664"/>
      <c r="K6" s="664"/>
      <c r="L6" s="664"/>
      <c r="M6" s="664"/>
      <c r="N6" s="664"/>
      <c r="O6" s="664"/>
      <c r="P6" s="664"/>
      <c r="Q6" s="665"/>
      <c r="R6" s="666">
        <v>766045</v>
      </c>
      <c r="S6" s="667"/>
      <c r="T6" s="667"/>
      <c r="U6" s="667"/>
      <c r="V6" s="667"/>
      <c r="W6" s="667"/>
      <c r="X6" s="667"/>
      <c r="Y6" s="668"/>
      <c r="Z6" s="669">
        <v>0.9</v>
      </c>
      <c r="AA6" s="669"/>
      <c r="AB6" s="669"/>
      <c r="AC6" s="669"/>
      <c r="AD6" s="670">
        <v>766045</v>
      </c>
      <c r="AE6" s="670"/>
      <c r="AF6" s="670"/>
      <c r="AG6" s="670"/>
      <c r="AH6" s="670"/>
      <c r="AI6" s="670"/>
      <c r="AJ6" s="670"/>
      <c r="AK6" s="670"/>
      <c r="AL6" s="671">
        <v>1.7</v>
      </c>
      <c r="AM6" s="672"/>
      <c r="AN6" s="672"/>
      <c r="AO6" s="673"/>
      <c r="AP6" s="663" t="s">
        <v>222</v>
      </c>
      <c r="AQ6" s="664"/>
      <c r="AR6" s="664"/>
      <c r="AS6" s="664"/>
      <c r="AT6" s="664"/>
      <c r="AU6" s="664"/>
      <c r="AV6" s="664"/>
      <c r="AW6" s="664"/>
      <c r="AX6" s="664"/>
      <c r="AY6" s="664"/>
      <c r="AZ6" s="664"/>
      <c r="BA6" s="664"/>
      <c r="BB6" s="664"/>
      <c r="BC6" s="664"/>
      <c r="BD6" s="664"/>
      <c r="BE6" s="664"/>
      <c r="BF6" s="665"/>
      <c r="BG6" s="666">
        <v>29389475</v>
      </c>
      <c r="BH6" s="667"/>
      <c r="BI6" s="667"/>
      <c r="BJ6" s="667"/>
      <c r="BK6" s="667"/>
      <c r="BL6" s="667"/>
      <c r="BM6" s="667"/>
      <c r="BN6" s="668"/>
      <c r="BO6" s="669">
        <v>95.1</v>
      </c>
      <c r="BP6" s="669"/>
      <c r="BQ6" s="669"/>
      <c r="BR6" s="669"/>
      <c r="BS6" s="670">
        <v>558369</v>
      </c>
      <c r="BT6" s="670"/>
      <c r="BU6" s="670"/>
      <c r="BV6" s="670"/>
      <c r="BW6" s="670"/>
      <c r="BX6" s="670"/>
      <c r="BY6" s="670"/>
      <c r="BZ6" s="670"/>
      <c r="CA6" s="670"/>
      <c r="CB6" s="674"/>
      <c r="CD6" s="677" t="s">
        <v>223</v>
      </c>
      <c r="CE6" s="678"/>
      <c r="CF6" s="678"/>
      <c r="CG6" s="678"/>
      <c r="CH6" s="678"/>
      <c r="CI6" s="678"/>
      <c r="CJ6" s="678"/>
      <c r="CK6" s="678"/>
      <c r="CL6" s="678"/>
      <c r="CM6" s="678"/>
      <c r="CN6" s="678"/>
      <c r="CO6" s="678"/>
      <c r="CP6" s="678"/>
      <c r="CQ6" s="679"/>
      <c r="CR6" s="666">
        <v>451178</v>
      </c>
      <c r="CS6" s="667"/>
      <c r="CT6" s="667"/>
      <c r="CU6" s="667"/>
      <c r="CV6" s="667"/>
      <c r="CW6" s="667"/>
      <c r="CX6" s="667"/>
      <c r="CY6" s="668"/>
      <c r="CZ6" s="660">
        <v>0.5</v>
      </c>
      <c r="DA6" s="661"/>
      <c r="DB6" s="661"/>
      <c r="DC6" s="680"/>
      <c r="DD6" s="675">
        <v>22550</v>
      </c>
      <c r="DE6" s="667"/>
      <c r="DF6" s="667"/>
      <c r="DG6" s="667"/>
      <c r="DH6" s="667"/>
      <c r="DI6" s="667"/>
      <c r="DJ6" s="667"/>
      <c r="DK6" s="667"/>
      <c r="DL6" s="667"/>
      <c r="DM6" s="667"/>
      <c r="DN6" s="667"/>
      <c r="DO6" s="667"/>
      <c r="DP6" s="668"/>
      <c r="DQ6" s="675">
        <v>429178</v>
      </c>
      <c r="DR6" s="667"/>
      <c r="DS6" s="667"/>
      <c r="DT6" s="667"/>
      <c r="DU6" s="667"/>
      <c r="DV6" s="667"/>
      <c r="DW6" s="667"/>
      <c r="DX6" s="667"/>
      <c r="DY6" s="667"/>
      <c r="DZ6" s="667"/>
      <c r="EA6" s="667"/>
      <c r="EB6" s="667"/>
      <c r="EC6" s="676"/>
    </row>
    <row r="7" spans="2:143" ht="11.25" customHeight="1" x14ac:dyDescent="0.2">
      <c r="B7" s="663" t="s">
        <v>224</v>
      </c>
      <c r="C7" s="664"/>
      <c r="D7" s="664"/>
      <c r="E7" s="664"/>
      <c r="F7" s="664"/>
      <c r="G7" s="664"/>
      <c r="H7" s="664"/>
      <c r="I7" s="664"/>
      <c r="J7" s="664"/>
      <c r="K7" s="664"/>
      <c r="L7" s="664"/>
      <c r="M7" s="664"/>
      <c r="N7" s="664"/>
      <c r="O7" s="664"/>
      <c r="P7" s="664"/>
      <c r="Q7" s="665"/>
      <c r="R7" s="666">
        <v>20681</v>
      </c>
      <c r="S7" s="667"/>
      <c r="T7" s="667"/>
      <c r="U7" s="667"/>
      <c r="V7" s="667"/>
      <c r="W7" s="667"/>
      <c r="X7" s="667"/>
      <c r="Y7" s="668"/>
      <c r="Z7" s="669">
        <v>0</v>
      </c>
      <c r="AA7" s="669"/>
      <c r="AB7" s="669"/>
      <c r="AC7" s="669"/>
      <c r="AD7" s="670">
        <v>20681</v>
      </c>
      <c r="AE7" s="670"/>
      <c r="AF7" s="670"/>
      <c r="AG7" s="670"/>
      <c r="AH7" s="670"/>
      <c r="AI7" s="670"/>
      <c r="AJ7" s="670"/>
      <c r="AK7" s="670"/>
      <c r="AL7" s="671">
        <v>0</v>
      </c>
      <c r="AM7" s="672"/>
      <c r="AN7" s="672"/>
      <c r="AO7" s="673"/>
      <c r="AP7" s="663" t="s">
        <v>225</v>
      </c>
      <c r="AQ7" s="664"/>
      <c r="AR7" s="664"/>
      <c r="AS7" s="664"/>
      <c r="AT7" s="664"/>
      <c r="AU7" s="664"/>
      <c r="AV7" s="664"/>
      <c r="AW7" s="664"/>
      <c r="AX7" s="664"/>
      <c r="AY7" s="664"/>
      <c r="AZ7" s="664"/>
      <c r="BA7" s="664"/>
      <c r="BB7" s="664"/>
      <c r="BC7" s="664"/>
      <c r="BD7" s="664"/>
      <c r="BE7" s="664"/>
      <c r="BF7" s="665"/>
      <c r="BG7" s="666">
        <v>13285279</v>
      </c>
      <c r="BH7" s="667"/>
      <c r="BI7" s="667"/>
      <c r="BJ7" s="667"/>
      <c r="BK7" s="667"/>
      <c r="BL7" s="667"/>
      <c r="BM7" s="667"/>
      <c r="BN7" s="668"/>
      <c r="BO7" s="669">
        <v>43</v>
      </c>
      <c r="BP7" s="669"/>
      <c r="BQ7" s="669"/>
      <c r="BR7" s="669"/>
      <c r="BS7" s="670">
        <v>558369</v>
      </c>
      <c r="BT7" s="670"/>
      <c r="BU7" s="670"/>
      <c r="BV7" s="670"/>
      <c r="BW7" s="670"/>
      <c r="BX7" s="670"/>
      <c r="BY7" s="670"/>
      <c r="BZ7" s="670"/>
      <c r="CA7" s="670"/>
      <c r="CB7" s="674"/>
      <c r="CD7" s="681" t="s">
        <v>226</v>
      </c>
      <c r="CE7" s="682"/>
      <c r="CF7" s="682"/>
      <c r="CG7" s="682"/>
      <c r="CH7" s="682"/>
      <c r="CI7" s="682"/>
      <c r="CJ7" s="682"/>
      <c r="CK7" s="682"/>
      <c r="CL7" s="682"/>
      <c r="CM7" s="682"/>
      <c r="CN7" s="682"/>
      <c r="CO7" s="682"/>
      <c r="CP7" s="682"/>
      <c r="CQ7" s="683"/>
      <c r="CR7" s="666">
        <v>9913475</v>
      </c>
      <c r="CS7" s="667"/>
      <c r="CT7" s="667"/>
      <c r="CU7" s="667"/>
      <c r="CV7" s="667"/>
      <c r="CW7" s="667"/>
      <c r="CX7" s="667"/>
      <c r="CY7" s="668"/>
      <c r="CZ7" s="669">
        <v>11.7</v>
      </c>
      <c r="DA7" s="669"/>
      <c r="DB7" s="669"/>
      <c r="DC7" s="669"/>
      <c r="DD7" s="675">
        <v>100317</v>
      </c>
      <c r="DE7" s="667"/>
      <c r="DF7" s="667"/>
      <c r="DG7" s="667"/>
      <c r="DH7" s="667"/>
      <c r="DI7" s="667"/>
      <c r="DJ7" s="667"/>
      <c r="DK7" s="667"/>
      <c r="DL7" s="667"/>
      <c r="DM7" s="667"/>
      <c r="DN7" s="667"/>
      <c r="DO7" s="667"/>
      <c r="DP7" s="668"/>
      <c r="DQ7" s="675">
        <v>9142607</v>
      </c>
      <c r="DR7" s="667"/>
      <c r="DS7" s="667"/>
      <c r="DT7" s="667"/>
      <c r="DU7" s="667"/>
      <c r="DV7" s="667"/>
      <c r="DW7" s="667"/>
      <c r="DX7" s="667"/>
      <c r="DY7" s="667"/>
      <c r="DZ7" s="667"/>
      <c r="EA7" s="667"/>
      <c r="EB7" s="667"/>
      <c r="EC7" s="676"/>
    </row>
    <row r="8" spans="2:143" ht="11.25" customHeight="1" x14ac:dyDescent="0.2">
      <c r="B8" s="663" t="s">
        <v>227</v>
      </c>
      <c r="C8" s="664"/>
      <c r="D8" s="664"/>
      <c r="E8" s="664"/>
      <c r="F8" s="664"/>
      <c r="G8" s="664"/>
      <c r="H8" s="664"/>
      <c r="I8" s="664"/>
      <c r="J8" s="664"/>
      <c r="K8" s="664"/>
      <c r="L8" s="664"/>
      <c r="M8" s="664"/>
      <c r="N8" s="664"/>
      <c r="O8" s="664"/>
      <c r="P8" s="664"/>
      <c r="Q8" s="665"/>
      <c r="R8" s="666">
        <v>167955</v>
      </c>
      <c r="S8" s="667"/>
      <c r="T8" s="667"/>
      <c r="U8" s="667"/>
      <c r="V8" s="667"/>
      <c r="W8" s="667"/>
      <c r="X8" s="667"/>
      <c r="Y8" s="668"/>
      <c r="Z8" s="669">
        <v>0.2</v>
      </c>
      <c r="AA8" s="669"/>
      <c r="AB8" s="669"/>
      <c r="AC8" s="669"/>
      <c r="AD8" s="670">
        <v>167955</v>
      </c>
      <c r="AE8" s="670"/>
      <c r="AF8" s="670"/>
      <c r="AG8" s="670"/>
      <c r="AH8" s="670"/>
      <c r="AI8" s="670"/>
      <c r="AJ8" s="670"/>
      <c r="AK8" s="670"/>
      <c r="AL8" s="671">
        <v>0.4</v>
      </c>
      <c r="AM8" s="672"/>
      <c r="AN8" s="672"/>
      <c r="AO8" s="673"/>
      <c r="AP8" s="663" t="s">
        <v>228</v>
      </c>
      <c r="AQ8" s="664"/>
      <c r="AR8" s="664"/>
      <c r="AS8" s="664"/>
      <c r="AT8" s="664"/>
      <c r="AU8" s="664"/>
      <c r="AV8" s="664"/>
      <c r="AW8" s="664"/>
      <c r="AX8" s="664"/>
      <c r="AY8" s="664"/>
      <c r="AZ8" s="664"/>
      <c r="BA8" s="664"/>
      <c r="BB8" s="664"/>
      <c r="BC8" s="664"/>
      <c r="BD8" s="664"/>
      <c r="BE8" s="664"/>
      <c r="BF8" s="665"/>
      <c r="BG8" s="666">
        <v>389252</v>
      </c>
      <c r="BH8" s="667"/>
      <c r="BI8" s="667"/>
      <c r="BJ8" s="667"/>
      <c r="BK8" s="667"/>
      <c r="BL8" s="667"/>
      <c r="BM8" s="667"/>
      <c r="BN8" s="668"/>
      <c r="BO8" s="669">
        <v>1.3</v>
      </c>
      <c r="BP8" s="669"/>
      <c r="BQ8" s="669"/>
      <c r="BR8" s="669"/>
      <c r="BS8" s="670" t="s">
        <v>124</v>
      </c>
      <c r="BT8" s="670"/>
      <c r="BU8" s="670"/>
      <c r="BV8" s="670"/>
      <c r="BW8" s="670"/>
      <c r="BX8" s="670"/>
      <c r="BY8" s="670"/>
      <c r="BZ8" s="670"/>
      <c r="CA8" s="670"/>
      <c r="CB8" s="674"/>
      <c r="CD8" s="681" t="s">
        <v>229</v>
      </c>
      <c r="CE8" s="682"/>
      <c r="CF8" s="682"/>
      <c r="CG8" s="682"/>
      <c r="CH8" s="682"/>
      <c r="CI8" s="682"/>
      <c r="CJ8" s="682"/>
      <c r="CK8" s="682"/>
      <c r="CL8" s="682"/>
      <c r="CM8" s="682"/>
      <c r="CN8" s="682"/>
      <c r="CO8" s="682"/>
      <c r="CP8" s="682"/>
      <c r="CQ8" s="683"/>
      <c r="CR8" s="666">
        <v>35955651</v>
      </c>
      <c r="CS8" s="667"/>
      <c r="CT8" s="667"/>
      <c r="CU8" s="667"/>
      <c r="CV8" s="667"/>
      <c r="CW8" s="667"/>
      <c r="CX8" s="667"/>
      <c r="CY8" s="668"/>
      <c r="CZ8" s="669">
        <v>42.3</v>
      </c>
      <c r="DA8" s="669"/>
      <c r="DB8" s="669"/>
      <c r="DC8" s="669"/>
      <c r="DD8" s="675">
        <v>116102</v>
      </c>
      <c r="DE8" s="667"/>
      <c r="DF8" s="667"/>
      <c r="DG8" s="667"/>
      <c r="DH8" s="667"/>
      <c r="DI8" s="667"/>
      <c r="DJ8" s="667"/>
      <c r="DK8" s="667"/>
      <c r="DL8" s="667"/>
      <c r="DM8" s="667"/>
      <c r="DN8" s="667"/>
      <c r="DO8" s="667"/>
      <c r="DP8" s="668"/>
      <c r="DQ8" s="675">
        <v>14723529</v>
      </c>
      <c r="DR8" s="667"/>
      <c r="DS8" s="667"/>
      <c r="DT8" s="667"/>
      <c r="DU8" s="667"/>
      <c r="DV8" s="667"/>
      <c r="DW8" s="667"/>
      <c r="DX8" s="667"/>
      <c r="DY8" s="667"/>
      <c r="DZ8" s="667"/>
      <c r="EA8" s="667"/>
      <c r="EB8" s="667"/>
      <c r="EC8" s="676"/>
    </row>
    <row r="9" spans="2:143" ht="11.25" customHeight="1" x14ac:dyDescent="0.2">
      <c r="B9" s="663" t="s">
        <v>230</v>
      </c>
      <c r="C9" s="664"/>
      <c r="D9" s="664"/>
      <c r="E9" s="664"/>
      <c r="F9" s="664"/>
      <c r="G9" s="664"/>
      <c r="H9" s="664"/>
      <c r="I9" s="664"/>
      <c r="J9" s="664"/>
      <c r="K9" s="664"/>
      <c r="L9" s="664"/>
      <c r="M9" s="664"/>
      <c r="N9" s="664"/>
      <c r="O9" s="664"/>
      <c r="P9" s="664"/>
      <c r="Q9" s="665"/>
      <c r="R9" s="666">
        <v>186252</v>
      </c>
      <c r="S9" s="667"/>
      <c r="T9" s="667"/>
      <c r="U9" s="667"/>
      <c r="V9" s="667"/>
      <c r="W9" s="667"/>
      <c r="X9" s="667"/>
      <c r="Y9" s="668"/>
      <c r="Z9" s="669">
        <v>0.2</v>
      </c>
      <c r="AA9" s="669"/>
      <c r="AB9" s="669"/>
      <c r="AC9" s="669"/>
      <c r="AD9" s="670">
        <v>186252</v>
      </c>
      <c r="AE9" s="670"/>
      <c r="AF9" s="670"/>
      <c r="AG9" s="670"/>
      <c r="AH9" s="670"/>
      <c r="AI9" s="670"/>
      <c r="AJ9" s="670"/>
      <c r="AK9" s="670"/>
      <c r="AL9" s="671">
        <v>0.4</v>
      </c>
      <c r="AM9" s="672"/>
      <c r="AN9" s="672"/>
      <c r="AO9" s="673"/>
      <c r="AP9" s="663" t="s">
        <v>231</v>
      </c>
      <c r="AQ9" s="664"/>
      <c r="AR9" s="664"/>
      <c r="AS9" s="664"/>
      <c r="AT9" s="664"/>
      <c r="AU9" s="664"/>
      <c r="AV9" s="664"/>
      <c r="AW9" s="664"/>
      <c r="AX9" s="664"/>
      <c r="AY9" s="664"/>
      <c r="AZ9" s="664"/>
      <c r="BA9" s="664"/>
      <c r="BB9" s="664"/>
      <c r="BC9" s="664"/>
      <c r="BD9" s="664"/>
      <c r="BE9" s="664"/>
      <c r="BF9" s="665"/>
      <c r="BG9" s="666">
        <v>10608773</v>
      </c>
      <c r="BH9" s="667"/>
      <c r="BI9" s="667"/>
      <c r="BJ9" s="667"/>
      <c r="BK9" s="667"/>
      <c r="BL9" s="667"/>
      <c r="BM9" s="667"/>
      <c r="BN9" s="668"/>
      <c r="BO9" s="669">
        <v>34.299999999999997</v>
      </c>
      <c r="BP9" s="669"/>
      <c r="BQ9" s="669"/>
      <c r="BR9" s="669"/>
      <c r="BS9" s="670" t="s">
        <v>124</v>
      </c>
      <c r="BT9" s="670"/>
      <c r="BU9" s="670"/>
      <c r="BV9" s="670"/>
      <c r="BW9" s="670"/>
      <c r="BX9" s="670"/>
      <c r="BY9" s="670"/>
      <c r="BZ9" s="670"/>
      <c r="CA9" s="670"/>
      <c r="CB9" s="674"/>
      <c r="CD9" s="681" t="s">
        <v>232</v>
      </c>
      <c r="CE9" s="682"/>
      <c r="CF9" s="682"/>
      <c r="CG9" s="682"/>
      <c r="CH9" s="682"/>
      <c r="CI9" s="682"/>
      <c r="CJ9" s="682"/>
      <c r="CK9" s="682"/>
      <c r="CL9" s="682"/>
      <c r="CM9" s="682"/>
      <c r="CN9" s="682"/>
      <c r="CO9" s="682"/>
      <c r="CP9" s="682"/>
      <c r="CQ9" s="683"/>
      <c r="CR9" s="666">
        <v>7479377</v>
      </c>
      <c r="CS9" s="667"/>
      <c r="CT9" s="667"/>
      <c r="CU9" s="667"/>
      <c r="CV9" s="667"/>
      <c r="CW9" s="667"/>
      <c r="CX9" s="667"/>
      <c r="CY9" s="668"/>
      <c r="CZ9" s="669">
        <v>8.8000000000000007</v>
      </c>
      <c r="DA9" s="669"/>
      <c r="DB9" s="669"/>
      <c r="DC9" s="669"/>
      <c r="DD9" s="675">
        <v>448605</v>
      </c>
      <c r="DE9" s="667"/>
      <c r="DF9" s="667"/>
      <c r="DG9" s="667"/>
      <c r="DH9" s="667"/>
      <c r="DI9" s="667"/>
      <c r="DJ9" s="667"/>
      <c r="DK9" s="667"/>
      <c r="DL9" s="667"/>
      <c r="DM9" s="667"/>
      <c r="DN9" s="667"/>
      <c r="DO9" s="667"/>
      <c r="DP9" s="668"/>
      <c r="DQ9" s="675">
        <v>4849988</v>
      </c>
      <c r="DR9" s="667"/>
      <c r="DS9" s="667"/>
      <c r="DT9" s="667"/>
      <c r="DU9" s="667"/>
      <c r="DV9" s="667"/>
      <c r="DW9" s="667"/>
      <c r="DX9" s="667"/>
      <c r="DY9" s="667"/>
      <c r="DZ9" s="667"/>
      <c r="EA9" s="667"/>
      <c r="EB9" s="667"/>
      <c r="EC9" s="676"/>
    </row>
    <row r="10" spans="2:143" ht="11.25" customHeight="1" x14ac:dyDescent="0.2">
      <c r="B10" s="663" t="s">
        <v>233</v>
      </c>
      <c r="C10" s="664"/>
      <c r="D10" s="664"/>
      <c r="E10" s="664"/>
      <c r="F10" s="664"/>
      <c r="G10" s="664"/>
      <c r="H10" s="664"/>
      <c r="I10" s="664"/>
      <c r="J10" s="664"/>
      <c r="K10" s="664"/>
      <c r="L10" s="664"/>
      <c r="M10" s="664"/>
      <c r="N10" s="664"/>
      <c r="O10" s="664"/>
      <c r="P10" s="664"/>
      <c r="Q10" s="665"/>
      <c r="R10" s="666" t="s">
        <v>124</v>
      </c>
      <c r="S10" s="667"/>
      <c r="T10" s="667"/>
      <c r="U10" s="667"/>
      <c r="V10" s="667"/>
      <c r="W10" s="667"/>
      <c r="X10" s="667"/>
      <c r="Y10" s="668"/>
      <c r="Z10" s="669" t="s">
        <v>124</v>
      </c>
      <c r="AA10" s="669"/>
      <c r="AB10" s="669"/>
      <c r="AC10" s="669"/>
      <c r="AD10" s="670" t="s">
        <v>124</v>
      </c>
      <c r="AE10" s="670"/>
      <c r="AF10" s="670"/>
      <c r="AG10" s="670"/>
      <c r="AH10" s="670"/>
      <c r="AI10" s="670"/>
      <c r="AJ10" s="670"/>
      <c r="AK10" s="670"/>
      <c r="AL10" s="671" t="s">
        <v>124</v>
      </c>
      <c r="AM10" s="672"/>
      <c r="AN10" s="672"/>
      <c r="AO10" s="673"/>
      <c r="AP10" s="663" t="s">
        <v>234</v>
      </c>
      <c r="AQ10" s="664"/>
      <c r="AR10" s="664"/>
      <c r="AS10" s="664"/>
      <c r="AT10" s="664"/>
      <c r="AU10" s="664"/>
      <c r="AV10" s="664"/>
      <c r="AW10" s="664"/>
      <c r="AX10" s="664"/>
      <c r="AY10" s="664"/>
      <c r="AZ10" s="664"/>
      <c r="BA10" s="664"/>
      <c r="BB10" s="664"/>
      <c r="BC10" s="664"/>
      <c r="BD10" s="664"/>
      <c r="BE10" s="664"/>
      <c r="BF10" s="665"/>
      <c r="BG10" s="666">
        <v>758730</v>
      </c>
      <c r="BH10" s="667"/>
      <c r="BI10" s="667"/>
      <c r="BJ10" s="667"/>
      <c r="BK10" s="667"/>
      <c r="BL10" s="667"/>
      <c r="BM10" s="667"/>
      <c r="BN10" s="668"/>
      <c r="BO10" s="669">
        <v>2.5</v>
      </c>
      <c r="BP10" s="669"/>
      <c r="BQ10" s="669"/>
      <c r="BR10" s="669"/>
      <c r="BS10" s="670">
        <v>125112</v>
      </c>
      <c r="BT10" s="670"/>
      <c r="BU10" s="670"/>
      <c r="BV10" s="670"/>
      <c r="BW10" s="670"/>
      <c r="BX10" s="670"/>
      <c r="BY10" s="670"/>
      <c r="BZ10" s="670"/>
      <c r="CA10" s="670"/>
      <c r="CB10" s="674"/>
      <c r="CD10" s="681" t="s">
        <v>235</v>
      </c>
      <c r="CE10" s="682"/>
      <c r="CF10" s="682"/>
      <c r="CG10" s="682"/>
      <c r="CH10" s="682"/>
      <c r="CI10" s="682"/>
      <c r="CJ10" s="682"/>
      <c r="CK10" s="682"/>
      <c r="CL10" s="682"/>
      <c r="CM10" s="682"/>
      <c r="CN10" s="682"/>
      <c r="CO10" s="682"/>
      <c r="CP10" s="682"/>
      <c r="CQ10" s="683"/>
      <c r="CR10" s="666">
        <v>250068</v>
      </c>
      <c r="CS10" s="667"/>
      <c r="CT10" s="667"/>
      <c r="CU10" s="667"/>
      <c r="CV10" s="667"/>
      <c r="CW10" s="667"/>
      <c r="CX10" s="667"/>
      <c r="CY10" s="668"/>
      <c r="CZ10" s="669">
        <v>0.3</v>
      </c>
      <c r="DA10" s="669"/>
      <c r="DB10" s="669"/>
      <c r="DC10" s="669"/>
      <c r="DD10" s="675">
        <v>8646</v>
      </c>
      <c r="DE10" s="667"/>
      <c r="DF10" s="667"/>
      <c r="DG10" s="667"/>
      <c r="DH10" s="667"/>
      <c r="DI10" s="667"/>
      <c r="DJ10" s="667"/>
      <c r="DK10" s="667"/>
      <c r="DL10" s="667"/>
      <c r="DM10" s="667"/>
      <c r="DN10" s="667"/>
      <c r="DO10" s="667"/>
      <c r="DP10" s="668"/>
      <c r="DQ10" s="675">
        <v>194821</v>
      </c>
      <c r="DR10" s="667"/>
      <c r="DS10" s="667"/>
      <c r="DT10" s="667"/>
      <c r="DU10" s="667"/>
      <c r="DV10" s="667"/>
      <c r="DW10" s="667"/>
      <c r="DX10" s="667"/>
      <c r="DY10" s="667"/>
      <c r="DZ10" s="667"/>
      <c r="EA10" s="667"/>
      <c r="EB10" s="667"/>
      <c r="EC10" s="676"/>
    </row>
    <row r="11" spans="2:143" ht="11.25" customHeight="1" x14ac:dyDescent="0.2">
      <c r="B11" s="663" t="s">
        <v>236</v>
      </c>
      <c r="C11" s="664"/>
      <c r="D11" s="664"/>
      <c r="E11" s="664"/>
      <c r="F11" s="664"/>
      <c r="G11" s="664"/>
      <c r="H11" s="664"/>
      <c r="I11" s="664"/>
      <c r="J11" s="664"/>
      <c r="K11" s="664"/>
      <c r="L11" s="664"/>
      <c r="M11" s="664"/>
      <c r="N11" s="664"/>
      <c r="O11" s="664"/>
      <c r="P11" s="664"/>
      <c r="Q11" s="665"/>
      <c r="R11" s="666">
        <v>5161690</v>
      </c>
      <c r="S11" s="667"/>
      <c r="T11" s="667"/>
      <c r="U11" s="667"/>
      <c r="V11" s="667"/>
      <c r="W11" s="667"/>
      <c r="X11" s="667"/>
      <c r="Y11" s="668"/>
      <c r="Z11" s="671">
        <v>5.8</v>
      </c>
      <c r="AA11" s="672"/>
      <c r="AB11" s="672"/>
      <c r="AC11" s="684"/>
      <c r="AD11" s="675">
        <v>5161690</v>
      </c>
      <c r="AE11" s="667"/>
      <c r="AF11" s="667"/>
      <c r="AG11" s="667"/>
      <c r="AH11" s="667"/>
      <c r="AI11" s="667"/>
      <c r="AJ11" s="667"/>
      <c r="AK11" s="668"/>
      <c r="AL11" s="671">
        <v>11.7</v>
      </c>
      <c r="AM11" s="672"/>
      <c r="AN11" s="672"/>
      <c r="AO11" s="673"/>
      <c r="AP11" s="663" t="s">
        <v>237</v>
      </c>
      <c r="AQ11" s="664"/>
      <c r="AR11" s="664"/>
      <c r="AS11" s="664"/>
      <c r="AT11" s="664"/>
      <c r="AU11" s="664"/>
      <c r="AV11" s="664"/>
      <c r="AW11" s="664"/>
      <c r="AX11" s="664"/>
      <c r="AY11" s="664"/>
      <c r="AZ11" s="664"/>
      <c r="BA11" s="664"/>
      <c r="BB11" s="664"/>
      <c r="BC11" s="664"/>
      <c r="BD11" s="664"/>
      <c r="BE11" s="664"/>
      <c r="BF11" s="665"/>
      <c r="BG11" s="666">
        <v>1528524</v>
      </c>
      <c r="BH11" s="667"/>
      <c r="BI11" s="667"/>
      <c r="BJ11" s="667"/>
      <c r="BK11" s="667"/>
      <c r="BL11" s="667"/>
      <c r="BM11" s="667"/>
      <c r="BN11" s="668"/>
      <c r="BO11" s="669">
        <v>4.9000000000000004</v>
      </c>
      <c r="BP11" s="669"/>
      <c r="BQ11" s="669"/>
      <c r="BR11" s="669"/>
      <c r="BS11" s="670">
        <v>433257</v>
      </c>
      <c r="BT11" s="670"/>
      <c r="BU11" s="670"/>
      <c r="BV11" s="670"/>
      <c r="BW11" s="670"/>
      <c r="BX11" s="670"/>
      <c r="BY11" s="670"/>
      <c r="BZ11" s="670"/>
      <c r="CA11" s="670"/>
      <c r="CB11" s="674"/>
      <c r="CD11" s="681" t="s">
        <v>238</v>
      </c>
      <c r="CE11" s="682"/>
      <c r="CF11" s="682"/>
      <c r="CG11" s="682"/>
      <c r="CH11" s="682"/>
      <c r="CI11" s="682"/>
      <c r="CJ11" s="682"/>
      <c r="CK11" s="682"/>
      <c r="CL11" s="682"/>
      <c r="CM11" s="682"/>
      <c r="CN11" s="682"/>
      <c r="CO11" s="682"/>
      <c r="CP11" s="682"/>
      <c r="CQ11" s="683"/>
      <c r="CR11" s="666">
        <v>1033017</v>
      </c>
      <c r="CS11" s="667"/>
      <c r="CT11" s="667"/>
      <c r="CU11" s="667"/>
      <c r="CV11" s="667"/>
      <c r="CW11" s="667"/>
      <c r="CX11" s="667"/>
      <c r="CY11" s="668"/>
      <c r="CZ11" s="669">
        <v>1.2</v>
      </c>
      <c r="DA11" s="669"/>
      <c r="DB11" s="669"/>
      <c r="DC11" s="669"/>
      <c r="DD11" s="675">
        <v>212738</v>
      </c>
      <c r="DE11" s="667"/>
      <c r="DF11" s="667"/>
      <c r="DG11" s="667"/>
      <c r="DH11" s="667"/>
      <c r="DI11" s="667"/>
      <c r="DJ11" s="667"/>
      <c r="DK11" s="667"/>
      <c r="DL11" s="667"/>
      <c r="DM11" s="667"/>
      <c r="DN11" s="667"/>
      <c r="DO11" s="667"/>
      <c r="DP11" s="668"/>
      <c r="DQ11" s="675">
        <v>834980</v>
      </c>
      <c r="DR11" s="667"/>
      <c r="DS11" s="667"/>
      <c r="DT11" s="667"/>
      <c r="DU11" s="667"/>
      <c r="DV11" s="667"/>
      <c r="DW11" s="667"/>
      <c r="DX11" s="667"/>
      <c r="DY11" s="667"/>
      <c r="DZ11" s="667"/>
      <c r="EA11" s="667"/>
      <c r="EB11" s="667"/>
      <c r="EC11" s="676"/>
    </row>
    <row r="12" spans="2:143" ht="11.25" customHeight="1" x14ac:dyDescent="0.2">
      <c r="B12" s="663" t="s">
        <v>239</v>
      </c>
      <c r="C12" s="664"/>
      <c r="D12" s="664"/>
      <c r="E12" s="664"/>
      <c r="F12" s="664"/>
      <c r="G12" s="664"/>
      <c r="H12" s="664"/>
      <c r="I12" s="664"/>
      <c r="J12" s="664"/>
      <c r="K12" s="664"/>
      <c r="L12" s="664"/>
      <c r="M12" s="664"/>
      <c r="N12" s="664"/>
      <c r="O12" s="664"/>
      <c r="P12" s="664"/>
      <c r="Q12" s="665"/>
      <c r="R12" s="666" t="s">
        <v>124</v>
      </c>
      <c r="S12" s="667"/>
      <c r="T12" s="667"/>
      <c r="U12" s="667"/>
      <c r="V12" s="667"/>
      <c r="W12" s="667"/>
      <c r="X12" s="667"/>
      <c r="Y12" s="668"/>
      <c r="Z12" s="669" t="s">
        <v>124</v>
      </c>
      <c r="AA12" s="669"/>
      <c r="AB12" s="669"/>
      <c r="AC12" s="669"/>
      <c r="AD12" s="670" t="s">
        <v>124</v>
      </c>
      <c r="AE12" s="670"/>
      <c r="AF12" s="670"/>
      <c r="AG12" s="670"/>
      <c r="AH12" s="670"/>
      <c r="AI12" s="670"/>
      <c r="AJ12" s="670"/>
      <c r="AK12" s="670"/>
      <c r="AL12" s="671" t="s">
        <v>124</v>
      </c>
      <c r="AM12" s="672"/>
      <c r="AN12" s="672"/>
      <c r="AO12" s="673"/>
      <c r="AP12" s="663" t="s">
        <v>240</v>
      </c>
      <c r="AQ12" s="664"/>
      <c r="AR12" s="664"/>
      <c r="AS12" s="664"/>
      <c r="AT12" s="664"/>
      <c r="AU12" s="664"/>
      <c r="AV12" s="664"/>
      <c r="AW12" s="664"/>
      <c r="AX12" s="664"/>
      <c r="AY12" s="664"/>
      <c r="AZ12" s="664"/>
      <c r="BA12" s="664"/>
      <c r="BB12" s="664"/>
      <c r="BC12" s="664"/>
      <c r="BD12" s="664"/>
      <c r="BE12" s="664"/>
      <c r="BF12" s="665"/>
      <c r="BG12" s="666">
        <v>13749902</v>
      </c>
      <c r="BH12" s="667"/>
      <c r="BI12" s="667"/>
      <c r="BJ12" s="667"/>
      <c r="BK12" s="667"/>
      <c r="BL12" s="667"/>
      <c r="BM12" s="667"/>
      <c r="BN12" s="668"/>
      <c r="BO12" s="669">
        <v>44.5</v>
      </c>
      <c r="BP12" s="669"/>
      <c r="BQ12" s="669"/>
      <c r="BR12" s="669"/>
      <c r="BS12" s="670" t="s">
        <v>124</v>
      </c>
      <c r="BT12" s="670"/>
      <c r="BU12" s="670"/>
      <c r="BV12" s="670"/>
      <c r="BW12" s="670"/>
      <c r="BX12" s="670"/>
      <c r="BY12" s="670"/>
      <c r="BZ12" s="670"/>
      <c r="CA12" s="670"/>
      <c r="CB12" s="674"/>
      <c r="CD12" s="681" t="s">
        <v>241</v>
      </c>
      <c r="CE12" s="682"/>
      <c r="CF12" s="682"/>
      <c r="CG12" s="682"/>
      <c r="CH12" s="682"/>
      <c r="CI12" s="682"/>
      <c r="CJ12" s="682"/>
      <c r="CK12" s="682"/>
      <c r="CL12" s="682"/>
      <c r="CM12" s="682"/>
      <c r="CN12" s="682"/>
      <c r="CO12" s="682"/>
      <c r="CP12" s="682"/>
      <c r="CQ12" s="683"/>
      <c r="CR12" s="666">
        <v>3511190</v>
      </c>
      <c r="CS12" s="667"/>
      <c r="CT12" s="667"/>
      <c r="CU12" s="667"/>
      <c r="CV12" s="667"/>
      <c r="CW12" s="667"/>
      <c r="CX12" s="667"/>
      <c r="CY12" s="668"/>
      <c r="CZ12" s="669">
        <v>4.0999999999999996</v>
      </c>
      <c r="DA12" s="669"/>
      <c r="DB12" s="669"/>
      <c r="DC12" s="669"/>
      <c r="DD12" s="675">
        <v>88781</v>
      </c>
      <c r="DE12" s="667"/>
      <c r="DF12" s="667"/>
      <c r="DG12" s="667"/>
      <c r="DH12" s="667"/>
      <c r="DI12" s="667"/>
      <c r="DJ12" s="667"/>
      <c r="DK12" s="667"/>
      <c r="DL12" s="667"/>
      <c r="DM12" s="667"/>
      <c r="DN12" s="667"/>
      <c r="DO12" s="667"/>
      <c r="DP12" s="668"/>
      <c r="DQ12" s="675">
        <v>1392519</v>
      </c>
      <c r="DR12" s="667"/>
      <c r="DS12" s="667"/>
      <c r="DT12" s="667"/>
      <c r="DU12" s="667"/>
      <c r="DV12" s="667"/>
      <c r="DW12" s="667"/>
      <c r="DX12" s="667"/>
      <c r="DY12" s="667"/>
      <c r="DZ12" s="667"/>
      <c r="EA12" s="667"/>
      <c r="EB12" s="667"/>
      <c r="EC12" s="676"/>
    </row>
    <row r="13" spans="2:143" ht="11.25" customHeight="1" x14ac:dyDescent="0.2">
      <c r="B13" s="663" t="s">
        <v>242</v>
      </c>
      <c r="C13" s="664"/>
      <c r="D13" s="664"/>
      <c r="E13" s="664"/>
      <c r="F13" s="664"/>
      <c r="G13" s="664"/>
      <c r="H13" s="664"/>
      <c r="I13" s="664"/>
      <c r="J13" s="664"/>
      <c r="K13" s="664"/>
      <c r="L13" s="664"/>
      <c r="M13" s="664"/>
      <c r="N13" s="664"/>
      <c r="O13" s="664"/>
      <c r="P13" s="664"/>
      <c r="Q13" s="665"/>
      <c r="R13" s="666" t="s">
        <v>124</v>
      </c>
      <c r="S13" s="667"/>
      <c r="T13" s="667"/>
      <c r="U13" s="667"/>
      <c r="V13" s="667"/>
      <c r="W13" s="667"/>
      <c r="X13" s="667"/>
      <c r="Y13" s="668"/>
      <c r="Z13" s="669" t="s">
        <v>124</v>
      </c>
      <c r="AA13" s="669"/>
      <c r="AB13" s="669"/>
      <c r="AC13" s="669"/>
      <c r="AD13" s="670" t="s">
        <v>124</v>
      </c>
      <c r="AE13" s="670"/>
      <c r="AF13" s="670"/>
      <c r="AG13" s="670"/>
      <c r="AH13" s="670"/>
      <c r="AI13" s="670"/>
      <c r="AJ13" s="670"/>
      <c r="AK13" s="670"/>
      <c r="AL13" s="671" t="s">
        <v>124</v>
      </c>
      <c r="AM13" s="672"/>
      <c r="AN13" s="672"/>
      <c r="AO13" s="673"/>
      <c r="AP13" s="663" t="s">
        <v>243</v>
      </c>
      <c r="AQ13" s="664"/>
      <c r="AR13" s="664"/>
      <c r="AS13" s="664"/>
      <c r="AT13" s="664"/>
      <c r="AU13" s="664"/>
      <c r="AV13" s="664"/>
      <c r="AW13" s="664"/>
      <c r="AX13" s="664"/>
      <c r="AY13" s="664"/>
      <c r="AZ13" s="664"/>
      <c r="BA13" s="664"/>
      <c r="BB13" s="664"/>
      <c r="BC13" s="664"/>
      <c r="BD13" s="664"/>
      <c r="BE13" s="664"/>
      <c r="BF13" s="665"/>
      <c r="BG13" s="666">
        <v>13720374</v>
      </c>
      <c r="BH13" s="667"/>
      <c r="BI13" s="667"/>
      <c r="BJ13" s="667"/>
      <c r="BK13" s="667"/>
      <c r="BL13" s="667"/>
      <c r="BM13" s="667"/>
      <c r="BN13" s="668"/>
      <c r="BO13" s="669">
        <v>44.4</v>
      </c>
      <c r="BP13" s="669"/>
      <c r="BQ13" s="669"/>
      <c r="BR13" s="669"/>
      <c r="BS13" s="670" t="s">
        <v>124</v>
      </c>
      <c r="BT13" s="670"/>
      <c r="BU13" s="670"/>
      <c r="BV13" s="670"/>
      <c r="BW13" s="670"/>
      <c r="BX13" s="670"/>
      <c r="BY13" s="670"/>
      <c r="BZ13" s="670"/>
      <c r="CA13" s="670"/>
      <c r="CB13" s="674"/>
      <c r="CD13" s="681" t="s">
        <v>244</v>
      </c>
      <c r="CE13" s="682"/>
      <c r="CF13" s="682"/>
      <c r="CG13" s="682"/>
      <c r="CH13" s="682"/>
      <c r="CI13" s="682"/>
      <c r="CJ13" s="682"/>
      <c r="CK13" s="682"/>
      <c r="CL13" s="682"/>
      <c r="CM13" s="682"/>
      <c r="CN13" s="682"/>
      <c r="CO13" s="682"/>
      <c r="CP13" s="682"/>
      <c r="CQ13" s="683"/>
      <c r="CR13" s="666">
        <v>7263204</v>
      </c>
      <c r="CS13" s="667"/>
      <c r="CT13" s="667"/>
      <c r="CU13" s="667"/>
      <c r="CV13" s="667"/>
      <c r="CW13" s="667"/>
      <c r="CX13" s="667"/>
      <c r="CY13" s="668"/>
      <c r="CZ13" s="669">
        <v>8.5</v>
      </c>
      <c r="DA13" s="669"/>
      <c r="DB13" s="669"/>
      <c r="DC13" s="669"/>
      <c r="DD13" s="675">
        <v>4162050</v>
      </c>
      <c r="DE13" s="667"/>
      <c r="DF13" s="667"/>
      <c r="DG13" s="667"/>
      <c r="DH13" s="667"/>
      <c r="DI13" s="667"/>
      <c r="DJ13" s="667"/>
      <c r="DK13" s="667"/>
      <c r="DL13" s="667"/>
      <c r="DM13" s="667"/>
      <c r="DN13" s="667"/>
      <c r="DO13" s="667"/>
      <c r="DP13" s="668"/>
      <c r="DQ13" s="675">
        <v>4255632</v>
      </c>
      <c r="DR13" s="667"/>
      <c r="DS13" s="667"/>
      <c r="DT13" s="667"/>
      <c r="DU13" s="667"/>
      <c r="DV13" s="667"/>
      <c r="DW13" s="667"/>
      <c r="DX13" s="667"/>
      <c r="DY13" s="667"/>
      <c r="DZ13" s="667"/>
      <c r="EA13" s="667"/>
      <c r="EB13" s="667"/>
      <c r="EC13" s="676"/>
    </row>
    <row r="14" spans="2:143" ht="11.25" customHeight="1" x14ac:dyDescent="0.2">
      <c r="B14" s="663" t="s">
        <v>245</v>
      </c>
      <c r="C14" s="664"/>
      <c r="D14" s="664"/>
      <c r="E14" s="664"/>
      <c r="F14" s="664"/>
      <c r="G14" s="664"/>
      <c r="H14" s="664"/>
      <c r="I14" s="664"/>
      <c r="J14" s="664"/>
      <c r="K14" s="664"/>
      <c r="L14" s="664"/>
      <c r="M14" s="664"/>
      <c r="N14" s="664"/>
      <c r="O14" s="664"/>
      <c r="P14" s="664"/>
      <c r="Q14" s="665"/>
      <c r="R14" s="666" t="s">
        <v>124</v>
      </c>
      <c r="S14" s="667"/>
      <c r="T14" s="667"/>
      <c r="U14" s="667"/>
      <c r="V14" s="667"/>
      <c r="W14" s="667"/>
      <c r="X14" s="667"/>
      <c r="Y14" s="668"/>
      <c r="Z14" s="669" t="s">
        <v>124</v>
      </c>
      <c r="AA14" s="669"/>
      <c r="AB14" s="669"/>
      <c r="AC14" s="669"/>
      <c r="AD14" s="670" t="s">
        <v>124</v>
      </c>
      <c r="AE14" s="670"/>
      <c r="AF14" s="670"/>
      <c r="AG14" s="670"/>
      <c r="AH14" s="670"/>
      <c r="AI14" s="670"/>
      <c r="AJ14" s="670"/>
      <c r="AK14" s="670"/>
      <c r="AL14" s="671" t="s">
        <v>124</v>
      </c>
      <c r="AM14" s="672"/>
      <c r="AN14" s="672"/>
      <c r="AO14" s="673"/>
      <c r="AP14" s="663" t="s">
        <v>246</v>
      </c>
      <c r="AQ14" s="664"/>
      <c r="AR14" s="664"/>
      <c r="AS14" s="664"/>
      <c r="AT14" s="664"/>
      <c r="AU14" s="664"/>
      <c r="AV14" s="664"/>
      <c r="AW14" s="664"/>
      <c r="AX14" s="664"/>
      <c r="AY14" s="664"/>
      <c r="AZ14" s="664"/>
      <c r="BA14" s="664"/>
      <c r="BB14" s="664"/>
      <c r="BC14" s="664"/>
      <c r="BD14" s="664"/>
      <c r="BE14" s="664"/>
      <c r="BF14" s="665"/>
      <c r="BG14" s="666">
        <v>686851</v>
      </c>
      <c r="BH14" s="667"/>
      <c r="BI14" s="667"/>
      <c r="BJ14" s="667"/>
      <c r="BK14" s="667"/>
      <c r="BL14" s="667"/>
      <c r="BM14" s="667"/>
      <c r="BN14" s="668"/>
      <c r="BO14" s="669">
        <v>2.2000000000000002</v>
      </c>
      <c r="BP14" s="669"/>
      <c r="BQ14" s="669"/>
      <c r="BR14" s="669"/>
      <c r="BS14" s="670" t="s">
        <v>124</v>
      </c>
      <c r="BT14" s="670"/>
      <c r="BU14" s="670"/>
      <c r="BV14" s="670"/>
      <c r="BW14" s="670"/>
      <c r="BX14" s="670"/>
      <c r="BY14" s="670"/>
      <c r="BZ14" s="670"/>
      <c r="CA14" s="670"/>
      <c r="CB14" s="674"/>
      <c r="CD14" s="681" t="s">
        <v>247</v>
      </c>
      <c r="CE14" s="682"/>
      <c r="CF14" s="682"/>
      <c r="CG14" s="682"/>
      <c r="CH14" s="682"/>
      <c r="CI14" s="682"/>
      <c r="CJ14" s="682"/>
      <c r="CK14" s="682"/>
      <c r="CL14" s="682"/>
      <c r="CM14" s="682"/>
      <c r="CN14" s="682"/>
      <c r="CO14" s="682"/>
      <c r="CP14" s="682"/>
      <c r="CQ14" s="683"/>
      <c r="CR14" s="666">
        <v>2777942</v>
      </c>
      <c r="CS14" s="667"/>
      <c r="CT14" s="667"/>
      <c r="CU14" s="667"/>
      <c r="CV14" s="667"/>
      <c r="CW14" s="667"/>
      <c r="CX14" s="667"/>
      <c r="CY14" s="668"/>
      <c r="CZ14" s="669">
        <v>3.3</v>
      </c>
      <c r="DA14" s="669"/>
      <c r="DB14" s="669"/>
      <c r="DC14" s="669"/>
      <c r="DD14" s="675">
        <v>319356</v>
      </c>
      <c r="DE14" s="667"/>
      <c r="DF14" s="667"/>
      <c r="DG14" s="667"/>
      <c r="DH14" s="667"/>
      <c r="DI14" s="667"/>
      <c r="DJ14" s="667"/>
      <c r="DK14" s="667"/>
      <c r="DL14" s="667"/>
      <c r="DM14" s="667"/>
      <c r="DN14" s="667"/>
      <c r="DO14" s="667"/>
      <c r="DP14" s="668"/>
      <c r="DQ14" s="675">
        <v>2083547</v>
      </c>
      <c r="DR14" s="667"/>
      <c r="DS14" s="667"/>
      <c r="DT14" s="667"/>
      <c r="DU14" s="667"/>
      <c r="DV14" s="667"/>
      <c r="DW14" s="667"/>
      <c r="DX14" s="667"/>
      <c r="DY14" s="667"/>
      <c r="DZ14" s="667"/>
      <c r="EA14" s="667"/>
      <c r="EB14" s="667"/>
      <c r="EC14" s="676"/>
    </row>
    <row r="15" spans="2:143" ht="11.25" customHeight="1" x14ac:dyDescent="0.2">
      <c r="B15" s="663" t="s">
        <v>248</v>
      </c>
      <c r="C15" s="664"/>
      <c r="D15" s="664"/>
      <c r="E15" s="664"/>
      <c r="F15" s="664"/>
      <c r="G15" s="664"/>
      <c r="H15" s="664"/>
      <c r="I15" s="664"/>
      <c r="J15" s="664"/>
      <c r="K15" s="664"/>
      <c r="L15" s="664"/>
      <c r="M15" s="664"/>
      <c r="N15" s="664"/>
      <c r="O15" s="664"/>
      <c r="P15" s="664"/>
      <c r="Q15" s="665"/>
      <c r="R15" s="666" t="s">
        <v>124</v>
      </c>
      <c r="S15" s="667"/>
      <c r="T15" s="667"/>
      <c r="U15" s="667"/>
      <c r="V15" s="667"/>
      <c r="W15" s="667"/>
      <c r="X15" s="667"/>
      <c r="Y15" s="668"/>
      <c r="Z15" s="669" t="s">
        <v>124</v>
      </c>
      <c r="AA15" s="669"/>
      <c r="AB15" s="669"/>
      <c r="AC15" s="669"/>
      <c r="AD15" s="670" t="s">
        <v>124</v>
      </c>
      <c r="AE15" s="670"/>
      <c r="AF15" s="670"/>
      <c r="AG15" s="670"/>
      <c r="AH15" s="670"/>
      <c r="AI15" s="670"/>
      <c r="AJ15" s="670"/>
      <c r="AK15" s="670"/>
      <c r="AL15" s="671" t="s">
        <v>124</v>
      </c>
      <c r="AM15" s="672"/>
      <c r="AN15" s="672"/>
      <c r="AO15" s="673"/>
      <c r="AP15" s="663" t="s">
        <v>249</v>
      </c>
      <c r="AQ15" s="664"/>
      <c r="AR15" s="664"/>
      <c r="AS15" s="664"/>
      <c r="AT15" s="664"/>
      <c r="AU15" s="664"/>
      <c r="AV15" s="664"/>
      <c r="AW15" s="664"/>
      <c r="AX15" s="664"/>
      <c r="AY15" s="664"/>
      <c r="AZ15" s="664"/>
      <c r="BA15" s="664"/>
      <c r="BB15" s="664"/>
      <c r="BC15" s="664"/>
      <c r="BD15" s="664"/>
      <c r="BE15" s="664"/>
      <c r="BF15" s="665"/>
      <c r="BG15" s="666">
        <v>1667443</v>
      </c>
      <c r="BH15" s="667"/>
      <c r="BI15" s="667"/>
      <c r="BJ15" s="667"/>
      <c r="BK15" s="667"/>
      <c r="BL15" s="667"/>
      <c r="BM15" s="667"/>
      <c r="BN15" s="668"/>
      <c r="BO15" s="669">
        <v>5.4</v>
      </c>
      <c r="BP15" s="669"/>
      <c r="BQ15" s="669"/>
      <c r="BR15" s="669"/>
      <c r="BS15" s="670" t="s">
        <v>124</v>
      </c>
      <c r="BT15" s="670"/>
      <c r="BU15" s="670"/>
      <c r="BV15" s="670"/>
      <c r="BW15" s="670"/>
      <c r="BX15" s="670"/>
      <c r="BY15" s="670"/>
      <c r="BZ15" s="670"/>
      <c r="CA15" s="670"/>
      <c r="CB15" s="674"/>
      <c r="CD15" s="681" t="s">
        <v>250</v>
      </c>
      <c r="CE15" s="682"/>
      <c r="CF15" s="682"/>
      <c r="CG15" s="682"/>
      <c r="CH15" s="682"/>
      <c r="CI15" s="682"/>
      <c r="CJ15" s="682"/>
      <c r="CK15" s="682"/>
      <c r="CL15" s="682"/>
      <c r="CM15" s="682"/>
      <c r="CN15" s="682"/>
      <c r="CO15" s="682"/>
      <c r="CP15" s="682"/>
      <c r="CQ15" s="683"/>
      <c r="CR15" s="666">
        <v>8500195</v>
      </c>
      <c r="CS15" s="667"/>
      <c r="CT15" s="667"/>
      <c r="CU15" s="667"/>
      <c r="CV15" s="667"/>
      <c r="CW15" s="667"/>
      <c r="CX15" s="667"/>
      <c r="CY15" s="668"/>
      <c r="CZ15" s="669">
        <v>10</v>
      </c>
      <c r="DA15" s="669"/>
      <c r="DB15" s="669"/>
      <c r="DC15" s="669"/>
      <c r="DD15" s="675">
        <v>696464</v>
      </c>
      <c r="DE15" s="667"/>
      <c r="DF15" s="667"/>
      <c r="DG15" s="667"/>
      <c r="DH15" s="667"/>
      <c r="DI15" s="667"/>
      <c r="DJ15" s="667"/>
      <c r="DK15" s="667"/>
      <c r="DL15" s="667"/>
      <c r="DM15" s="667"/>
      <c r="DN15" s="667"/>
      <c r="DO15" s="667"/>
      <c r="DP15" s="668"/>
      <c r="DQ15" s="675">
        <v>6160755</v>
      </c>
      <c r="DR15" s="667"/>
      <c r="DS15" s="667"/>
      <c r="DT15" s="667"/>
      <c r="DU15" s="667"/>
      <c r="DV15" s="667"/>
      <c r="DW15" s="667"/>
      <c r="DX15" s="667"/>
      <c r="DY15" s="667"/>
      <c r="DZ15" s="667"/>
      <c r="EA15" s="667"/>
      <c r="EB15" s="667"/>
      <c r="EC15" s="676"/>
    </row>
    <row r="16" spans="2:143" ht="11.25" customHeight="1" x14ac:dyDescent="0.2">
      <c r="B16" s="663" t="s">
        <v>251</v>
      </c>
      <c r="C16" s="664"/>
      <c r="D16" s="664"/>
      <c r="E16" s="664"/>
      <c r="F16" s="664"/>
      <c r="G16" s="664"/>
      <c r="H16" s="664"/>
      <c r="I16" s="664"/>
      <c r="J16" s="664"/>
      <c r="K16" s="664"/>
      <c r="L16" s="664"/>
      <c r="M16" s="664"/>
      <c r="N16" s="664"/>
      <c r="O16" s="664"/>
      <c r="P16" s="664"/>
      <c r="Q16" s="665"/>
      <c r="R16" s="666">
        <v>82820</v>
      </c>
      <c r="S16" s="667"/>
      <c r="T16" s="667"/>
      <c r="U16" s="667"/>
      <c r="V16" s="667"/>
      <c r="W16" s="667"/>
      <c r="X16" s="667"/>
      <c r="Y16" s="668"/>
      <c r="Z16" s="669">
        <v>0.1</v>
      </c>
      <c r="AA16" s="669"/>
      <c r="AB16" s="669"/>
      <c r="AC16" s="669"/>
      <c r="AD16" s="670">
        <v>82820</v>
      </c>
      <c r="AE16" s="670"/>
      <c r="AF16" s="670"/>
      <c r="AG16" s="670"/>
      <c r="AH16" s="670"/>
      <c r="AI16" s="670"/>
      <c r="AJ16" s="670"/>
      <c r="AK16" s="670"/>
      <c r="AL16" s="671">
        <v>0.2</v>
      </c>
      <c r="AM16" s="672"/>
      <c r="AN16" s="672"/>
      <c r="AO16" s="673"/>
      <c r="AP16" s="663" t="s">
        <v>252</v>
      </c>
      <c r="AQ16" s="664"/>
      <c r="AR16" s="664"/>
      <c r="AS16" s="664"/>
      <c r="AT16" s="664"/>
      <c r="AU16" s="664"/>
      <c r="AV16" s="664"/>
      <c r="AW16" s="664"/>
      <c r="AX16" s="664"/>
      <c r="AY16" s="664"/>
      <c r="AZ16" s="664"/>
      <c r="BA16" s="664"/>
      <c r="BB16" s="664"/>
      <c r="BC16" s="664"/>
      <c r="BD16" s="664"/>
      <c r="BE16" s="664"/>
      <c r="BF16" s="665"/>
      <c r="BG16" s="666" t="s">
        <v>124</v>
      </c>
      <c r="BH16" s="667"/>
      <c r="BI16" s="667"/>
      <c r="BJ16" s="667"/>
      <c r="BK16" s="667"/>
      <c r="BL16" s="667"/>
      <c r="BM16" s="667"/>
      <c r="BN16" s="668"/>
      <c r="BO16" s="669" t="s">
        <v>124</v>
      </c>
      <c r="BP16" s="669"/>
      <c r="BQ16" s="669"/>
      <c r="BR16" s="669"/>
      <c r="BS16" s="670" t="s">
        <v>124</v>
      </c>
      <c r="BT16" s="670"/>
      <c r="BU16" s="670"/>
      <c r="BV16" s="670"/>
      <c r="BW16" s="670"/>
      <c r="BX16" s="670"/>
      <c r="BY16" s="670"/>
      <c r="BZ16" s="670"/>
      <c r="CA16" s="670"/>
      <c r="CB16" s="674"/>
      <c r="CD16" s="681" t="s">
        <v>253</v>
      </c>
      <c r="CE16" s="682"/>
      <c r="CF16" s="682"/>
      <c r="CG16" s="682"/>
      <c r="CH16" s="682"/>
      <c r="CI16" s="682"/>
      <c r="CJ16" s="682"/>
      <c r="CK16" s="682"/>
      <c r="CL16" s="682"/>
      <c r="CM16" s="682"/>
      <c r="CN16" s="682"/>
      <c r="CO16" s="682"/>
      <c r="CP16" s="682"/>
      <c r="CQ16" s="683"/>
      <c r="CR16" s="666" t="s">
        <v>124</v>
      </c>
      <c r="CS16" s="667"/>
      <c r="CT16" s="667"/>
      <c r="CU16" s="667"/>
      <c r="CV16" s="667"/>
      <c r="CW16" s="667"/>
      <c r="CX16" s="667"/>
      <c r="CY16" s="668"/>
      <c r="CZ16" s="669" t="s">
        <v>124</v>
      </c>
      <c r="DA16" s="669"/>
      <c r="DB16" s="669"/>
      <c r="DC16" s="669"/>
      <c r="DD16" s="675" t="s">
        <v>124</v>
      </c>
      <c r="DE16" s="667"/>
      <c r="DF16" s="667"/>
      <c r="DG16" s="667"/>
      <c r="DH16" s="667"/>
      <c r="DI16" s="667"/>
      <c r="DJ16" s="667"/>
      <c r="DK16" s="667"/>
      <c r="DL16" s="667"/>
      <c r="DM16" s="667"/>
      <c r="DN16" s="667"/>
      <c r="DO16" s="667"/>
      <c r="DP16" s="668"/>
      <c r="DQ16" s="675" t="s">
        <v>124</v>
      </c>
      <c r="DR16" s="667"/>
      <c r="DS16" s="667"/>
      <c r="DT16" s="667"/>
      <c r="DU16" s="667"/>
      <c r="DV16" s="667"/>
      <c r="DW16" s="667"/>
      <c r="DX16" s="667"/>
      <c r="DY16" s="667"/>
      <c r="DZ16" s="667"/>
      <c r="EA16" s="667"/>
      <c r="EB16" s="667"/>
      <c r="EC16" s="676"/>
    </row>
    <row r="17" spans="2:133" ht="11.25" customHeight="1" x14ac:dyDescent="0.2">
      <c r="B17" s="663" t="s">
        <v>254</v>
      </c>
      <c r="C17" s="664"/>
      <c r="D17" s="664"/>
      <c r="E17" s="664"/>
      <c r="F17" s="664"/>
      <c r="G17" s="664"/>
      <c r="H17" s="664"/>
      <c r="I17" s="664"/>
      <c r="J17" s="664"/>
      <c r="K17" s="664"/>
      <c r="L17" s="664"/>
      <c r="M17" s="664"/>
      <c r="N17" s="664"/>
      <c r="O17" s="664"/>
      <c r="P17" s="664"/>
      <c r="Q17" s="665"/>
      <c r="R17" s="666">
        <v>384405</v>
      </c>
      <c r="S17" s="667"/>
      <c r="T17" s="667"/>
      <c r="U17" s="667"/>
      <c r="V17" s="667"/>
      <c r="W17" s="667"/>
      <c r="X17" s="667"/>
      <c r="Y17" s="668"/>
      <c r="Z17" s="669">
        <v>0.4</v>
      </c>
      <c r="AA17" s="669"/>
      <c r="AB17" s="669"/>
      <c r="AC17" s="669"/>
      <c r="AD17" s="670">
        <v>384405</v>
      </c>
      <c r="AE17" s="670"/>
      <c r="AF17" s="670"/>
      <c r="AG17" s="670"/>
      <c r="AH17" s="670"/>
      <c r="AI17" s="670"/>
      <c r="AJ17" s="670"/>
      <c r="AK17" s="670"/>
      <c r="AL17" s="671">
        <v>0.9</v>
      </c>
      <c r="AM17" s="672"/>
      <c r="AN17" s="672"/>
      <c r="AO17" s="673"/>
      <c r="AP17" s="663" t="s">
        <v>255</v>
      </c>
      <c r="AQ17" s="664"/>
      <c r="AR17" s="664"/>
      <c r="AS17" s="664"/>
      <c r="AT17" s="664"/>
      <c r="AU17" s="664"/>
      <c r="AV17" s="664"/>
      <c r="AW17" s="664"/>
      <c r="AX17" s="664"/>
      <c r="AY17" s="664"/>
      <c r="AZ17" s="664"/>
      <c r="BA17" s="664"/>
      <c r="BB17" s="664"/>
      <c r="BC17" s="664"/>
      <c r="BD17" s="664"/>
      <c r="BE17" s="664"/>
      <c r="BF17" s="665"/>
      <c r="BG17" s="666" t="s">
        <v>124</v>
      </c>
      <c r="BH17" s="667"/>
      <c r="BI17" s="667"/>
      <c r="BJ17" s="667"/>
      <c r="BK17" s="667"/>
      <c r="BL17" s="667"/>
      <c r="BM17" s="667"/>
      <c r="BN17" s="668"/>
      <c r="BO17" s="669" t="s">
        <v>124</v>
      </c>
      <c r="BP17" s="669"/>
      <c r="BQ17" s="669"/>
      <c r="BR17" s="669"/>
      <c r="BS17" s="670" t="s">
        <v>124</v>
      </c>
      <c r="BT17" s="670"/>
      <c r="BU17" s="670"/>
      <c r="BV17" s="670"/>
      <c r="BW17" s="670"/>
      <c r="BX17" s="670"/>
      <c r="BY17" s="670"/>
      <c r="BZ17" s="670"/>
      <c r="CA17" s="670"/>
      <c r="CB17" s="674"/>
      <c r="CD17" s="681" t="s">
        <v>256</v>
      </c>
      <c r="CE17" s="682"/>
      <c r="CF17" s="682"/>
      <c r="CG17" s="682"/>
      <c r="CH17" s="682"/>
      <c r="CI17" s="682"/>
      <c r="CJ17" s="682"/>
      <c r="CK17" s="682"/>
      <c r="CL17" s="682"/>
      <c r="CM17" s="682"/>
      <c r="CN17" s="682"/>
      <c r="CO17" s="682"/>
      <c r="CP17" s="682"/>
      <c r="CQ17" s="683"/>
      <c r="CR17" s="666">
        <v>7842661</v>
      </c>
      <c r="CS17" s="667"/>
      <c r="CT17" s="667"/>
      <c r="CU17" s="667"/>
      <c r="CV17" s="667"/>
      <c r="CW17" s="667"/>
      <c r="CX17" s="667"/>
      <c r="CY17" s="668"/>
      <c r="CZ17" s="669">
        <v>9.1999999999999993</v>
      </c>
      <c r="DA17" s="669"/>
      <c r="DB17" s="669"/>
      <c r="DC17" s="669"/>
      <c r="DD17" s="675" t="s">
        <v>124</v>
      </c>
      <c r="DE17" s="667"/>
      <c r="DF17" s="667"/>
      <c r="DG17" s="667"/>
      <c r="DH17" s="667"/>
      <c r="DI17" s="667"/>
      <c r="DJ17" s="667"/>
      <c r="DK17" s="667"/>
      <c r="DL17" s="667"/>
      <c r="DM17" s="667"/>
      <c r="DN17" s="667"/>
      <c r="DO17" s="667"/>
      <c r="DP17" s="668"/>
      <c r="DQ17" s="675">
        <v>7666551</v>
      </c>
      <c r="DR17" s="667"/>
      <c r="DS17" s="667"/>
      <c r="DT17" s="667"/>
      <c r="DU17" s="667"/>
      <c r="DV17" s="667"/>
      <c r="DW17" s="667"/>
      <c r="DX17" s="667"/>
      <c r="DY17" s="667"/>
      <c r="DZ17" s="667"/>
      <c r="EA17" s="667"/>
      <c r="EB17" s="667"/>
      <c r="EC17" s="676"/>
    </row>
    <row r="18" spans="2:133" ht="11.25" customHeight="1" x14ac:dyDescent="0.2">
      <c r="B18" s="663" t="s">
        <v>257</v>
      </c>
      <c r="C18" s="664"/>
      <c r="D18" s="664"/>
      <c r="E18" s="664"/>
      <c r="F18" s="664"/>
      <c r="G18" s="664"/>
      <c r="H18" s="664"/>
      <c r="I18" s="664"/>
      <c r="J18" s="664"/>
      <c r="K18" s="664"/>
      <c r="L18" s="664"/>
      <c r="M18" s="664"/>
      <c r="N18" s="664"/>
      <c r="O18" s="664"/>
      <c r="P18" s="664"/>
      <c r="Q18" s="665"/>
      <c r="R18" s="666">
        <v>872552</v>
      </c>
      <c r="S18" s="667"/>
      <c r="T18" s="667"/>
      <c r="U18" s="667"/>
      <c r="V18" s="667"/>
      <c r="W18" s="667"/>
      <c r="X18" s="667"/>
      <c r="Y18" s="668"/>
      <c r="Z18" s="669">
        <v>1</v>
      </c>
      <c r="AA18" s="669"/>
      <c r="AB18" s="669"/>
      <c r="AC18" s="669"/>
      <c r="AD18" s="670">
        <v>830933</v>
      </c>
      <c r="AE18" s="670"/>
      <c r="AF18" s="670"/>
      <c r="AG18" s="670"/>
      <c r="AH18" s="670"/>
      <c r="AI18" s="670"/>
      <c r="AJ18" s="670"/>
      <c r="AK18" s="670"/>
      <c r="AL18" s="671">
        <v>1.8999999761581421</v>
      </c>
      <c r="AM18" s="672"/>
      <c r="AN18" s="672"/>
      <c r="AO18" s="673"/>
      <c r="AP18" s="663" t="s">
        <v>258</v>
      </c>
      <c r="AQ18" s="664"/>
      <c r="AR18" s="664"/>
      <c r="AS18" s="664"/>
      <c r="AT18" s="664"/>
      <c r="AU18" s="664"/>
      <c r="AV18" s="664"/>
      <c r="AW18" s="664"/>
      <c r="AX18" s="664"/>
      <c r="AY18" s="664"/>
      <c r="AZ18" s="664"/>
      <c r="BA18" s="664"/>
      <c r="BB18" s="664"/>
      <c r="BC18" s="664"/>
      <c r="BD18" s="664"/>
      <c r="BE18" s="664"/>
      <c r="BF18" s="665"/>
      <c r="BG18" s="666" t="s">
        <v>124</v>
      </c>
      <c r="BH18" s="667"/>
      <c r="BI18" s="667"/>
      <c r="BJ18" s="667"/>
      <c r="BK18" s="667"/>
      <c r="BL18" s="667"/>
      <c r="BM18" s="667"/>
      <c r="BN18" s="668"/>
      <c r="BO18" s="669" t="s">
        <v>124</v>
      </c>
      <c r="BP18" s="669"/>
      <c r="BQ18" s="669"/>
      <c r="BR18" s="669"/>
      <c r="BS18" s="670" t="s">
        <v>124</v>
      </c>
      <c r="BT18" s="670"/>
      <c r="BU18" s="670"/>
      <c r="BV18" s="670"/>
      <c r="BW18" s="670"/>
      <c r="BX18" s="670"/>
      <c r="BY18" s="670"/>
      <c r="BZ18" s="670"/>
      <c r="CA18" s="670"/>
      <c r="CB18" s="674"/>
      <c r="CD18" s="681" t="s">
        <v>259</v>
      </c>
      <c r="CE18" s="682"/>
      <c r="CF18" s="682"/>
      <c r="CG18" s="682"/>
      <c r="CH18" s="682"/>
      <c r="CI18" s="682"/>
      <c r="CJ18" s="682"/>
      <c r="CK18" s="682"/>
      <c r="CL18" s="682"/>
      <c r="CM18" s="682"/>
      <c r="CN18" s="682"/>
      <c r="CO18" s="682"/>
      <c r="CP18" s="682"/>
      <c r="CQ18" s="683"/>
      <c r="CR18" s="666" t="s">
        <v>124</v>
      </c>
      <c r="CS18" s="667"/>
      <c r="CT18" s="667"/>
      <c r="CU18" s="667"/>
      <c r="CV18" s="667"/>
      <c r="CW18" s="667"/>
      <c r="CX18" s="667"/>
      <c r="CY18" s="668"/>
      <c r="CZ18" s="669" t="s">
        <v>124</v>
      </c>
      <c r="DA18" s="669"/>
      <c r="DB18" s="669"/>
      <c r="DC18" s="669"/>
      <c r="DD18" s="675" t="s">
        <v>124</v>
      </c>
      <c r="DE18" s="667"/>
      <c r="DF18" s="667"/>
      <c r="DG18" s="667"/>
      <c r="DH18" s="667"/>
      <c r="DI18" s="667"/>
      <c r="DJ18" s="667"/>
      <c r="DK18" s="667"/>
      <c r="DL18" s="667"/>
      <c r="DM18" s="667"/>
      <c r="DN18" s="667"/>
      <c r="DO18" s="667"/>
      <c r="DP18" s="668"/>
      <c r="DQ18" s="675" t="s">
        <v>124</v>
      </c>
      <c r="DR18" s="667"/>
      <c r="DS18" s="667"/>
      <c r="DT18" s="667"/>
      <c r="DU18" s="667"/>
      <c r="DV18" s="667"/>
      <c r="DW18" s="667"/>
      <c r="DX18" s="667"/>
      <c r="DY18" s="667"/>
      <c r="DZ18" s="667"/>
      <c r="EA18" s="667"/>
      <c r="EB18" s="667"/>
      <c r="EC18" s="676"/>
    </row>
    <row r="19" spans="2:133" ht="11.25" customHeight="1" x14ac:dyDescent="0.2">
      <c r="B19" s="663" t="s">
        <v>260</v>
      </c>
      <c r="C19" s="664"/>
      <c r="D19" s="664"/>
      <c r="E19" s="664"/>
      <c r="F19" s="664"/>
      <c r="G19" s="664"/>
      <c r="H19" s="664"/>
      <c r="I19" s="664"/>
      <c r="J19" s="664"/>
      <c r="K19" s="664"/>
      <c r="L19" s="664"/>
      <c r="M19" s="664"/>
      <c r="N19" s="664"/>
      <c r="O19" s="664"/>
      <c r="P19" s="664"/>
      <c r="Q19" s="665"/>
      <c r="R19" s="666">
        <v>261041</v>
      </c>
      <c r="S19" s="667"/>
      <c r="T19" s="667"/>
      <c r="U19" s="667"/>
      <c r="V19" s="667"/>
      <c r="W19" s="667"/>
      <c r="X19" s="667"/>
      <c r="Y19" s="668"/>
      <c r="Z19" s="669">
        <v>0.3</v>
      </c>
      <c r="AA19" s="669"/>
      <c r="AB19" s="669"/>
      <c r="AC19" s="669"/>
      <c r="AD19" s="670">
        <v>261041</v>
      </c>
      <c r="AE19" s="670"/>
      <c r="AF19" s="670"/>
      <c r="AG19" s="670"/>
      <c r="AH19" s="670"/>
      <c r="AI19" s="670"/>
      <c r="AJ19" s="670"/>
      <c r="AK19" s="670"/>
      <c r="AL19" s="671">
        <v>0.6</v>
      </c>
      <c r="AM19" s="672"/>
      <c r="AN19" s="672"/>
      <c r="AO19" s="673"/>
      <c r="AP19" s="663" t="s">
        <v>261</v>
      </c>
      <c r="AQ19" s="664"/>
      <c r="AR19" s="664"/>
      <c r="AS19" s="664"/>
      <c r="AT19" s="664"/>
      <c r="AU19" s="664"/>
      <c r="AV19" s="664"/>
      <c r="AW19" s="664"/>
      <c r="AX19" s="664"/>
      <c r="AY19" s="664"/>
      <c r="AZ19" s="664"/>
      <c r="BA19" s="664"/>
      <c r="BB19" s="664"/>
      <c r="BC19" s="664"/>
      <c r="BD19" s="664"/>
      <c r="BE19" s="664"/>
      <c r="BF19" s="665"/>
      <c r="BG19" s="666">
        <v>1516669</v>
      </c>
      <c r="BH19" s="667"/>
      <c r="BI19" s="667"/>
      <c r="BJ19" s="667"/>
      <c r="BK19" s="667"/>
      <c r="BL19" s="667"/>
      <c r="BM19" s="667"/>
      <c r="BN19" s="668"/>
      <c r="BO19" s="669">
        <v>4.9000000000000004</v>
      </c>
      <c r="BP19" s="669"/>
      <c r="BQ19" s="669"/>
      <c r="BR19" s="669"/>
      <c r="BS19" s="670" t="s">
        <v>124</v>
      </c>
      <c r="BT19" s="670"/>
      <c r="BU19" s="670"/>
      <c r="BV19" s="670"/>
      <c r="BW19" s="670"/>
      <c r="BX19" s="670"/>
      <c r="BY19" s="670"/>
      <c r="BZ19" s="670"/>
      <c r="CA19" s="670"/>
      <c r="CB19" s="674"/>
      <c r="CD19" s="681" t="s">
        <v>262</v>
      </c>
      <c r="CE19" s="682"/>
      <c r="CF19" s="682"/>
      <c r="CG19" s="682"/>
      <c r="CH19" s="682"/>
      <c r="CI19" s="682"/>
      <c r="CJ19" s="682"/>
      <c r="CK19" s="682"/>
      <c r="CL19" s="682"/>
      <c r="CM19" s="682"/>
      <c r="CN19" s="682"/>
      <c r="CO19" s="682"/>
      <c r="CP19" s="682"/>
      <c r="CQ19" s="683"/>
      <c r="CR19" s="666" t="s">
        <v>124</v>
      </c>
      <c r="CS19" s="667"/>
      <c r="CT19" s="667"/>
      <c r="CU19" s="667"/>
      <c r="CV19" s="667"/>
      <c r="CW19" s="667"/>
      <c r="CX19" s="667"/>
      <c r="CY19" s="668"/>
      <c r="CZ19" s="669" t="s">
        <v>124</v>
      </c>
      <c r="DA19" s="669"/>
      <c r="DB19" s="669"/>
      <c r="DC19" s="669"/>
      <c r="DD19" s="675" t="s">
        <v>124</v>
      </c>
      <c r="DE19" s="667"/>
      <c r="DF19" s="667"/>
      <c r="DG19" s="667"/>
      <c r="DH19" s="667"/>
      <c r="DI19" s="667"/>
      <c r="DJ19" s="667"/>
      <c r="DK19" s="667"/>
      <c r="DL19" s="667"/>
      <c r="DM19" s="667"/>
      <c r="DN19" s="667"/>
      <c r="DO19" s="667"/>
      <c r="DP19" s="668"/>
      <c r="DQ19" s="675" t="s">
        <v>124</v>
      </c>
      <c r="DR19" s="667"/>
      <c r="DS19" s="667"/>
      <c r="DT19" s="667"/>
      <c r="DU19" s="667"/>
      <c r="DV19" s="667"/>
      <c r="DW19" s="667"/>
      <c r="DX19" s="667"/>
      <c r="DY19" s="667"/>
      <c r="DZ19" s="667"/>
      <c r="EA19" s="667"/>
      <c r="EB19" s="667"/>
      <c r="EC19" s="676"/>
    </row>
    <row r="20" spans="2:133" ht="11.25" customHeight="1" x14ac:dyDescent="0.2">
      <c r="B20" s="663" t="s">
        <v>263</v>
      </c>
      <c r="C20" s="664"/>
      <c r="D20" s="664"/>
      <c r="E20" s="664"/>
      <c r="F20" s="664"/>
      <c r="G20" s="664"/>
      <c r="H20" s="664"/>
      <c r="I20" s="664"/>
      <c r="J20" s="664"/>
      <c r="K20" s="664"/>
      <c r="L20" s="664"/>
      <c r="M20" s="664"/>
      <c r="N20" s="664"/>
      <c r="O20" s="664"/>
      <c r="P20" s="664"/>
      <c r="Q20" s="665"/>
      <c r="R20" s="666">
        <v>23634</v>
      </c>
      <c r="S20" s="667"/>
      <c r="T20" s="667"/>
      <c r="U20" s="667"/>
      <c r="V20" s="667"/>
      <c r="W20" s="667"/>
      <c r="X20" s="667"/>
      <c r="Y20" s="668"/>
      <c r="Z20" s="669">
        <v>0</v>
      </c>
      <c r="AA20" s="669"/>
      <c r="AB20" s="669"/>
      <c r="AC20" s="669"/>
      <c r="AD20" s="670">
        <v>23634</v>
      </c>
      <c r="AE20" s="670"/>
      <c r="AF20" s="670"/>
      <c r="AG20" s="670"/>
      <c r="AH20" s="670"/>
      <c r="AI20" s="670"/>
      <c r="AJ20" s="670"/>
      <c r="AK20" s="670"/>
      <c r="AL20" s="671">
        <v>0.1</v>
      </c>
      <c r="AM20" s="672"/>
      <c r="AN20" s="672"/>
      <c r="AO20" s="673"/>
      <c r="AP20" s="663" t="s">
        <v>264</v>
      </c>
      <c r="AQ20" s="664"/>
      <c r="AR20" s="664"/>
      <c r="AS20" s="664"/>
      <c r="AT20" s="664"/>
      <c r="AU20" s="664"/>
      <c r="AV20" s="664"/>
      <c r="AW20" s="664"/>
      <c r="AX20" s="664"/>
      <c r="AY20" s="664"/>
      <c r="AZ20" s="664"/>
      <c r="BA20" s="664"/>
      <c r="BB20" s="664"/>
      <c r="BC20" s="664"/>
      <c r="BD20" s="664"/>
      <c r="BE20" s="664"/>
      <c r="BF20" s="665"/>
      <c r="BG20" s="666">
        <v>1516669</v>
      </c>
      <c r="BH20" s="667"/>
      <c r="BI20" s="667"/>
      <c r="BJ20" s="667"/>
      <c r="BK20" s="667"/>
      <c r="BL20" s="667"/>
      <c r="BM20" s="667"/>
      <c r="BN20" s="668"/>
      <c r="BO20" s="669">
        <v>4.9000000000000004</v>
      </c>
      <c r="BP20" s="669"/>
      <c r="BQ20" s="669"/>
      <c r="BR20" s="669"/>
      <c r="BS20" s="670" t="s">
        <v>124</v>
      </c>
      <c r="BT20" s="670"/>
      <c r="BU20" s="670"/>
      <c r="BV20" s="670"/>
      <c r="BW20" s="670"/>
      <c r="BX20" s="670"/>
      <c r="BY20" s="670"/>
      <c r="BZ20" s="670"/>
      <c r="CA20" s="670"/>
      <c r="CB20" s="674"/>
      <c r="CD20" s="681" t="s">
        <v>265</v>
      </c>
      <c r="CE20" s="682"/>
      <c r="CF20" s="682"/>
      <c r="CG20" s="682"/>
      <c r="CH20" s="682"/>
      <c r="CI20" s="682"/>
      <c r="CJ20" s="682"/>
      <c r="CK20" s="682"/>
      <c r="CL20" s="682"/>
      <c r="CM20" s="682"/>
      <c r="CN20" s="682"/>
      <c r="CO20" s="682"/>
      <c r="CP20" s="682"/>
      <c r="CQ20" s="683"/>
      <c r="CR20" s="666">
        <v>84977958</v>
      </c>
      <c r="CS20" s="667"/>
      <c r="CT20" s="667"/>
      <c r="CU20" s="667"/>
      <c r="CV20" s="667"/>
      <c r="CW20" s="667"/>
      <c r="CX20" s="667"/>
      <c r="CY20" s="668"/>
      <c r="CZ20" s="669">
        <v>100</v>
      </c>
      <c r="DA20" s="669"/>
      <c r="DB20" s="669"/>
      <c r="DC20" s="669"/>
      <c r="DD20" s="675">
        <v>6175609</v>
      </c>
      <c r="DE20" s="667"/>
      <c r="DF20" s="667"/>
      <c r="DG20" s="667"/>
      <c r="DH20" s="667"/>
      <c r="DI20" s="667"/>
      <c r="DJ20" s="667"/>
      <c r="DK20" s="667"/>
      <c r="DL20" s="667"/>
      <c r="DM20" s="667"/>
      <c r="DN20" s="667"/>
      <c r="DO20" s="667"/>
      <c r="DP20" s="668"/>
      <c r="DQ20" s="675">
        <v>51734107</v>
      </c>
      <c r="DR20" s="667"/>
      <c r="DS20" s="667"/>
      <c r="DT20" s="667"/>
      <c r="DU20" s="667"/>
      <c r="DV20" s="667"/>
      <c r="DW20" s="667"/>
      <c r="DX20" s="667"/>
      <c r="DY20" s="667"/>
      <c r="DZ20" s="667"/>
      <c r="EA20" s="667"/>
      <c r="EB20" s="667"/>
      <c r="EC20" s="676"/>
    </row>
    <row r="21" spans="2:133" ht="11.25" customHeight="1" x14ac:dyDescent="0.2">
      <c r="B21" s="663" t="s">
        <v>266</v>
      </c>
      <c r="C21" s="664"/>
      <c r="D21" s="664"/>
      <c r="E21" s="664"/>
      <c r="F21" s="664"/>
      <c r="G21" s="664"/>
      <c r="H21" s="664"/>
      <c r="I21" s="664"/>
      <c r="J21" s="664"/>
      <c r="K21" s="664"/>
      <c r="L21" s="664"/>
      <c r="M21" s="664"/>
      <c r="N21" s="664"/>
      <c r="O21" s="664"/>
      <c r="P21" s="664"/>
      <c r="Q21" s="665"/>
      <c r="R21" s="666">
        <v>12291</v>
      </c>
      <c r="S21" s="667"/>
      <c r="T21" s="667"/>
      <c r="U21" s="667"/>
      <c r="V21" s="667"/>
      <c r="W21" s="667"/>
      <c r="X21" s="667"/>
      <c r="Y21" s="668"/>
      <c r="Z21" s="669">
        <v>0</v>
      </c>
      <c r="AA21" s="669"/>
      <c r="AB21" s="669"/>
      <c r="AC21" s="669"/>
      <c r="AD21" s="670">
        <v>12291</v>
      </c>
      <c r="AE21" s="670"/>
      <c r="AF21" s="670"/>
      <c r="AG21" s="670"/>
      <c r="AH21" s="670"/>
      <c r="AI21" s="670"/>
      <c r="AJ21" s="670"/>
      <c r="AK21" s="670"/>
      <c r="AL21" s="671">
        <v>0</v>
      </c>
      <c r="AM21" s="672"/>
      <c r="AN21" s="672"/>
      <c r="AO21" s="673"/>
      <c r="AP21" s="685" t="s">
        <v>267</v>
      </c>
      <c r="AQ21" s="686"/>
      <c r="AR21" s="686"/>
      <c r="AS21" s="686"/>
      <c r="AT21" s="686"/>
      <c r="AU21" s="686"/>
      <c r="AV21" s="686"/>
      <c r="AW21" s="686"/>
      <c r="AX21" s="686"/>
      <c r="AY21" s="686"/>
      <c r="AZ21" s="686"/>
      <c r="BA21" s="686"/>
      <c r="BB21" s="686"/>
      <c r="BC21" s="686"/>
      <c r="BD21" s="686"/>
      <c r="BE21" s="686"/>
      <c r="BF21" s="687"/>
      <c r="BG21" s="666">
        <v>2517</v>
      </c>
      <c r="BH21" s="667"/>
      <c r="BI21" s="667"/>
      <c r="BJ21" s="667"/>
      <c r="BK21" s="667"/>
      <c r="BL21" s="667"/>
      <c r="BM21" s="667"/>
      <c r="BN21" s="668"/>
      <c r="BO21" s="669">
        <v>0</v>
      </c>
      <c r="BP21" s="669"/>
      <c r="BQ21" s="669"/>
      <c r="BR21" s="669"/>
      <c r="BS21" s="670" t="s">
        <v>124</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268</v>
      </c>
      <c r="C22" s="705"/>
      <c r="D22" s="705"/>
      <c r="E22" s="705"/>
      <c r="F22" s="705"/>
      <c r="G22" s="705"/>
      <c r="H22" s="705"/>
      <c r="I22" s="705"/>
      <c r="J22" s="705"/>
      <c r="K22" s="705"/>
      <c r="L22" s="705"/>
      <c r="M22" s="705"/>
      <c r="N22" s="705"/>
      <c r="O22" s="705"/>
      <c r="P22" s="705"/>
      <c r="Q22" s="706"/>
      <c r="R22" s="666">
        <v>575586</v>
      </c>
      <c r="S22" s="667"/>
      <c r="T22" s="667"/>
      <c r="U22" s="667"/>
      <c r="V22" s="667"/>
      <c r="W22" s="667"/>
      <c r="X22" s="667"/>
      <c r="Y22" s="668"/>
      <c r="Z22" s="669">
        <v>0.7</v>
      </c>
      <c r="AA22" s="669"/>
      <c r="AB22" s="669"/>
      <c r="AC22" s="669"/>
      <c r="AD22" s="670">
        <v>533967</v>
      </c>
      <c r="AE22" s="670"/>
      <c r="AF22" s="670"/>
      <c r="AG22" s="670"/>
      <c r="AH22" s="670"/>
      <c r="AI22" s="670"/>
      <c r="AJ22" s="670"/>
      <c r="AK22" s="670"/>
      <c r="AL22" s="671">
        <v>1.2000000476837158</v>
      </c>
      <c r="AM22" s="672"/>
      <c r="AN22" s="672"/>
      <c r="AO22" s="673"/>
      <c r="AP22" s="685" t="s">
        <v>269</v>
      </c>
      <c r="AQ22" s="686"/>
      <c r="AR22" s="686"/>
      <c r="AS22" s="686"/>
      <c r="AT22" s="686"/>
      <c r="AU22" s="686"/>
      <c r="AV22" s="686"/>
      <c r="AW22" s="686"/>
      <c r="AX22" s="686"/>
      <c r="AY22" s="686"/>
      <c r="AZ22" s="686"/>
      <c r="BA22" s="686"/>
      <c r="BB22" s="686"/>
      <c r="BC22" s="686"/>
      <c r="BD22" s="686"/>
      <c r="BE22" s="686"/>
      <c r="BF22" s="687"/>
      <c r="BG22" s="666" t="s">
        <v>124</v>
      </c>
      <c r="BH22" s="667"/>
      <c r="BI22" s="667"/>
      <c r="BJ22" s="667"/>
      <c r="BK22" s="667"/>
      <c r="BL22" s="667"/>
      <c r="BM22" s="667"/>
      <c r="BN22" s="668"/>
      <c r="BO22" s="669" t="s">
        <v>124</v>
      </c>
      <c r="BP22" s="669"/>
      <c r="BQ22" s="669"/>
      <c r="BR22" s="669"/>
      <c r="BS22" s="670" t="s">
        <v>124</v>
      </c>
      <c r="BT22" s="670"/>
      <c r="BU22" s="670"/>
      <c r="BV22" s="670"/>
      <c r="BW22" s="670"/>
      <c r="BX22" s="670"/>
      <c r="BY22" s="670"/>
      <c r="BZ22" s="670"/>
      <c r="CA22" s="670"/>
      <c r="CB22" s="674"/>
      <c r="CD22" s="648" t="s">
        <v>270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271</v>
      </c>
      <c r="C23" s="664"/>
      <c r="D23" s="664"/>
      <c r="E23" s="664"/>
      <c r="F23" s="664"/>
      <c r="G23" s="664"/>
      <c r="H23" s="664"/>
      <c r="I23" s="664"/>
      <c r="J23" s="664"/>
      <c r="K23" s="664"/>
      <c r="L23" s="664"/>
      <c r="M23" s="664"/>
      <c r="N23" s="664"/>
      <c r="O23" s="664"/>
      <c r="P23" s="664"/>
      <c r="Q23" s="665"/>
      <c r="R23" s="666">
        <v>7639255</v>
      </c>
      <c r="S23" s="667"/>
      <c r="T23" s="667"/>
      <c r="U23" s="667"/>
      <c r="V23" s="667"/>
      <c r="W23" s="667"/>
      <c r="X23" s="667"/>
      <c r="Y23" s="668"/>
      <c r="Z23" s="669">
        <v>8.6</v>
      </c>
      <c r="AA23" s="669"/>
      <c r="AB23" s="669"/>
      <c r="AC23" s="669"/>
      <c r="AD23" s="670">
        <v>6821291</v>
      </c>
      <c r="AE23" s="670"/>
      <c r="AF23" s="670"/>
      <c r="AG23" s="670"/>
      <c r="AH23" s="670"/>
      <c r="AI23" s="670"/>
      <c r="AJ23" s="670"/>
      <c r="AK23" s="670"/>
      <c r="AL23" s="671">
        <v>15.5</v>
      </c>
      <c r="AM23" s="672"/>
      <c r="AN23" s="672"/>
      <c r="AO23" s="673"/>
      <c r="AP23" s="685" t="s">
        <v>272</v>
      </c>
      <c r="AQ23" s="686"/>
      <c r="AR23" s="686"/>
      <c r="AS23" s="686"/>
      <c r="AT23" s="686"/>
      <c r="AU23" s="686"/>
      <c r="AV23" s="686"/>
      <c r="AW23" s="686"/>
      <c r="AX23" s="686"/>
      <c r="AY23" s="686"/>
      <c r="AZ23" s="686"/>
      <c r="BA23" s="686"/>
      <c r="BB23" s="686"/>
      <c r="BC23" s="686"/>
      <c r="BD23" s="686"/>
      <c r="BE23" s="686"/>
      <c r="BF23" s="687"/>
      <c r="BG23" s="666">
        <v>1514152</v>
      </c>
      <c r="BH23" s="667"/>
      <c r="BI23" s="667"/>
      <c r="BJ23" s="667"/>
      <c r="BK23" s="667"/>
      <c r="BL23" s="667"/>
      <c r="BM23" s="667"/>
      <c r="BN23" s="668"/>
      <c r="BO23" s="669">
        <v>4.9000000000000004</v>
      </c>
      <c r="BP23" s="669"/>
      <c r="BQ23" s="669"/>
      <c r="BR23" s="669"/>
      <c r="BS23" s="670" t="s">
        <v>124</v>
      </c>
      <c r="BT23" s="670"/>
      <c r="BU23" s="670"/>
      <c r="BV23" s="670"/>
      <c r="BW23" s="670"/>
      <c r="BX23" s="670"/>
      <c r="BY23" s="670"/>
      <c r="BZ23" s="670"/>
      <c r="CA23" s="670"/>
      <c r="CB23" s="674"/>
      <c r="CD23" s="648" t="s">
        <v>212</v>
      </c>
      <c r="CE23" s="649"/>
      <c r="CF23" s="649"/>
      <c r="CG23" s="649"/>
      <c r="CH23" s="649"/>
      <c r="CI23" s="649"/>
      <c r="CJ23" s="649"/>
      <c r="CK23" s="649"/>
      <c r="CL23" s="649"/>
      <c r="CM23" s="649"/>
      <c r="CN23" s="649"/>
      <c r="CO23" s="649"/>
      <c r="CP23" s="649"/>
      <c r="CQ23" s="650"/>
      <c r="CR23" s="648" t="s">
        <v>273</v>
      </c>
      <c r="CS23" s="649"/>
      <c r="CT23" s="649"/>
      <c r="CU23" s="649"/>
      <c r="CV23" s="649"/>
      <c r="CW23" s="649"/>
      <c r="CX23" s="649"/>
      <c r="CY23" s="650"/>
      <c r="CZ23" s="648" t="s">
        <v>274</v>
      </c>
      <c r="DA23" s="649"/>
      <c r="DB23" s="649"/>
      <c r="DC23" s="650"/>
      <c r="DD23" s="648" t="s">
        <v>275</v>
      </c>
      <c r="DE23" s="649"/>
      <c r="DF23" s="649"/>
      <c r="DG23" s="649"/>
      <c r="DH23" s="649"/>
      <c r="DI23" s="649"/>
      <c r="DJ23" s="649"/>
      <c r="DK23" s="650"/>
      <c r="DL23" s="697" t="s">
        <v>276</v>
      </c>
      <c r="DM23" s="698"/>
      <c r="DN23" s="698"/>
      <c r="DO23" s="698"/>
      <c r="DP23" s="698"/>
      <c r="DQ23" s="698"/>
      <c r="DR23" s="698"/>
      <c r="DS23" s="698"/>
      <c r="DT23" s="698"/>
      <c r="DU23" s="698"/>
      <c r="DV23" s="699"/>
      <c r="DW23" s="648" t="s">
        <v>277</v>
      </c>
      <c r="DX23" s="649"/>
      <c r="DY23" s="649"/>
      <c r="DZ23" s="649"/>
      <c r="EA23" s="649"/>
      <c r="EB23" s="649"/>
      <c r="EC23" s="650"/>
    </row>
    <row r="24" spans="2:133" ht="11.25" customHeight="1" x14ac:dyDescent="0.2">
      <c r="B24" s="663" t="s">
        <v>278</v>
      </c>
      <c r="C24" s="664"/>
      <c r="D24" s="664"/>
      <c r="E24" s="664"/>
      <c r="F24" s="664"/>
      <c r="G24" s="664"/>
      <c r="H24" s="664"/>
      <c r="I24" s="664"/>
      <c r="J24" s="664"/>
      <c r="K24" s="664"/>
      <c r="L24" s="664"/>
      <c r="M24" s="664"/>
      <c r="N24" s="664"/>
      <c r="O24" s="664"/>
      <c r="P24" s="664"/>
      <c r="Q24" s="665"/>
      <c r="R24" s="666">
        <v>6821291</v>
      </c>
      <c r="S24" s="667"/>
      <c r="T24" s="667"/>
      <c r="U24" s="667"/>
      <c r="V24" s="667"/>
      <c r="W24" s="667"/>
      <c r="X24" s="667"/>
      <c r="Y24" s="668"/>
      <c r="Z24" s="669">
        <v>7.7</v>
      </c>
      <c r="AA24" s="669"/>
      <c r="AB24" s="669"/>
      <c r="AC24" s="669"/>
      <c r="AD24" s="670">
        <v>6821291</v>
      </c>
      <c r="AE24" s="670"/>
      <c r="AF24" s="670"/>
      <c r="AG24" s="670"/>
      <c r="AH24" s="670"/>
      <c r="AI24" s="670"/>
      <c r="AJ24" s="670"/>
      <c r="AK24" s="670"/>
      <c r="AL24" s="671">
        <v>15.5</v>
      </c>
      <c r="AM24" s="672"/>
      <c r="AN24" s="672"/>
      <c r="AO24" s="673"/>
      <c r="AP24" s="685" t="s">
        <v>279</v>
      </c>
      <c r="AQ24" s="686"/>
      <c r="AR24" s="686"/>
      <c r="AS24" s="686"/>
      <c r="AT24" s="686"/>
      <c r="AU24" s="686"/>
      <c r="AV24" s="686"/>
      <c r="AW24" s="686"/>
      <c r="AX24" s="686"/>
      <c r="AY24" s="686"/>
      <c r="AZ24" s="686"/>
      <c r="BA24" s="686"/>
      <c r="BB24" s="686"/>
      <c r="BC24" s="686"/>
      <c r="BD24" s="686"/>
      <c r="BE24" s="686"/>
      <c r="BF24" s="687"/>
      <c r="BG24" s="666" t="s">
        <v>124</v>
      </c>
      <c r="BH24" s="667"/>
      <c r="BI24" s="667"/>
      <c r="BJ24" s="667"/>
      <c r="BK24" s="667"/>
      <c r="BL24" s="667"/>
      <c r="BM24" s="667"/>
      <c r="BN24" s="668"/>
      <c r="BO24" s="669" t="s">
        <v>124</v>
      </c>
      <c r="BP24" s="669"/>
      <c r="BQ24" s="669"/>
      <c r="BR24" s="669"/>
      <c r="BS24" s="670" t="s">
        <v>124</v>
      </c>
      <c r="BT24" s="670"/>
      <c r="BU24" s="670"/>
      <c r="BV24" s="670"/>
      <c r="BW24" s="670"/>
      <c r="BX24" s="670"/>
      <c r="BY24" s="670"/>
      <c r="BZ24" s="670"/>
      <c r="CA24" s="670"/>
      <c r="CB24" s="674"/>
      <c r="CD24" s="677" t="s">
        <v>280</v>
      </c>
      <c r="CE24" s="678"/>
      <c r="CF24" s="678"/>
      <c r="CG24" s="678"/>
      <c r="CH24" s="678"/>
      <c r="CI24" s="678"/>
      <c r="CJ24" s="678"/>
      <c r="CK24" s="678"/>
      <c r="CL24" s="678"/>
      <c r="CM24" s="678"/>
      <c r="CN24" s="678"/>
      <c r="CO24" s="678"/>
      <c r="CP24" s="678"/>
      <c r="CQ24" s="679"/>
      <c r="CR24" s="655">
        <v>47363180</v>
      </c>
      <c r="CS24" s="656"/>
      <c r="CT24" s="656"/>
      <c r="CU24" s="656"/>
      <c r="CV24" s="656"/>
      <c r="CW24" s="656"/>
      <c r="CX24" s="656"/>
      <c r="CY24" s="657"/>
      <c r="CZ24" s="660">
        <v>55.7</v>
      </c>
      <c r="DA24" s="661"/>
      <c r="DB24" s="661"/>
      <c r="DC24" s="680"/>
      <c r="DD24" s="707">
        <v>26406220</v>
      </c>
      <c r="DE24" s="656"/>
      <c r="DF24" s="656"/>
      <c r="DG24" s="656"/>
      <c r="DH24" s="656"/>
      <c r="DI24" s="656"/>
      <c r="DJ24" s="656"/>
      <c r="DK24" s="657"/>
      <c r="DL24" s="707">
        <v>26126983</v>
      </c>
      <c r="DM24" s="656"/>
      <c r="DN24" s="656"/>
      <c r="DO24" s="656"/>
      <c r="DP24" s="656"/>
      <c r="DQ24" s="656"/>
      <c r="DR24" s="656"/>
      <c r="DS24" s="656"/>
      <c r="DT24" s="656"/>
      <c r="DU24" s="656"/>
      <c r="DV24" s="657"/>
      <c r="DW24" s="660">
        <v>53.9</v>
      </c>
      <c r="DX24" s="661"/>
      <c r="DY24" s="661"/>
      <c r="DZ24" s="661"/>
      <c r="EA24" s="661"/>
      <c r="EB24" s="661"/>
      <c r="EC24" s="662"/>
    </row>
    <row r="25" spans="2:133" ht="11.25" customHeight="1" x14ac:dyDescent="0.2">
      <c r="B25" s="663" t="s">
        <v>281</v>
      </c>
      <c r="C25" s="664"/>
      <c r="D25" s="664"/>
      <c r="E25" s="664"/>
      <c r="F25" s="664"/>
      <c r="G25" s="664"/>
      <c r="H25" s="664"/>
      <c r="I25" s="664"/>
      <c r="J25" s="664"/>
      <c r="K25" s="664"/>
      <c r="L25" s="664"/>
      <c r="M25" s="664"/>
      <c r="N25" s="664"/>
      <c r="O25" s="664"/>
      <c r="P25" s="664"/>
      <c r="Q25" s="665"/>
      <c r="R25" s="666">
        <v>817920</v>
      </c>
      <c r="S25" s="667"/>
      <c r="T25" s="667"/>
      <c r="U25" s="667"/>
      <c r="V25" s="667"/>
      <c r="W25" s="667"/>
      <c r="X25" s="667"/>
      <c r="Y25" s="668"/>
      <c r="Z25" s="669">
        <v>0.9</v>
      </c>
      <c r="AA25" s="669"/>
      <c r="AB25" s="669"/>
      <c r="AC25" s="669"/>
      <c r="AD25" s="670" t="s">
        <v>124</v>
      </c>
      <c r="AE25" s="670"/>
      <c r="AF25" s="670"/>
      <c r="AG25" s="670"/>
      <c r="AH25" s="670"/>
      <c r="AI25" s="670"/>
      <c r="AJ25" s="670"/>
      <c r="AK25" s="670"/>
      <c r="AL25" s="671" t="s">
        <v>124</v>
      </c>
      <c r="AM25" s="672"/>
      <c r="AN25" s="672"/>
      <c r="AO25" s="673"/>
      <c r="AP25" s="685" t="s">
        <v>282</v>
      </c>
      <c r="AQ25" s="686"/>
      <c r="AR25" s="686"/>
      <c r="AS25" s="686"/>
      <c r="AT25" s="686"/>
      <c r="AU25" s="686"/>
      <c r="AV25" s="686"/>
      <c r="AW25" s="686"/>
      <c r="AX25" s="686"/>
      <c r="AY25" s="686"/>
      <c r="AZ25" s="686"/>
      <c r="BA25" s="686"/>
      <c r="BB25" s="686"/>
      <c r="BC25" s="686"/>
      <c r="BD25" s="686"/>
      <c r="BE25" s="686"/>
      <c r="BF25" s="687"/>
      <c r="BG25" s="666" t="s">
        <v>124</v>
      </c>
      <c r="BH25" s="667"/>
      <c r="BI25" s="667"/>
      <c r="BJ25" s="667"/>
      <c r="BK25" s="667"/>
      <c r="BL25" s="667"/>
      <c r="BM25" s="667"/>
      <c r="BN25" s="668"/>
      <c r="BO25" s="669" t="s">
        <v>124</v>
      </c>
      <c r="BP25" s="669"/>
      <c r="BQ25" s="669"/>
      <c r="BR25" s="669"/>
      <c r="BS25" s="670" t="s">
        <v>124</v>
      </c>
      <c r="BT25" s="670"/>
      <c r="BU25" s="670"/>
      <c r="BV25" s="670"/>
      <c r="BW25" s="670"/>
      <c r="BX25" s="670"/>
      <c r="BY25" s="670"/>
      <c r="BZ25" s="670"/>
      <c r="CA25" s="670"/>
      <c r="CB25" s="674"/>
      <c r="CD25" s="681" t="s">
        <v>283</v>
      </c>
      <c r="CE25" s="682"/>
      <c r="CF25" s="682"/>
      <c r="CG25" s="682"/>
      <c r="CH25" s="682"/>
      <c r="CI25" s="682"/>
      <c r="CJ25" s="682"/>
      <c r="CK25" s="682"/>
      <c r="CL25" s="682"/>
      <c r="CM25" s="682"/>
      <c r="CN25" s="682"/>
      <c r="CO25" s="682"/>
      <c r="CP25" s="682"/>
      <c r="CQ25" s="683"/>
      <c r="CR25" s="666">
        <v>12866477</v>
      </c>
      <c r="CS25" s="700"/>
      <c r="CT25" s="700"/>
      <c r="CU25" s="700"/>
      <c r="CV25" s="700"/>
      <c r="CW25" s="700"/>
      <c r="CX25" s="700"/>
      <c r="CY25" s="701"/>
      <c r="CZ25" s="671">
        <v>15.1</v>
      </c>
      <c r="DA25" s="702"/>
      <c r="DB25" s="702"/>
      <c r="DC25" s="708"/>
      <c r="DD25" s="675">
        <v>11713824</v>
      </c>
      <c r="DE25" s="700"/>
      <c r="DF25" s="700"/>
      <c r="DG25" s="700"/>
      <c r="DH25" s="700"/>
      <c r="DI25" s="700"/>
      <c r="DJ25" s="700"/>
      <c r="DK25" s="701"/>
      <c r="DL25" s="675">
        <v>11613976</v>
      </c>
      <c r="DM25" s="700"/>
      <c r="DN25" s="700"/>
      <c r="DO25" s="700"/>
      <c r="DP25" s="700"/>
      <c r="DQ25" s="700"/>
      <c r="DR25" s="700"/>
      <c r="DS25" s="700"/>
      <c r="DT25" s="700"/>
      <c r="DU25" s="700"/>
      <c r="DV25" s="701"/>
      <c r="DW25" s="671">
        <v>24</v>
      </c>
      <c r="DX25" s="702"/>
      <c r="DY25" s="702"/>
      <c r="DZ25" s="702"/>
      <c r="EA25" s="702"/>
      <c r="EB25" s="702"/>
      <c r="EC25" s="703"/>
    </row>
    <row r="26" spans="2:133" ht="11.25" customHeight="1" x14ac:dyDescent="0.2">
      <c r="B26" s="663" t="s">
        <v>284</v>
      </c>
      <c r="C26" s="664"/>
      <c r="D26" s="664"/>
      <c r="E26" s="664"/>
      <c r="F26" s="664"/>
      <c r="G26" s="664"/>
      <c r="H26" s="664"/>
      <c r="I26" s="664"/>
      <c r="J26" s="664"/>
      <c r="K26" s="664"/>
      <c r="L26" s="664"/>
      <c r="M26" s="664"/>
      <c r="N26" s="664"/>
      <c r="O26" s="664"/>
      <c r="P26" s="664"/>
      <c r="Q26" s="665"/>
      <c r="R26" s="666">
        <v>44</v>
      </c>
      <c r="S26" s="667"/>
      <c r="T26" s="667"/>
      <c r="U26" s="667"/>
      <c r="V26" s="667"/>
      <c r="W26" s="667"/>
      <c r="X26" s="667"/>
      <c r="Y26" s="668"/>
      <c r="Z26" s="669">
        <v>0</v>
      </c>
      <c r="AA26" s="669"/>
      <c r="AB26" s="669"/>
      <c r="AC26" s="669"/>
      <c r="AD26" s="670" t="s">
        <v>124</v>
      </c>
      <c r="AE26" s="670"/>
      <c r="AF26" s="670"/>
      <c r="AG26" s="670"/>
      <c r="AH26" s="670"/>
      <c r="AI26" s="670"/>
      <c r="AJ26" s="670"/>
      <c r="AK26" s="670"/>
      <c r="AL26" s="671" t="s">
        <v>124</v>
      </c>
      <c r="AM26" s="672"/>
      <c r="AN26" s="672"/>
      <c r="AO26" s="673"/>
      <c r="AP26" s="685" t="s">
        <v>285</v>
      </c>
      <c r="AQ26" s="709"/>
      <c r="AR26" s="709"/>
      <c r="AS26" s="709"/>
      <c r="AT26" s="709"/>
      <c r="AU26" s="709"/>
      <c r="AV26" s="709"/>
      <c r="AW26" s="709"/>
      <c r="AX26" s="709"/>
      <c r="AY26" s="709"/>
      <c r="AZ26" s="709"/>
      <c r="BA26" s="709"/>
      <c r="BB26" s="709"/>
      <c r="BC26" s="709"/>
      <c r="BD26" s="709"/>
      <c r="BE26" s="709"/>
      <c r="BF26" s="687"/>
      <c r="BG26" s="666" t="s">
        <v>124</v>
      </c>
      <c r="BH26" s="667"/>
      <c r="BI26" s="667"/>
      <c r="BJ26" s="667"/>
      <c r="BK26" s="667"/>
      <c r="BL26" s="667"/>
      <c r="BM26" s="667"/>
      <c r="BN26" s="668"/>
      <c r="BO26" s="669" t="s">
        <v>124</v>
      </c>
      <c r="BP26" s="669"/>
      <c r="BQ26" s="669"/>
      <c r="BR26" s="669"/>
      <c r="BS26" s="670" t="s">
        <v>124</v>
      </c>
      <c r="BT26" s="670"/>
      <c r="BU26" s="670"/>
      <c r="BV26" s="670"/>
      <c r="BW26" s="670"/>
      <c r="BX26" s="670"/>
      <c r="BY26" s="670"/>
      <c r="BZ26" s="670"/>
      <c r="CA26" s="670"/>
      <c r="CB26" s="674"/>
      <c r="CD26" s="681" t="s">
        <v>286</v>
      </c>
      <c r="CE26" s="682"/>
      <c r="CF26" s="682"/>
      <c r="CG26" s="682"/>
      <c r="CH26" s="682"/>
      <c r="CI26" s="682"/>
      <c r="CJ26" s="682"/>
      <c r="CK26" s="682"/>
      <c r="CL26" s="682"/>
      <c r="CM26" s="682"/>
      <c r="CN26" s="682"/>
      <c r="CO26" s="682"/>
      <c r="CP26" s="682"/>
      <c r="CQ26" s="683"/>
      <c r="CR26" s="666">
        <v>8681907</v>
      </c>
      <c r="CS26" s="667"/>
      <c r="CT26" s="667"/>
      <c r="CU26" s="667"/>
      <c r="CV26" s="667"/>
      <c r="CW26" s="667"/>
      <c r="CX26" s="667"/>
      <c r="CY26" s="668"/>
      <c r="CZ26" s="671">
        <v>10.199999999999999</v>
      </c>
      <c r="DA26" s="702"/>
      <c r="DB26" s="702"/>
      <c r="DC26" s="708"/>
      <c r="DD26" s="675">
        <v>7793285</v>
      </c>
      <c r="DE26" s="667"/>
      <c r="DF26" s="667"/>
      <c r="DG26" s="667"/>
      <c r="DH26" s="667"/>
      <c r="DI26" s="667"/>
      <c r="DJ26" s="667"/>
      <c r="DK26" s="668"/>
      <c r="DL26" s="675" t="s">
        <v>124</v>
      </c>
      <c r="DM26" s="667"/>
      <c r="DN26" s="667"/>
      <c r="DO26" s="667"/>
      <c r="DP26" s="667"/>
      <c r="DQ26" s="667"/>
      <c r="DR26" s="667"/>
      <c r="DS26" s="667"/>
      <c r="DT26" s="667"/>
      <c r="DU26" s="667"/>
      <c r="DV26" s="668"/>
      <c r="DW26" s="671" t="s">
        <v>124</v>
      </c>
      <c r="DX26" s="702"/>
      <c r="DY26" s="702"/>
      <c r="DZ26" s="702"/>
      <c r="EA26" s="702"/>
      <c r="EB26" s="702"/>
      <c r="EC26" s="703"/>
    </row>
    <row r="27" spans="2:133" ht="11.25" customHeight="1" x14ac:dyDescent="0.2">
      <c r="B27" s="663" t="s">
        <v>287</v>
      </c>
      <c r="C27" s="664"/>
      <c r="D27" s="664"/>
      <c r="E27" s="664"/>
      <c r="F27" s="664"/>
      <c r="G27" s="664"/>
      <c r="H27" s="664"/>
      <c r="I27" s="664"/>
      <c r="J27" s="664"/>
      <c r="K27" s="664"/>
      <c r="L27" s="664"/>
      <c r="M27" s="664"/>
      <c r="N27" s="664"/>
      <c r="O27" s="664"/>
      <c r="P27" s="664"/>
      <c r="Q27" s="665"/>
      <c r="R27" s="666">
        <v>46187799</v>
      </c>
      <c r="S27" s="667"/>
      <c r="T27" s="667"/>
      <c r="U27" s="667"/>
      <c r="V27" s="667"/>
      <c r="W27" s="667"/>
      <c r="X27" s="667"/>
      <c r="Y27" s="668"/>
      <c r="Z27" s="669">
        <v>52.3</v>
      </c>
      <c r="AA27" s="669"/>
      <c r="AB27" s="669"/>
      <c r="AC27" s="669"/>
      <c r="AD27" s="670">
        <v>43814064</v>
      </c>
      <c r="AE27" s="670"/>
      <c r="AF27" s="670"/>
      <c r="AG27" s="670"/>
      <c r="AH27" s="670"/>
      <c r="AI27" s="670"/>
      <c r="AJ27" s="670"/>
      <c r="AK27" s="670"/>
      <c r="AL27" s="671">
        <v>99.5</v>
      </c>
      <c r="AM27" s="672"/>
      <c r="AN27" s="672"/>
      <c r="AO27" s="673"/>
      <c r="AP27" s="663" t="s">
        <v>288</v>
      </c>
      <c r="AQ27" s="664"/>
      <c r="AR27" s="664"/>
      <c r="AS27" s="664"/>
      <c r="AT27" s="664"/>
      <c r="AU27" s="664"/>
      <c r="AV27" s="664"/>
      <c r="AW27" s="664"/>
      <c r="AX27" s="664"/>
      <c r="AY27" s="664"/>
      <c r="AZ27" s="664"/>
      <c r="BA27" s="664"/>
      <c r="BB27" s="664"/>
      <c r="BC27" s="664"/>
      <c r="BD27" s="664"/>
      <c r="BE27" s="664"/>
      <c r="BF27" s="665"/>
      <c r="BG27" s="666">
        <v>30906144</v>
      </c>
      <c r="BH27" s="667"/>
      <c r="BI27" s="667"/>
      <c r="BJ27" s="667"/>
      <c r="BK27" s="667"/>
      <c r="BL27" s="667"/>
      <c r="BM27" s="667"/>
      <c r="BN27" s="668"/>
      <c r="BO27" s="669">
        <v>100</v>
      </c>
      <c r="BP27" s="669"/>
      <c r="BQ27" s="669"/>
      <c r="BR27" s="669"/>
      <c r="BS27" s="670">
        <v>558369</v>
      </c>
      <c r="BT27" s="670"/>
      <c r="BU27" s="670"/>
      <c r="BV27" s="670"/>
      <c r="BW27" s="670"/>
      <c r="BX27" s="670"/>
      <c r="BY27" s="670"/>
      <c r="BZ27" s="670"/>
      <c r="CA27" s="670"/>
      <c r="CB27" s="674"/>
      <c r="CD27" s="681" t="s">
        <v>289</v>
      </c>
      <c r="CE27" s="682"/>
      <c r="CF27" s="682"/>
      <c r="CG27" s="682"/>
      <c r="CH27" s="682"/>
      <c r="CI27" s="682"/>
      <c r="CJ27" s="682"/>
      <c r="CK27" s="682"/>
      <c r="CL27" s="682"/>
      <c r="CM27" s="682"/>
      <c r="CN27" s="682"/>
      <c r="CO27" s="682"/>
      <c r="CP27" s="682"/>
      <c r="CQ27" s="683"/>
      <c r="CR27" s="666">
        <v>26654042</v>
      </c>
      <c r="CS27" s="700"/>
      <c r="CT27" s="700"/>
      <c r="CU27" s="700"/>
      <c r="CV27" s="700"/>
      <c r="CW27" s="700"/>
      <c r="CX27" s="700"/>
      <c r="CY27" s="701"/>
      <c r="CZ27" s="671">
        <v>31.4</v>
      </c>
      <c r="DA27" s="702"/>
      <c r="DB27" s="702"/>
      <c r="DC27" s="708"/>
      <c r="DD27" s="675">
        <v>7025845</v>
      </c>
      <c r="DE27" s="700"/>
      <c r="DF27" s="700"/>
      <c r="DG27" s="700"/>
      <c r="DH27" s="700"/>
      <c r="DI27" s="700"/>
      <c r="DJ27" s="700"/>
      <c r="DK27" s="701"/>
      <c r="DL27" s="675">
        <v>6846456</v>
      </c>
      <c r="DM27" s="700"/>
      <c r="DN27" s="700"/>
      <c r="DO27" s="700"/>
      <c r="DP27" s="700"/>
      <c r="DQ27" s="700"/>
      <c r="DR27" s="700"/>
      <c r="DS27" s="700"/>
      <c r="DT27" s="700"/>
      <c r="DU27" s="700"/>
      <c r="DV27" s="701"/>
      <c r="DW27" s="671">
        <v>14.1</v>
      </c>
      <c r="DX27" s="702"/>
      <c r="DY27" s="702"/>
      <c r="DZ27" s="702"/>
      <c r="EA27" s="702"/>
      <c r="EB27" s="702"/>
      <c r="EC27" s="703"/>
    </row>
    <row r="28" spans="2:133" ht="11.25" customHeight="1" x14ac:dyDescent="0.2">
      <c r="B28" s="663" t="s">
        <v>290</v>
      </c>
      <c r="C28" s="664"/>
      <c r="D28" s="664"/>
      <c r="E28" s="664"/>
      <c r="F28" s="664"/>
      <c r="G28" s="664"/>
      <c r="H28" s="664"/>
      <c r="I28" s="664"/>
      <c r="J28" s="664"/>
      <c r="K28" s="664"/>
      <c r="L28" s="664"/>
      <c r="M28" s="664"/>
      <c r="N28" s="664"/>
      <c r="O28" s="664"/>
      <c r="P28" s="664"/>
      <c r="Q28" s="665"/>
      <c r="R28" s="666">
        <v>45938</v>
      </c>
      <c r="S28" s="667"/>
      <c r="T28" s="667"/>
      <c r="U28" s="667"/>
      <c r="V28" s="667"/>
      <c r="W28" s="667"/>
      <c r="X28" s="667"/>
      <c r="Y28" s="668"/>
      <c r="Z28" s="669">
        <v>0.1</v>
      </c>
      <c r="AA28" s="669"/>
      <c r="AB28" s="669"/>
      <c r="AC28" s="669"/>
      <c r="AD28" s="670">
        <v>45938</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291</v>
      </c>
      <c r="CE28" s="682"/>
      <c r="CF28" s="682"/>
      <c r="CG28" s="682"/>
      <c r="CH28" s="682"/>
      <c r="CI28" s="682"/>
      <c r="CJ28" s="682"/>
      <c r="CK28" s="682"/>
      <c r="CL28" s="682"/>
      <c r="CM28" s="682"/>
      <c r="CN28" s="682"/>
      <c r="CO28" s="682"/>
      <c r="CP28" s="682"/>
      <c r="CQ28" s="683"/>
      <c r="CR28" s="666">
        <v>7842661</v>
      </c>
      <c r="CS28" s="667"/>
      <c r="CT28" s="667"/>
      <c r="CU28" s="667"/>
      <c r="CV28" s="667"/>
      <c r="CW28" s="667"/>
      <c r="CX28" s="667"/>
      <c r="CY28" s="668"/>
      <c r="CZ28" s="671">
        <v>9.1999999999999993</v>
      </c>
      <c r="DA28" s="702"/>
      <c r="DB28" s="702"/>
      <c r="DC28" s="708"/>
      <c r="DD28" s="675">
        <v>7666551</v>
      </c>
      <c r="DE28" s="667"/>
      <c r="DF28" s="667"/>
      <c r="DG28" s="667"/>
      <c r="DH28" s="667"/>
      <c r="DI28" s="667"/>
      <c r="DJ28" s="667"/>
      <c r="DK28" s="668"/>
      <c r="DL28" s="675">
        <v>7666551</v>
      </c>
      <c r="DM28" s="667"/>
      <c r="DN28" s="667"/>
      <c r="DO28" s="667"/>
      <c r="DP28" s="667"/>
      <c r="DQ28" s="667"/>
      <c r="DR28" s="667"/>
      <c r="DS28" s="667"/>
      <c r="DT28" s="667"/>
      <c r="DU28" s="667"/>
      <c r="DV28" s="668"/>
      <c r="DW28" s="671">
        <v>15.8</v>
      </c>
      <c r="DX28" s="702"/>
      <c r="DY28" s="702"/>
      <c r="DZ28" s="702"/>
      <c r="EA28" s="702"/>
      <c r="EB28" s="702"/>
      <c r="EC28" s="703"/>
    </row>
    <row r="29" spans="2:133" ht="11.25" customHeight="1" x14ac:dyDescent="0.2">
      <c r="B29" s="663" t="s">
        <v>292</v>
      </c>
      <c r="C29" s="664"/>
      <c r="D29" s="664"/>
      <c r="E29" s="664"/>
      <c r="F29" s="664"/>
      <c r="G29" s="664"/>
      <c r="H29" s="664"/>
      <c r="I29" s="664"/>
      <c r="J29" s="664"/>
      <c r="K29" s="664"/>
      <c r="L29" s="664"/>
      <c r="M29" s="664"/>
      <c r="N29" s="664"/>
      <c r="O29" s="664"/>
      <c r="P29" s="664"/>
      <c r="Q29" s="665"/>
      <c r="R29" s="666">
        <v>778815</v>
      </c>
      <c r="S29" s="667"/>
      <c r="T29" s="667"/>
      <c r="U29" s="667"/>
      <c r="V29" s="667"/>
      <c r="W29" s="667"/>
      <c r="X29" s="667"/>
      <c r="Y29" s="668"/>
      <c r="Z29" s="669">
        <v>0.9</v>
      </c>
      <c r="AA29" s="669"/>
      <c r="AB29" s="669"/>
      <c r="AC29" s="669"/>
      <c r="AD29" s="670" t="s">
        <v>124</v>
      </c>
      <c r="AE29" s="670"/>
      <c r="AF29" s="670"/>
      <c r="AG29" s="670"/>
      <c r="AH29" s="670"/>
      <c r="AI29" s="670"/>
      <c r="AJ29" s="670"/>
      <c r="AK29" s="670"/>
      <c r="AL29" s="671" t="s">
        <v>124</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293</v>
      </c>
      <c r="CE29" s="716"/>
      <c r="CF29" s="681" t="s">
        <v>68</v>
      </c>
      <c r="CG29" s="682"/>
      <c r="CH29" s="682"/>
      <c r="CI29" s="682"/>
      <c r="CJ29" s="682"/>
      <c r="CK29" s="682"/>
      <c r="CL29" s="682"/>
      <c r="CM29" s="682"/>
      <c r="CN29" s="682"/>
      <c r="CO29" s="682"/>
      <c r="CP29" s="682"/>
      <c r="CQ29" s="683"/>
      <c r="CR29" s="666">
        <v>7842550</v>
      </c>
      <c r="CS29" s="700"/>
      <c r="CT29" s="700"/>
      <c r="CU29" s="700"/>
      <c r="CV29" s="700"/>
      <c r="CW29" s="700"/>
      <c r="CX29" s="700"/>
      <c r="CY29" s="701"/>
      <c r="CZ29" s="671">
        <v>9.1999999999999993</v>
      </c>
      <c r="DA29" s="702"/>
      <c r="DB29" s="702"/>
      <c r="DC29" s="708"/>
      <c r="DD29" s="675">
        <v>7666440</v>
      </c>
      <c r="DE29" s="700"/>
      <c r="DF29" s="700"/>
      <c r="DG29" s="700"/>
      <c r="DH29" s="700"/>
      <c r="DI29" s="700"/>
      <c r="DJ29" s="700"/>
      <c r="DK29" s="701"/>
      <c r="DL29" s="675">
        <v>7666440</v>
      </c>
      <c r="DM29" s="700"/>
      <c r="DN29" s="700"/>
      <c r="DO29" s="700"/>
      <c r="DP29" s="700"/>
      <c r="DQ29" s="700"/>
      <c r="DR29" s="700"/>
      <c r="DS29" s="700"/>
      <c r="DT29" s="700"/>
      <c r="DU29" s="700"/>
      <c r="DV29" s="701"/>
      <c r="DW29" s="671">
        <v>15.8</v>
      </c>
      <c r="DX29" s="702"/>
      <c r="DY29" s="702"/>
      <c r="DZ29" s="702"/>
      <c r="EA29" s="702"/>
      <c r="EB29" s="702"/>
      <c r="EC29" s="703"/>
    </row>
    <row r="30" spans="2:133" ht="11.25" customHeight="1" x14ac:dyDescent="0.2">
      <c r="B30" s="663" t="s">
        <v>294</v>
      </c>
      <c r="C30" s="664"/>
      <c r="D30" s="664"/>
      <c r="E30" s="664"/>
      <c r="F30" s="664"/>
      <c r="G30" s="664"/>
      <c r="H30" s="664"/>
      <c r="I30" s="664"/>
      <c r="J30" s="664"/>
      <c r="K30" s="664"/>
      <c r="L30" s="664"/>
      <c r="M30" s="664"/>
      <c r="N30" s="664"/>
      <c r="O30" s="664"/>
      <c r="P30" s="664"/>
      <c r="Q30" s="665"/>
      <c r="R30" s="666">
        <v>693577</v>
      </c>
      <c r="S30" s="667"/>
      <c r="T30" s="667"/>
      <c r="U30" s="667"/>
      <c r="V30" s="667"/>
      <c r="W30" s="667"/>
      <c r="X30" s="667"/>
      <c r="Y30" s="668"/>
      <c r="Z30" s="669">
        <v>0.8</v>
      </c>
      <c r="AA30" s="669"/>
      <c r="AB30" s="669"/>
      <c r="AC30" s="669"/>
      <c r="AD30" s="670">
        <v>50578</v>
      </c>
      <c r="AE30" s="670"/>
      <c r="AF30" s="670"/>
      <c r="AG30" s="670"/>
      <c r="AH30" s="670"/>
      <c r="AI30" s="670"/>
      <c r="AJ30" s="670"/>
      <c r="AK30" s="670"/>
      <c r="AL30" s="671">
        <v>0.1</v>
      </c>
      <c r="AM30" s="672"/>
      <c r="AN30" s="672"/>
      <c r="AO30" s="673"/>
      <c r="AP30" s="645" t="s">
        <v>212</v>
      </c>
      <c r="AQ30" s="646"/>
      <c r="AR30" s="646"/>
      <c r="AS30" s="646"/>
      <c r="AT30" s="646"/>
      <c r="AU30" s="646"/>
      <c r="AV30" s="646"/>
      <c r="AW30" s="646"/>
      <c r="AX30" s="646"/>
      <c r="AY30" s="646"/>
      <c r="AZ30" s="646"/>
      <c r="BA30" s="646"/>
      <c r="BB30" s="646"/>
      <c r="BC30" s="646"/>
      <c r="BD30" s="646"/>
      <c r="BE30" s="646"/>
      <c r="BF30" s="647"/>
      <c r="BG30" s="645" t="s">
        <v>295</v>
      </c>
      <c r="BH30" s="713"/>
      <c r="BI30" s="713"/>
      <c r="BJ30" s="713"/>
      <c r="BK30" s="713"/>
      <c r="BL30" s="713"/>
      <c r="BM30" s="713"/>
      <c r="BN30" s="713"/>
      <c r="BO30" s="713"/>
      <c r="BP30" s="713"/>
      <c r="BQ30" s="714"/>
      <c r="BR30" s="645" t="s">
        <v>296</v>
      </c>
      <c r="BS30" s="713"/>
      <c r="BT30" s="713"/>
      <c r="BU30" s="713"/>
      <c r="BV30" s="713"/>
      <c r="BW30" s="713"/>
      <c r="BX30" s="713"/>
      <c r="BY30" s="713"/>
      <c r="BZ30" s="713"/>
      <c r="CA30" s="713"/>
      <c r="CB30" s="714"/>
      <c r="CD30" s="717"/>
      <c r="CE30" s="718"/>
      <c r="CF30" s="681" t="s">
        <v>297</v>
      </c>
      <c r="CG30" s="682"/>
      <c r="CH30" s="682"/>
      <c r="CI30" s="682"/>
      <c r="CJ30" s="682"/>
      <c r="CK30" s="682"/>
      <c r="CL30" s="682"/>
      <c r="CM30" s="682"/>
      <c r="CN30" s="682"/>
      <c r="CO30" s="682"/>
      <c r="CP30" s="682"/>
      <c r="CQ30" s="683"/>
      <c r="CR30" s="666">
        <v>7587972</v>
      </c>
      <c r="CS30" s="667"/>
      <c r="CT30" s="667"/>
      <c r="CU30" s="667"/>
      <c r="CV30" s="667"/>
      <c r="CW30" s="667"/>
      <c r="CX30" s="667"/>
      <c r="CY30" s="668"/>
      <c r="CZ30" s="671">
        <v>8.9</v>
      </c>
      <c r="DA30" s="702"/>
      <c r="DB30" s="702"/>
      <c r="DC30" s="708"/>
      <c r="DD30" s="675">
        <v>7412851</v>
      </c>
      <c r="DE30" s="667"/>
      <c r="DF30" s="667"/>
      <c r="DG30" s="667"/>
      <c r="DH30" s="667"/>
      <c r="DI30" s="667"/>
      <c r="DJ30" s="667"/>
      <c r="DK30" s="668"/>
      <c r="DL30" s="675">
        <v>7412851</v>
      </c>
      <c r="DM30" s="667"/>
      <c r="DN30" s="667"/>
      <c r="DO30" s="667"/>
      <c r="DP30" s="667"/>
      <c r="DQ30" s="667"/>
      <c r="DR30" s="667"/>
      <c r="DS30" s="667"/>
      <c r="DT30" s="667"/>
      <c r="DU30" s="667"/>
      <c r="DV30" s="668"/>
      <c r="DW30" s="671">
        <v>15.3</v>
      </c>
      <c r="DX30" s="702"/>
      <c r="DY30" s="702"/>
      <c r="DZ30" s="702"/>
      <c r="EA30" s="702"/>
      <c r="EB30" s="702"/>
      <c r="EC30" s="703"/>
    </row>
    <row r="31" spans="2:133" ht="11.25" customHeight="1" x14ac:dyDescent="0.2">
      <c r="B31" s="663" t="s">
        <v>298</v>
      </c>
      <c r="C31" s="664"/>
      <c r="D31" s="664"/>
      <c r="E31" s="664"/>
      <c r="F31" s="664"/>
      <c r="G31" s="664"/>
      <c r="H31" s="664"/>
      <c r="I31" s="664"/>
      <c r="J31" s="664"/>
      <c r="K31" s="664"/>
      <c r="L31" s="664"/>
      <c r="M31" s="664"/>
      <c r="N31" s="664"/>
      <c r="O31" s="664"/>
      <c r="P31" s="664"/>
      <c r="Q31" s="665"/>
      <c r="R31" s="666">
        <v>413591</v>
      </c>
      <c r="S31" s="667"/>
      <c r="T31" s="667"/>
      <c r="U31" s="667"/>
      <c r="V31" s="667"/>
      <c r="W31" s="667"/>
      <c r="X31" s="667"/>
      <c r="Y31" s="668"/>
      <c r="Z31" s="669">
        <v>0.5</v>
      </c>
      <c r="AA31" s="669"/>
      <c r="AB31" s="669"/>
      <c r="AC31" s="669"/>
      <c r="AD31" s="670" t="s">
        <v>124</v>
      </c>
      <c r="AE31" s="670"/>
      <c r="AF31" s="670"/>
      <c r="AG31" s="670"/>
      <c r="AH31" s="670"/>
      <c r="AI31" s="670"/>
      <c r="AJ31" s="670"/>
      <c r="AK31" s="670"/>
      <c r="AL31" s="671" t="s">
        <v>124</v>
      </c>
      <c r="AM31" s="672"/>
      <c r="AN31" s="672"/>
      <c r="AO31" s="673"/>
      <c r="AP31" s="726" t="s">
        <v>299</v>
      </c>
      <c r="AQ31" s="727"/>
      <c r="AR31" s="727"/>
      <c r="AS31" s="727"/>
      <c r="AT31" s="732" t="s">
        <v>300</v>
      </c>
      <c r="AU31" s="367"/>
      <c r="AV31" s="367"/>
      <c r="AW31" s="367"/>
      <c r="AX31" s="652" t="s">
        <v>179</v>
      </c>
      <c r="AY31" s="653"/>
      <c r="AZ31" s="653"/>
      <c r="BA31" s="653"/>
      <c r="BB31" s="653"/>
      <c r="BC31" s="653"/>
      <c r="BD31" s="653"/>
      <c r="BE31" s="653"/>
      <c r="BF31" s="654"/>
      <c r="BG31" s="725">
        <v>99.3</v>
      </c>
      <c r="BH31" s="721"/>
      <c r="BI31" s="721"/>
      <c r="BJ31" s="721"/>
      <c r="BK31" s="721"/>
      <c r="BL31" s="721"/>
      <c r="BM31" s="661">
        <v>97.2</v>
      </c>
      <c r="BN31" s="721"/>
      <c r="BO31" s="721"/>
      <c r="BP31" s="721"/>
      <c r="BQ31" s="722"/>
      <c r="BR31" s="725">
        <v>98.9</v>
      </c>
      <c r="BS31" s="721"/>
      <c r="BT31" s="721"/>
      <c r="BU31" s="721"/>
      <c r="BV31" s="721"/>
      <c r="BW31" s="721"/>
      <c r="BX31" s="661">
        <v>96.1</v>
      </c>
      <c r="BY31" s="721"/>
      <c r="BZ31" s="721"/>
      <c r="CA31" s="721"/>
      <c r="CB31" s="722"/>
      <c r="CD31" s="717"/>
      <c r="CE31" s="718"/>
      <c r="CF31" s="681" t="s">
        <v>301</v>
      </c>
      <c r="CG31" s="682"/>
      <c r="CH31" s="682"/>
      <c r="CI31" s="682"/>
      <c r="CJ31" s="682"/>
      <c r="CK31" s="682"/>
      <c r="CL31" s="682"/>
      <c r="CM31" s="682"/>
      <c r="CN31" s="682"/>
      <c r="CO31" s="682"/>
      <c r="CP31" s="682"/>
      <c r="CQ31" s="683"/>
      <c r="CR31" s="666">
        <v>254578</v>
      </c>
      <c r="CS31" s="700"/>
      <c r="CT31" s="700"/>
      <c r="CU31" s="700"/>
      <c r="CV31" s="700"/>
      <c r="CW31" s="700"/>
      <c r="CX31" s="700"/>
      <c r="CY31" s="701"/>
      <c r="CZ31" s="671">
        <v>0.3</v>
      </c>
      <c r="DA31" s="702"/>
      <c r="DB31" s="702"/>
      <c r="DC31" s="708"/>
      <c r="DD31" s="675">
        <v>253589</v>
      </c>
      <c r="DE31" s="700"/>
      <c r="DF31" s="700"/>
      <c r="DG31" s="700"/>
      <c r="DH31" s="700"/>
      <c r="DI31" s="700"/>
      <c r="DJ31" s="700"/>
      <c r="DK31" s="701"/>
      <c r="DL31" s="675">
        <v>253589</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2">
      <c r="B32" s="663" t="s">
        <v>302</v>
      </c>
      <c r="C32" s="664"/>
      <c r="D32" s="664"/>
      <c r="E32" s="664"/>
      <c r="F32" s="664"/>
      <c r="G32" s="664"/>
      <c r="H32" s="664"/>
      <c r="I32" s="664"/>
      <c r="J32" s="664"/>
      <c r="K32" s="664"/>
      <c r="L32" s="664"/>
      <c r="M32" s="664"/>
      <c r="N32" s="664"/>
      <c r="O32" s="664"/>
      <c r="P32" s="664"/>
      <c r="Q32" s="665"/>
      <c r="R32" s="666">
        <v>20477829</v>
      </c>
      <c r="S32" s="667"/>
      <c r="T32" s="667"/>
      <c r="U32" s="667"/>
      <c r="V32" s="667"/>
      <c r="W32" s="667"/>
      <c r="X32" s="667"/>
      <c r="Y32" s="668"/>
      <c r="Z32" s="669">
        <v>23.2</v>
      </c>
      <c r="AA32" s="669"/>
      <c r="AB32" s="669"/>
      <c r="AC32" s="669"/>
      <c r="AD32" s="670" t="s">
        <v>124</v>
      </c>
      <c r="AE32" s="670"/>
      <c r="AF32" s="670"/>
      <c r="AG32" s="670"/>
      <c r="AH32" s="670"/>
      <c r="AI32" s="670"/>
      <c r="AJ32" s="670"/>
      <c r="AK32" s="670"/>
      <c r="AL32" s="671" t="s">
        <v>124</v>
      </c>
      <c r="AM32" s="672"/>
      <c r="AN32" s="672"/>
      <c r="AO32" s="673"/>
      <c r="AP32" s="728"/>
      <c r="AQ32" s="729"/>
      <c r="AR32" s="729"/>
      <c r="AS32" s="729"/>
      <c r="AT32" s="733"/>
      <c r="AU32" s="363" t="s">
        <v>303</v>
      </c>
      <c r="AV32" s="363"/>
      <c r="AW32" s="363"/>
      <c r="AX32" s="663" t="s">
        <v>304</v>
      </c>
      <c r="AY32" s="664"/>
      <c r="AZ32" s="664"/>
      <c r="BA32" s="664"/>
      <c r="BB32" s="664"/>
      <c r="BC32" s="664"/>
      <c r="BD32" s="664"/>
      <c r="BE32" s="664"/>
      <c r="BF32" s="665"/>
      <c r="BG32" s="735">
        <v>99</v>
      </c>
      <c r="BH32" s="700"/>
      <c r="BI32" s="700"/>
      <c r="BJ32" s="700"/>
      <c r="BK32" s="700"/>
      <c r="BL32" s="700"/>
      <c r="BM32" s="672">
        <v>96</v>
      </c>
      <c r="BN32" s="723"/>
      <c r="BO32" s="723"/>
      <c r="BP32" s="723"/>
      <c r="BQ32" s="724"/>
      <c r="BR32" s="735">
        <v>98.8</v>
      </c>
      <c r="BS32" s="700"/>
      <c r="BT32" s="700"/>
      <c r="BU32" s="700"/>
      <c r="BV32" s="700"/>
      <c r="BW32" s="700"/>
      <c r="BX32" s="672">
        <v>95.1</v>
      </c>
      <c r="BY32" s="723"/>
      <c r="BZ32" s="723"/>
      <c r="CA32" s="723"/>
      <c r="CB32" s="724"/>
      <c r="CD32" s="719"/>
      <c r="CE32" s="720"/>
      <c r="CF32" s="681" t="s">
        <v>305</v>
      </c>
      <c r="CG32" s="682"/>
      <c r="CH32" s="682"/>
      <c r="CI32" s="682"/>
      <c r="CJ32" s="682"/>
      <c r="CK32" s="682"/>
      <c r="CL32" s="682"/>
      <c r="CM32" s="682"/>
      <c r="CN32" s="682"/>
      <c r="CO32" s="682"/>
      <c r="CP32" s="682"/>
      <c r="CQ32" s="683"/>
      <c r="CR32" s="666">
        <v>111</v>
      </c>
      <c r="CS32" s="667"/>
      <c r="CT32" s="667"/>
      <c r="CU32" s="667"/>
      <c r="CV32" s="667"/>
      <c r="CW32" s="667"/>
      <c r="CX32" s="667"/>
      <c r="CY32" s="668"/>
      <c r="CZ32" s="671">
        <v>0</v>
      </c>
      <c r="DA32" s="702"/>
      <c r="DB32" s="702"/>
      <c r="DC32" s="708"/>
      <c r="DD32" s="675">
        <v>111</v>
      </c>
      <c r="DE32" s="667"/>
      <c r="DF32" s="667"/>
      <c r="DG32" s="667"/>
      <c r="DH32" s="667"/>
      <c r="DI32" s="667"/>
      <c r="DJ32" s="667"/>
      <c r="DK32" s="668"/>
      <c r="DL32" s="675">
        <v>111</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306</v>
      </c>
      <c r="C33" s="705"/>
      <c r="D33" s="705"/>
      <c r="E33" s="705"/>
      <c r="F33" s="705"/>
      <c r="G33" s="705"/>
      <c r="H33" s="705"/>
      <c r="I33" s="705"/>
      <c r="J33" s="705"/>
      <c r="K33" s="705"/>
      <c r="L33" s="705"/>
      <c r="M33" s="705"/>
      <c r="N33" s="705"/>
      <c r="O33" s="705"/>
      <c r="P33" s="705"/>
      <c r="Q33" s="706"/>
      <c r="R33" s="666" t="s">
        <v>124</v>
      </c>
      <c r="S33" s="667"/>
      <c r="T33" s="667"/>
      <c r="U33" s="667"/>
      <c r="V33" s="667"/>
      <c r="W33" s="667"/>
      <c r="X33" s="667"/>
      <c r="Y33" s="668"/>
      <c r="Z33" s="669" t="s">
        <v>124</v>
      </c>
      <c r="AA33" s="669"/>
      <c r="AB33" s="669"/>
      <c r="AC33" s="669"/>
      <c r="AD33" s="670" t="s">
        <v>124</v>
      </c>
      <c r="AE33" s="670"/>
      <c r="AF33" s="670"/>
      <c r="AG33" s="670"/>
      <c r="AH33" s="670"/>
      <c r="AI33" s="670"/>
      <c r="AJ33" s="670"/>
      <c r="AK33" s="670"/>
      <c r="AL33" s="671" t="s">
        <v>124</v>
      </c>
      <c r="AM33" s="672"/>
      <c r="AN33" s="672"/>
      <c r="AO33" s="673"/>
      <c r="AP33" s="730"/>
      <c r="AQ33" s="731"/>
      <c r="AR33" s="731"/>
      <c r="AS33" s="731"/>
      <c r="AT33" s="734"/>
      <c r="AU33" s="361"/>
      <c r="AV33" s="361"/>
      <c r="AW33" s="361"/>
      <c r="AX33" s="710" t="s">
        <v>307</v>
      </c>
      <c r="AY33" s="711"/>
      <c r="AZ33" s="711"/>
      <c r="BA33" s="711"/>
      <c r="BB33" s="711"/>
      <c r="BC33" s="711"/>
      <c r="BD33" s="711"/>
      <c r="BE33" s="711"/>
      <c r="BF33" s="712"/>
      <c r="BG33" s="736">
        <v>99.5</v>
      </c>
      <c r="BH33" s="737"/>
      <c r="BI33" s="737"/>
      <c r="BJ33" s="737"/>
      <c r="BK33" s="737"/>
      <c r="BL33" s="737"/>
      <c r="BM33" s="738">
        <v>98.1</v>
      </c>
      <c r="BN33" s="737"/>
      <c r="BO33" s="737"/>
      <c r="BP33" s="737"/>
      <c r="BQ33" s="739"/>
      <c r="BR33" s="736">
        <v>99</v>
      </c>
      <c r="BS33" s="737"/>
      <c r="BT33" s="737"/>
      <c r="BU33" s="737"/>
      <c r="BV33" s="737"/>
      <c r="BW33" s="737"/>
      <c r="BX33" s="738">
        <v>96.6</v>
      </c>
      <c r="BY33" s="737"/>
      <c r="BZ33" s="737"/>
      <c r="CA33" s="737"/>
      <c r="CB33" s="739"/>
      <c r="CD33" s="681" t="s">
        <v>308</v>
      </c>
      <c r="CE33" s="682"/>
      <c r="CF33" s="682"/>
      <c r="CG33" s="682"/>
      <c r="CH33" s="682"/>
      <c r="CI33" s="682"/>
      <c r="CJ33" s="682"/>
      <c r="CK33" s="682"/>
      <c r="CL33" s="682"/>
      <c r="CM33" s="682"/>
      <c r="CN33" s="682"/>
      <c r="CO33" s="682"/>
      <c r="CP33" s="682"/>
      <c r="CQ33" s="683"/>
      <c r="CR33" s="666">
        <v>31439169</v>
      </c>
      <c r="CS33" s="700"/>
      <c r="CT33" s="700"/>
      <c r="CU33" s="700"/>
      <c r="CV33" s="700"/>
      <c r="CW33" s="700"/>
      <c r="CX33" s="700"/>
      <c r="CY33" s="701"/>
      <c r="CZ33" s="671">
        <v>37</v>
      </c>
      <c r="DA33" s="702"/>
      <c r="DB33" s="702"/>
      <c r="DC33" s="708"/>
      <c r="DD33" s="675">
        <v>23194539</v>
      </c>
      <c r="DE33" s="700"/>
      <c r="DF33" s="700"/>
      <c r="DG33" s="700"/>
      <c r="DH33" s="700"/>
      <c r="DI33" s="700"/>
      <c r="DJ33" s="700"/>
      <c r="DK33" s="701"/>
      <c r="DL33" s="675">
        <v>16423625</v>
      </c>
      <c r="DM33" s="700"/>
      <c r="DN33" s="700"/>
      <c r="DO33" s="700"/>
      <c r="DP33" s="700"/>
      <c r="DQ33" s="700"/>
      <c r="DR33" s="700"/>
      <c r="DS33" s="700"/>
      <c r="DT33" s="700"/>
      <c r="DU33" s="700"/>
      <c r="DV33" s="701"/>
      <c r="DW33" s="671">
        <v>33.9</v>
      </c>
      <c r="DX33" s="702"/>
      <c r="DY33" s="702"/>
      <c r="DZ33" s="702"/>
      <c r="EA33" s="702"/>
      <c r="EB33" s="702"/>
      <c r="EC33" s="703"/>
    </row>
    <row r="34" spans="2:133" ht="11.25" customHeight="1" x14ac:dyDescent="0.2">
      <c r="B34" s="663" t="s">
        <v>309</v>
      </c>
      <c r="C34" s="664"/>
      <c r="D34" s="664"/>
      <c r="E34" s="664"/>
      <c r="F34" s="664"/>
      <c r="G34" s="664"/>
      <c r="H34" s="664"/>
      <c r="I34" s="664"/>
      <c r="J34" s="664"/>
      <c r="K34" s="664"/>
      <c r="L34" s="664"/>
      <c r="M34" s="664"/>
      <c r="N34" s="664"/>
      <c r="O34" s="664"/>
      <c r="P34" s="664"/>
      <c r="Q34" s="665"/>
      <c r="R34" s="666">
        <v>6316752</v>
      </c>
      <c r="S34" s="667"/>
      <c r="T34" s="667"/>
      <c r="U34" s="667"/>
      <c r="V34" s="667"/>
      <c r="W34" s="667"/>
      <c r="X34" s="667"/>
      <c r="Y34" s="668"/>
      <c r="Z34" s="669">
        <v>7.1</v>
      </c>
      <c r="AA34" s="669"/>
      <c r="AB34" s="669"/>
      <c r="AC34" s="669"/>
      <c r="AD34" s="670" t="s">
        <v>124</v>
      </c>
      <c r="AE34" s="670"/>
      <c r="AF34" s="670"/>
      <c r="AG34" s="670"/>
      <c r="AH34" s="670"/>
      <c r="AI34" s="670"/>
      <c r="AJ34" s="670"/>
      <c r="AK34" s="670"/>
      <c r="AL34" s="671" t="s">
        <v>124</v>
      </c>
      <c r="AM34" s="672"/>
      <c r="AN34" s="672"/>
      <c r="AO34" s="673"/>
      <c r="AP34" s="206"/>
      <c r="AQ34" s="207"/>
      <c r="AR34" s="363"/>
      <c r="AS34" s="367"/>
      <c r="AT34" s="367"/>
      <c r="AU34" s="367"/>
      <c r="AV34" s="367"/>
      <c r="AW34" s="367"/>
      <c r="AX34" s="367"/>
      <c r="AY34" s="367"/>
      <c r="AZ34" s="367"/>
      <c r="BA34" s="367"/>
      <c r="BB34" s="367"/>
      <c r="BC34" s="367"/>
      <c r="BD34" s="367"/>
      <c r="BE34" s="367"/>
      <c r="BF34" s="36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81" t="s">
        <v>310</v>
      </c>
      <c r="CE34" s="682"/>
      <c r="CF34" s="682"/>
      <c r="CG34" s="682"/>
      <c r="CH34" s="682"/>
      <c r="CI34" s="682"/>
      <c r="CJ34" s="682"/>
      <c r="CK34" s="682"/>
      <c r="CL34" s="682"/>
      <c r="CM34" s="682"/>
      <c r="CN34" s="682"/>
      <c r="CO34" s="682"/>
      <c r="CP34" s="682"/>
      <c r="CQ34" s="683"/>
      <c r="CR34" s="666">
        <v>12776760</v>
      </c>
      <c r="CS34" s="667"/>
      <c r="CT34" s="667"/>
      <c r="CU34" s="667"/>
      <c r="CV34" s="667"/>
      <c r="CW34" s="667"/>
      <c r="CX34" s="667"/>
      <c r="CY34" s="668"/>
      <c r="CZ34" s="671">
        <v>15</v>
      </c>
      <c r="DA34" s="702"/>
      <c r="DB34" s="702"/>
      <c r="DC34" s="708"/>
      <c r="DD34" s="675">
        <v>8631161</v>
      </c>
      <c r="DE34" s="667"/>
      <c r="DF34" s="667"/>
      <c r="DG34" s="667"/>
      <c r="DH34" s="667"/>
      <c r="DI34" s="667"/>
      <c r="DJ34" s="667"/>
      <c r="DK34" s="668"/>
      <c r="DL34" s="675">
        <v>8177347</v>
      </c>
      <c r="DM34" s="667"/>
      <c r="DN34" s="667"/>
      <c r="DO34" s="667"/>
      <c r="DP34" s="667"/>
      <c r="DQ34" s="667"/>
      <c r="DR34" s="667"/>
      <c r="DS34" s="667"/>
      <c r="DT34" s="667"/>
      <c r="DU34" s="667"/>
      <c r="DV34" s="668"/>
      <c r="DW34" s="671">
        <v>16.899999999999999</v>
      </c>
      <c r="DX34" s="702"/>
      <c r="DY34" s="702"/>
      <c r="DZ34" s="702"/>
      <c r="EA34" s="702"/>
      <c r="EB34" s="702"/>
      <c r="EC34" s="703"/>
    </row>
    <row r="35" spans="2:133" ht="11.25" customHeight="1" x14ac:dyDescent="0.2">
      <c r="B35" s="663" t="s">
        <v>311</v>
      </c>
      <c r="C35" s="664"/>
      <c r="D35" s="664"/>
      <c r="E35" s="664"/>
      <c r="F35" s="664"/>
      <c r="G35" s="664"/>
      <c r="H35" s="664"/>
      <c r="I35" s="664"/>
      <c r="J35" s="664"/>
      <c r="K35" s="664"/>
      <c r="L35" s="664"/>
      <c r="M35" s="664"/>
      <c r="N35" s="664"/>
      <c r="O35" s="664"/>
      <c r="P35" s="664"/>
      <c r="Q35" s="665"/>
      <c r="R35" s="666">
        <v>551171</v>
      </c>
      <c r="S35" s="667"/>
      <c r="T35" s="667"/>
      <c r="U35" s="667"/>
      <c r="V35" s="667"/>
      <c r="W35" s="667"/>
      <c r="X35" s="667"/>
      <c r="Y35" s="668"/>
      <c r="Z35" s="669">
        <v>0.6</v>
      </c>
      <c r="AA35" s="669"/>
      <c r="AB35" s="669"/>
      <c r="AC35" s="669"/>
      <c r="AD35" s="670">
        <v>30224</v>
      </c>
      <c r="AE35" s="670"/>
      <c r="AF35" s="670"/>
      <c r="AG35" s="670"/>
      <c r="AH35" s="670"/>
      <c r="AI35" s="670"/>
      <c r="AJ35" s="670"/>
      <c r="AK35" s="670"/>
      <c r="AL35" s="671">
        <v>0.1</v>
      </c>
      <c r="AM35" s="672"/>
      <c r="AN35" s="672"/>
      <c r="AO35" s="673"/>
      <c r="AP35" s="208"/>
      <c r="AQ35" s="645" t="s">
        <v>312</v>
      </c>
      <c r="AR35" s="646"/>
      <c r="AS35" s="646"/>
      <c r="AT35" s="646"/>
      <c r="AU35" s="646"/>
      <c r="AV35" s="646"/>
      <c r="AW35" s="646"/>
      <c r="AX35" s="646"/>
      <c r="AY35" s="646"/>
      <c r="AZ35" s="646"/>
      <c r="BA35" s="646"/>
      <c r="BB35" s="646"/>
      <c r="BC35" s="646"/>
      <c r="BD35" s="646"/>
      <c r="BE35" s="646"/>
      <c r="BF35" s="647"/>
      <c r="BG35" s="645" t="s">
        <v>313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314</v>
      </c>
      <c r="CE35" s="682"/>
      <c r="CF35" s="682"/>
      <c r="CG35" s="682"/>
      <c r="CH35" s="682"/>
      <c r="CI35" s="682"/>
      <c r="CJ35" s="682"/>
      <c r="CK35" s="682"/>
      <c r="CL35" s="682"/>
      <c r="CM35" s="682"/>
      <c r="CN35" s="682"/>
      <c r="CO35" s="682"/>
      <c r="CP35" s="682"/>
      <c r="CQ35" s="683"/>
      <c r="CR35" s="666">
        <v>627159</v>
      </c>
      <c r="CS35" s="700"/>
      <c r="CT35" s="700"/>
      <c r="CU35" s="700"/>
      <c r="CV35" s="700"/>
      <c r="CW35" s="700"/>
      <c r="CX35" s="700"/>
      <c r="CY35" s="701"/>
      <c r="CZ35" s="671">
        <v>0.7</v>
      </c>
      <c r="DA35" s="702"/>
      <c r="DB35" s="702"/>
      <c r="DC35" s="708"/>
      <c r="DD35" s="675">
        <v>540745</v>
      </c>
      <c r="DE35" s="700"/>
      <c r="DF35" s="700"/>
      <c r="DG35" s="700"/>
      <c r="DH35" s="700"/>
      <c r="DI35" s="700"/>
      <c r="DJ35" s="700"/>
      <c r="DK35" s="701"/>
      <c r="DL35" s="675">
        <v>540745</v>
      </c>
      <c r="DM35" s="700"/>
      <c r="DN35" s="700"/>
      <c r="DO35" s="700"/>
      <c r="DP35" s="700"/>
      <c r="DQ35" s="700"/>
      <c r="DR35" s="700"/>
      <c r="DS35" s="700"/>
      <c r="DT35" s="700"/>
      <c r="DU35" s="700"/>
      <c r="DV35" s="701"/>
      <c r="DW35" s="671">
        <v>1.1000000000000001</v>
      </c>
      <c r="DX35" s="702"/>
      <c r="DY35" s="702"/>
      <c r="DZ35" s="702"/>
      <c r="EA35" s="702"/>
      <c r="EB35" s="702"/>
      <c r="EC35" s="703"/>
    </row>
    <row r="36" spans="2:133" ht="11.25" customHeight="1" x14ac:dyDescent="0.2">
      <c r="B36" s="663" t="s">
        <v>315</v>
      </c>
      <c r="C36" s="664"/>
      <c r="D36" s="664"/>
      <c r="E36" s="664"/>
      <c r="F36" s="664"/>
      <c r="G36" s="664"/>
      <c r="H36" s="664"/>
      <c r="I36" s="664"/>
      <c r="J36" s="664"/>
      <c r="K36" s="664"/>
      <c r="L36" s="664"/>
      <c r="M36" s="664"/>
      <c r="N36" s="664"/>
      <c r="O36" s="664"/>
      <c r="P36" s="664"/>
      <c r="Q36" s="665"/>
      <c r="R36" s="666">
        <v>223673</v>
      </c>
      <c r="S36" s="667"/>
      <c r="T36" s="667"/>
      <c r="U36" s="667"/>
      <c r="V36" s="667"/>
      <c r="W36" s="667"/>
      <c r="X36" s="667"/>
      <c r="Y36" s="668"/>
      <c r="Z36" s="669">
        <v>0.3</v>
      </c>
      <c r="AA36" s="669"/>
      <c r="AB36" s="669"/>
      <c r="AC36" s="669"/>
      <c r="AD36" s="670" t="s">
        <v>124</v>
      </c>
      <c r="AE36" s="670"/>
      <c r="AF36" s="670"/>
      <c r="AG36" s="670"/>
      <c r="AH36" s="670"/>
      <c r="AI36" s="670"/>
      <c r="AJ36" s="670"/>
      <c r="AK36" s="670"/>
      <c r="AL36" s="671" t="s">
        <v>124</v>
      </c>
      <c r="AM36" s="672"/>
      <c r="AN36" s="672"/>
      <c r="AO36" s="673"/>
      <c r="AP36" s="208"/>
      <c r="AQ36" s="740" t="s">
        <v>316</v>
      </c>
      <c r="AR36" s="741"/>
      <c r="AS36" s="741"/>
      <c r="AT36" s="741"/>
      <c r="AU36" s="741"/>
      <c r="AV36" s="741"/>
      <c r="AW36" s="741"/>
      <c r="AX36" s="741"/>
      <c r="AY36" s="742"/>
      <c r="AZ36" s="655">
        <v>9081182</v>
      </c>
      <c r="BA36" s="656"/>
      <c r="BB36" s="656"/>
      <c r="BC36" s="656"/>
      <c r="BD36" s="656"/>
      <c r="BE36" s="656"/>
      <c r="BF36" s="743"/>
      <c r="BG36" s="677" t="s">
        <v>317</v>
      </c>
      <c r="BH36" s="678"/>
      <c r="BI36" s="678"/>
      <c r="BJ36" s="678"/>
      <c r="BK36" s="678"/>
      <c r="BL36" s="678"/>
      <c r="BM36" s="678"/>
      <c r="BN36" s="678"/>
      <c r="BO36" s="678"/>
      <c r="BP36" s="678"/>
      <c r="BQ36" s="678"/>
      <c r="BR36" s="678"/>
      <c r="BS36" s="678"/>
      <c r="BT36" s="678"/>
      <c r="BU36" s="679"/>
      <c r="BV36" s="655">
        <v>456274</v>
      </c>
      <c r="BW36" s="656"/>
      <c r="BX36" s="656"/>
      <c r="BY36" s="656"/>
      <c r="BZ36" s="656"/>
      <c r="CA36" s="656"/>
      <c r="CB36" s="743"/>
      <c r="CD36" s="681" t="s">
        <v>318</v>
      </c>
      <c r="CE36" s="682"/>
      <c r="CF36" s="682"/>
      <c r="CG36" s="682"/>
      <c r="CH36" s="682"/>
      <c r="CI36" s="682"/>
      <c r="CJ36" s="682"/>
      <c r="CK36" s="682"/>
      <c r="CL36" s="682"/>
      <c r="CM36" s="682"/>
      <c r="CN36" s="682"/>
      <c r="CO36" s="682"/>
      <c r="CP36" s="682"/>
      <c r="CQ36" s="683"/>
      <c r="CR36" s="666">
        <v>5345079</v>
      </c>
      <c r="CS36" s="667"/>
      <c r="CT36" s="667"/>
      <c r="CU36" s="667"/>
      <c r="CV36" s="667"/>
      <c r="CW36" s="667"/>
      <c r="CX36" s="667"/>
      <c r="CY36" s="668"/>
      <c r="CZ36" s="671">
        <v>6.3</v>
      </c>
      <c r="DA36" s="702"/>
      <c r="DB36" s="702"/>
      <c r="DC36" s="708"/>
      <c r="DD36" s="675">
        <v>4236935</v>
      </c>
      <c r="DE36" s="667"/>
      <c r="DF36" s="667"/>
      <c r="DG36" s="667"/>
      <c r="DH36" s="667"/>
      <c r="DI36" s="667"/>
      <c r="DJ36" s="667"/>
      <c r="DK36" s="668"/>
      <c r="DL36" s="675">
        <v>2062657</v>
      </c>
      <c r="DM36" s="667"/>
      <c r="DN36" s="667"/>
      <c r="DO36" s="667"/>
      <c r="DP36" s="667"/>
      <c r="DQ36" s="667"/>
      <c r="DR36" s="667"/>
      <c r="DS36" s="667"/>
      <c r="DT36" s="667"/>
      <c r="DU36" s="667"/>
      <c r="DV36" s="668"/>
      <c r="DW36" s="671">
        <v>4.3</v>
      </c>
      <c r="DX36" s="702"/>
      <c r="DY36" s="702"/>
      <c r="DZ36" s="702"/>
      <c r="EA36" s="702"/>
      <c r="EB36" s="702"/>
      <c r="EC36" s="703"/>
    </row>
    <row r="37" spans="2:133" ht="11.25" customHeight="1" x14ac:dyDescent="0.2">
      <c r="B37" s="663" t="s">
        <v>319</v>
      </c>
      <c r="C37" s="664"/>
      <c r="D37" s="664"/>
      <c r="E37" s="664"/>
      <c r="F37" s="664"/>
      <c r="G37" s="664"/>
      <c r="H37" s="664"/>
      <c r="I37" s="664"/>
      <c r="J37" s="664"/>
      <c r="K37" s="664"/>
      <c r="L37" s="664"/>
      <c r="M37" s="664"/>
      <c r="N37" s="664"/>
      <c r="O37" s="664"/>
      <c r="P37" s="664"/>
      <c r="Q37" s="665"/>
      <c r="R37" s="666">
        <v>481144</v>
      </c>
      <c r="S37" s="667"/>
      <c r="T37" s="667"/>
      <c r="U37" s="667"/>
      <c r="V37" s="667"/>
      <c r="W37" s="667"/>
      <c r="X37" s="667"/>
      <c r="Y37" s="668"/>
      <c r="Z37" s="669">
        <v>0.5</v>
      </c>
      <c r="AA37" s="669"/>
      <c r="AB37" s="669"/>
      <c r="AC37" s="669"/>
      <c r="AD37" s="670" t="s">
        <v>124</v>
      </c>
      <c r="AE37" s="670"/>
      <c r="AF37" s="670"/>
      <c r="AG37" s="670"/>
      <c r="AH37" s="670"/>
      <c r="AI37" s="670"/>
      <c r="AJ37" s="670"/>
      <c r="AK37" s="670"/>
      <c r="AL37" s="671" t="s">
        <v>124</v>
      </c>
      <c r="AM37" s="672"/>
      <c r="AN37" s="672"/>
      <c r="AO37" s="673"/>
      <c r="AQ37" s="744" t="s">
        <v>320</v>
      </c>
      <c r="AR37" s="745"/>
      <c r="AS37" s="745"/>
      <c r="AT37" s="745"/>
      <c r="AU37" s="745"/>
      <c r="AV37" s="745"/>
      <c r="AW37" s="745"/>
      <c r="AX37" s="745"/>
      <c r="AY37" s="746"/>
      <c r="AZ37" s="666">
        <v>1444358</v>
      </c>
      <c r="BA37" s="667"/>
      <c r="BB37" s="667"/>
      <c r="BC37" s="667"/>
      <c r="BD37" s="700"/>
      <c r="BE37" s="700"/>
      <c r="BF37" s="724"/>
      <c r="BG37" s="681" t="s">
        <v>321</v>
      </c>
      <c r="BH37" s="682"/>
      <c r="BI37" s="682"/>
      <c r="BJ37" s="682"/>
      <c r="BK37" s="682"/>
      <c r="BL37" s="682"/>
      <c r="BM37" s="682"/>
      <c r="BN37" s="682"/>
      <c r="BO37" s="682"/>
      <c r="BP37" s="682"/>
      <c r="BQ37" s="682"/>
      <c r="BR37" s="682"/>
      <c r="BS37" s="682"/>
      <c r="BT37" s="682"/>
      <c r="BU37" s="683"/>
      <c r="BV37" s="666">
        <v>370854</v>
      </c>
      <c r="BW37" s="667"/>
      <c r="BX37" s="667"/>
      <c r="BY37" s="667"/>
      <c r="BZ37" s="667"/>
      <c r="CA37" s="667"/>
      <c r="CB37" s="676"/>
      <c r="CD37" s="681" t="s">
        <v>322</v>
      </c>
      <c r="CE37" s="682"/>
      <c r="CF37" s="682"/>
      <c r="CG37" s="682"/>
      <c r="CH37" s="682"/>
      <c r="CI37" s="682"/>
      <c r="CJ37" s="682"/>
      <c r="CK37" s="682"/>
      <c r="CL37" s="682"/>
      <c r="CM37" s="682"/>
      <c r="CN37" s="682"/>
      <c r="CO37" s="682"/>
      <c r="CP37" s="682"/>
      <c r="CQ37" s="683"/>
      <c r="CR37" s="666">
        <v>24718</v>
      </c>
      <c r="CS37" s="700"/>
      <c r="CT37" s="700"/>
      <c r="CU37" s="700"/>
      <c r="CV37" s="700"/>
      <c r="CW37" s="700"/>
      <c r="CX37" s="700"/>
      <c r="CY37" s="701"/>
      <c r="CZ37" s="671">
        <v>0</v>
      </c>
      <c r="DA37" s="702"/>
      <c r="DB37" s="702"/>
      <c r="DC37" s="708"/>
      <c r="DD37" s="675">
        <v>24718</v>
      </c>
      <c r="DE37" s="700"/>
      <c r="DF37" s="700"/>
      <c r="DG37" s="700"/>
      <c r="DH37" s="700"/>
      <c r="DI37" s="700"/>
      <c r="DJ37" s="700"/>
      <c r="DK37" s="701"/>
      <c r="DL37" s="675">
        <v>24718</v>
      </c>
      <c r="DM37" s="700"/>
      <c r="DN37" s="700"/>
      <c r="DO37" s="700"/>
      <c r="DP37" s="700"/>
      <c r="DQ37" s="700"/>
      <c r="DR37" s="700"/>
      <c r="DS37" s="700"/>
      <c r="DT37" s="700"/>
      <c r="DU37" s="700"/>
      <c r="DV37" s="701"/>
      <c r="DW37" s="671">
        <v>0.1</v>
      </c>
      <c r="DX37" s="702"/>
      <c r="DY37" s="702"/>
      <c r="DZ37" s="702"/>
      <c r="EA37" s="702"/>
      <c r="EB37" s="702"/>
      <c r="EC37" s="703"/>
    </row>
    <row r="38" spans="2:133" ht="11.25" customHeight="1" x14ac:dyDescent="0.2">
      <c r="B38" s="663" t="s">
        <v>323</v>
      </c>
      <c r="C38" s="664"/>
      <c r="D38" s="664"/>
      <c r="E38" s="664"/>
      <c r="F38" s="664"/>
      <c r="G38" s="664"/>
      <c r="H38" s="664"/>
      <c r="I38" s="664"/>
      <c r="J38" s="664"/>
      <c r="K38" s="664"/>
      <c r="L38" s="664"/>
      <c r="M38" s="664"/>
      <c r="N38" s="664"/>
      <c r="O38" s="664"/>
      <c r="P38" s="664"/>
      <c r="Q38" s="665"/>
      <c r="R38" s="666">
        <v>1835724</v>
      </c>
      <c r="S38" s="667"/>
      <c r="T38" s="667"/>
      <c r="U38" s="667"/>
      <c r="V38" s="667"/>
      <c r="W38" s="667"/>
      <c r="X38" s="667"/>
      <c r="Y38" s="668"/>
      <c r="Z38" s="669">
        <v>2.1</v>
      </c>
      <c r="AA38" s="669"/>
      <c r="AB38" s="669"/>
      <c r="AC38" s="669"/>
      <c r="AD38" s="670" t="s">
        <v>124</v>
      </c>
      <c r="AE38" s="670"/>
      <c r="AF38" s="670"/>
      <c r="AG38" s="670"/>
      <c r="AH38" s="670"/>
      <c r="AI38" s="670"/>
      <c r="AJ38" s="670"/>
      <c r="AK38" s="670"/>
      <c r="AL38" s="671" t="s">
        <v>124</v>
      </c>
      <c r="AM38" s="672"/>
      <c r="AN38" s="672"/>
      <c r="AO38" s="673"/>
      <c r="AQ38" s="744" t="s">
        <v>324</v>
      </c>
      <c r="AR38" s="745"/>
      <c r="AS38" s="745"/>
      <c r="AT38" s="745"/>
      <c r="AU38" s="745"/>
      <c r="AV38" s="745"/>
      <c r="AW38" s="745"/>
      <c r="AX38" s="745"/>
      <c r="AY38" s="746"/>
      <c r="AZ38" s="666">
        <v>906877</v>
      </c>
      <c r="BA38" s="667"/>
      <c r="BB38" s="667"/>
      <c r="BC38" s="667"/>
      <c r="BD38" s="700"/>
      <c r="BE38" s="700"/>
      <c r="BF38" s="724"/>
      <c r="BG38" s="681" t="s">
        <v>325</v>
      </c>
      <c r="BH38" s="682"/>
      <c r="BI38" s="682"/>
      <c r="BJ38" s="682"/>
      <c r="BK38" s="682"/>
      <c r="BL38" s="682"/>
      <c r="BM38" s="682"/>
      <c r="BN38" s="682"/>
      <c r="BO38" s="682"/>
      <c r="BP38" s="682"/>
      <c r="BQ38" s="682"/>
      <c r="BR38" s="682"/>
      <c r="BS38" s="682"/>
      <c r="BT38" s="682"/>
      <c r="BU38" s="683"/>
      <c r="BV38" s="666">
        <v>27373</v>
      </c>
      <c r="BW38" s="667"/>
      <c r="BX38" s="667"/>
      <c r="BY38" s="667"/>
      <c r="BZ38" s="667"/>
      <c r="CA38" s="667"/>
      <c r="CB38" s="676"/>
      <c r="CD38" s="681" t="s">
        <v>326</v>
      </c>
      <c r="CE38" s="682"/>
      <c r="CF38" s="682"/>
      <c r="CG38" s="682"/>
      <c r="CH38" s="682"/>
      <c r="CI38" s="682"/>
      <c r="CJ38" s="682"/>
      <c r="CK38" s="682"/>
      <c r="CL38" s="682"/>
      <c r="CM38" s="682"/>
      <c r="CN38" s="682"/>
      <c r="CO38" s="682"/>
      <c r="CP38" s="682"/>
      <c r="CQ38" s="683"/>
      <c r="CR38" s="666">
        <v>6530691</v>
      </c>
      <c r="CS38" s="667"/>
      <c r="CT38" s="667"/>
      <c r="CU38" s="667"/>
      <c r="CV38" s="667"/>
      <c r="CW38" s="667"/>
      <c r="CX38" s="667"/>
      <c r="CY38" s="668"/>
      <c r="CZ38" s="671">
        <v>7.7</v>
      </c>
      <c r="DA38" s="702"/>
      <c r="DB38" s="702"/>
      <c r="DC38" s="708"/>
      <c r="DD38" s="675">
        <v>5166599</v>
      </c>
      <c r="DE38" s="667"/>
      <c r="DF38" s="667"/>
      <c r="DG38" s="667"/>
      <c r="DH38" s="667"/>
      <c r="DI38" s="667"/>
      <c r="DJ38" s="667"/>
      <c r="DK38" s="668"/>
      <c r="DL38" s="675">
        <v>5030822</v>
      </c>
      <c r="DM38" s="667"/>
      <c r="DN38" s="667"/>
      <c r="DO38" s="667"/>
      <c r="DP38" s="667"/>
      <c r="DQ38" s="667"/>
      <c r="DR38" s="667"/>
      <c r="DS38" s="667"/>
      <c r="DT38" s="667"/>
      <c r="DU38" s="667"/>
      <c r="DV38" s="668"/>
      <c r="DW38" s="671">
        <v>10.4</v>
      </c>
      <c r="DX38" s="702"/>
      <c r="DY38" s="702"/>
      <c r="DZ38" s="702"/>
      <c r="EA38" s="702"/>
      <c r="EB38" s="702"/>
      <c r="EC38" s="703"/>
    </row>
    <row r="39" spans="2:133" ht="11.25" customHeight="1" x14ac:dyDescent="0.2">
      <c r="B39" s="663" t="s">
        <v>327</v>
      </c>
      <c r="C39" s="664"/>
      <c r="D39" s="664"/>
      <c r="E39" s="664"/>
      <c r="F39" s="664"/>
      <c r="G39" s="664"/>
      <c r="H39" s="664"/>
      <c r="I39" s="664"/>
      <c r="J39" s="664"/>
      <c r="K39" s="664"/>
      <c r="L39" s="664"/>
      <c r="M39" s="664"/>
      <c r="N39" s="664"/>
      <c r="O39" s="664"/>
      <c r="P39" s="664"/>
      <c r="Q39" s="665"/>
      <c r="R39" s="666">
        <v>4182722</v>
      </c>
      <c r="S39" s="667"/>
      <c r="T39" s="667"/>
      <c r="U39" s="667"/>
      <c r="V39" s="667"/>
      <c r="W39" s="667"/>
      <c r="X39" s="667"/>
      <c r="Y39" s="668"/>
      <c r="Z39" s="669">
        <v>4.7</v>
      </c>
      <c r="AA39" s="669"/>
      <c r="AB39" s="669"/>
      <c r="AC39" s="669"/>
      <c r="AD39" s="670">
        <v>111960</v>
      </c>
      <c r="AE39" s="670"/>
      <c r="AF39" s="670"/>
      <c r="AG39" s="670"/>
      <c r="AH39" s="670"/>
      <c r="AI39" s="670"/>
      <c r="AJ39" s="670"/>
      <c r="AK39" s="670"/>
      <c r="AL39" s="671">
        <v>0.3</v>
      </c>
      <c r="AM39" s="672"/>
      <c r="AN39" s="672"/>
      <c r="AO39" s="673"/>
      <c r="AQ39" s="744" t="s">
        <v>328</v>
      </c>
      <c r="AR39" s="745"/>
      <c r="AS39" s="745"/>
      <c r="AT39" s="745"/>
      <c r="AU39" s="745"/>
      <c r="AV39" s="745"/>
      <c r="AW39" s="745"/>
      <c r="AX39" s="745"/>
      <c r="AY39" s="746"/>
      <c r="AZ39" s="666">
        <v>199256</v>
      </c>
      <c r="BA39" s="667"/>
      <c r="BB39" s="667"/>
      <c r="BC39" s="667"/>
      <c r="BD39" s="700"/>
      <c r="BE39" s="700"/>
      <c r="BF39" s="724"/>
      <c r="BG39" s="681" t="s">
        <v>329</v>
      </c>
      <c r="BH39" s="682"/>
      <c r="BI39" s="682"/>
      <c r="BJ39" s="682"/>
      <c r="BK39" s="682"/>
      <c r="BL39" s="682"/>
      <c r="BM39" s="682"/>
      <c r="BN39" s="682"/>
      <c r="BO39" s="682"/>
      <c r="BP39" s="682"/>
      <c r="BQ39" s="682"/>
      <c r="BR39" s="682"/>
      <c r="BS39" s="682"/>
      <c r="BT39" s="682"/>
      <c r="BU39" s="683"/>
      <c r="BV39" s="666">
        <v>43945</v>
      </c>
      <c r="BW39" s="667"/>
      <c r="BX39" s="667"/>
      <c r="BY39" s="667"/>
      <c r="BZ39" s="667"/>
      <c r="CA39" s="667"/>
      <c r="CB39" s="676"/>
      <c r="CD39" s="681" t="s">
        <v>330</v>
      </c>
      <c r="CE39" s="682"/>
      <c r="CF39" s="682"/>
      <c r="CG39" s="682"/>
      <c r="CH39" s="682"/>
      <c r="CI39" s="682"/>
      <c r="CJ39" s="682"/>
      <c r="CK39" s="682"/>
      <c r="CL39" s="682"/>
      <c r="CM39" s="682"/>
      <c r="CN39" s="682"/>
      <c r="CO39" s="682"/>
      <c r="CP39" s="682"/>
      <c r="CQ39" s="683"/>
      <c r="CR39" s="666">
        <v>4036890</v>
      </c>
      <c r="CS39" s="700"/>
      <c r="CT39" s="700"/>
      <c r="CU39" s="700"/>
      <c r="CV39" s="700"/>
      <c r="CW39" s="700"/>
      <c r="CX39" s="700"/>
      <c r="CY39" s="701"/>
      <c r="CZ39" s="671">
        <v>4.8</v>
      </c>
      <c r="DA39" s="702"/>
      <c r="DB39" s="702"/>
      <c r="DC39" s="708"/>
      <c r="DD39" s="675">
        <v>3993701</v>
      </c>
      <c r="DE39" s="700"/>
      <c r="DF39" s="700"/>
      <c r="DG39" s="700"/>
      <c r="DH39" s="700"/>
      <c r="DI39" s="700"/>
      <c r="DJ39" s="700"/>
      <c r="DK39" s="701"/>
      <c r="DL39" s="675" t="s">
        <v>124</v>
      </c>
      <c r="DM39" s="700"/>
      <c r="DN39" s="700"/>
      <c r="DO39" s="700"/>
      <c r="DP39" s="700"/>
      <c r="DQ39" s="700"/>
      <c r="DR39" s="700"/>
      <c r="DS39" s="700"/>
      <c r="DT39" s="700"/>
      <c r="DU39" s="700"/>
      <c r="DV39" s="701"/>
      <c r="DW39" s="671" t="s">
        <v>124</v>
      </c>
      <c r="DX39" s="702"/>
      <c r="DY39" s="702"/>
      <c r="DZ39" s="702"/>
      <c r="EA39" s="702"/>
      <c r="EB39" s="702"/>
      <c r="EC39" s="703"/>
    </row>
    <row r="40" spans="2:133" ht="11.25" customHeight="1" x14ac:dyDescent="0.2">
      <c r="B40" s="663" t="s">
        <v>331</v>
      </c>
      <c r="C40" s="664"/>
      <c r="D40" s="664"/>
      <c r="E40" s="664"/>
      <c r="F40" s="664"/>
      <c r="G40" s="664"/>
      <c r="H40" s="664"/>
      <c r="I40" s="664"/>
      <c r="J40" s="664"/>
      <c r="K40" s="664"/>
      <c r="L40" s="664"/>
      <c r="M40" s="664"/>
      <c r="N40" s="664"/>
      <c r="O40" s="664"/>
      <c r="P40" s="664"/>
      <c r="Q40" s="665"/>
      <c r="R40" s="666">
        <v>6180800</v>
      </c>
      <c r="S40" s="667"/>
      <c r="T40" s="667"/>
      <c r="U40" s="667"/>
      <c r="V40" s="667"/>
      <c r="W40" s="667"/>
      <c r="X40" s="667"/>
      <c r="Y40" s="668"/>
      <c r="Z40" s="669">
        <v>7</v>
      </c>
      <c r="AA40" s="669"/>
      <c r="AB40" s="669"/>
      <c r="AC40" s="669"/>
      <c r="AD40" s="670" t="s">
        <v>124</v>
      </c>
      <c r="AE40" s="670"/>
      <c r="AF40" s="670"/>
      <c r="AG40" s="670"/>
      <c r="AH40" s="670"/>
      <c r="AI40" s="670"/>
      <c r="AJ40" s="670"/>
      <c r="AK40" s="670"/>
      <c r="AL40" s="671" t="s">
        <v>124</v>
      </c>
      <c r="AM40" s="672"/>
      <c r="AN40" s="672"/>
      <c r="AO40" s="673"/>
      <c r="AQ40" s="744" t="s">
        <v>332</v>
      </c>
      <c r="AR40" s="745"/>
      <c r="AS40" s="745"/>
      <c r="AT40" s="745"/>
      <c r="AU40" s="745"/>
      <c r="AV40" s="745"/>
      <c r="AW40" s="745"/>
      <c r="AX40" s="745"/>
      <c r="AY40" s="746"/>
      <c r="AZ40" s="666" t="s">
        <v>124</v>
      </c>
      <c r="BA40" s="667"/>
      <c r="BB40" s="667"/>
      <c r="BC40" s="667"/>
      <c r="BD40" s="700"/>
      <c r="BE40" s="700"/>
      <c r="BF40" s="724"/>
      <c r="BG40" s="747" t="s">
        <v>333</v>
      </c>
      <c r="BH40" s="748"/>
      <c r="BI40" s="748"/>
      <c r="BJ40" s="748"/>
      <c r="BK40" s="748"/>
      <c r="BL40" s="365"/>
      <c r="BM40" s="682" t="s">
        <v>334</v>
      </c>
      <c r="BN40" s="682"/>
      <c r="BO40" s="682"/>
      <c r="BP40" s="682"/>
      <c r="BQ40" s="682"/>
      <c r="BR40" s="682"/>
      <c r="BS40" s="682"/>
      <c r="BT40" s="682"/>
      <c r="BU40" s="683"/>
      <c r="BV40" s="666">
        <v>101</v>
      </c>
      <c r="BW40" s="667"/>
      <c r="BX40" s="667"/>
      <c r="BY40" s="667"/>
      <c r="BZ40" s="667"/>
      <c r="CA40" s="667"/>
      <c r="CB40" s="676"/>
      <c r="CD40" s="681" t="s">
        <v>335</v>
      </c>
      <c r="CE40" s="682"/>
      <c r="CF40" s="682"/>
      <c r="CG40" s="682"/>
      <c r="CH40" s="682"/>
      <c r="CI40" s="682"/>
      <c r="CJ40" s="682"/>
      <c r="CK40" s="682"/>
      <c r="CL40" s="682"/>
      <c r="CM40" s="682"/>
      <c r="CN40" s="682"/>
      <c r="CO40" s="682"/>
      <c r="CP40" s="682"/>
      <c r="CQ40" s="683"/>
      <c r="CR40" s="666">
        <v>2122590</v>
      </c>
      <c r="CS40" s="667"/>
      <c r="CT40" s="667"/>
      <c r="CU40" s="667"/>
      <c r="CV40" s="667"/>
      <c r="CW40" s="667"/>
      <c r="CX40" s="667"/>
      <c r="CY40" s="668"/>
      <c r="CZ40" s="671">
        <v>2.5</v>
      </c>
      <c r="DA40" s="702"/>
      <c r="DB40" s="702"/>
      <c r="DC40" s="708"/>
      <c r="DD40" s="675">
        <v>625398</v>
      </c>
      <c r="DE40" s="667"/>
      <c r="DF40" s="667"/>
      <c r="DG40" s="667"/>
      <c r="DH40" s="667"/>
      <c r="DI40" s="667"/>
      <c r="DJ40" s="667"/>
      <c r="DK40" s="668"/>
      <c r="DL40" s="675">
        <v>612054</v>
      </c>
      <c r="DM40" s="667"/>
      <c r="DN40" s="667"/>
      <c r="DO40" s="667"/>
      <c r="DP40" s="667"/>
      <c r="DQ40" s="667"/>
      <c r="DR40" s="667"/>
      <c r="DS40" s="667"/>
      <c r="DT40" s="667"/>
      <c r="DU40" s="667"/>
      <c r="DV40" s="668"/>
      <c r="DW40" s="671">
        <v>1.3</v>
      </c>
      <c r="DX40" s="702"/>
      <c r="DY40" s="702"/>
      <c r="DZ40" s="702"/>
      <c r="EA40" s="702"/>
      <c r="EB40" s="702"/>
      <c r="EC40" s="703"/>
    </row>
    <row r="41" spans="2:133" ht="11.25" customHeight="1" x14ac:dyDescent="0.2">
      <c r="B41" s="663" t="s">
        <v>336</v>
      </c>
      <c r="C41" s="664"/>
      <c r="D41" s="664"/>
      <c r="E41" s="664"/>
      <c r="F41" s="664"/>
      <c r="G41" s="664"/>
      <c r="H41" s="664"/>
      <c r="I41" s="664"/>
      <c r="J41" s="664"/>
      <c r="K41" s="664"/>
      <c r="L41" s="664"/>
      <c r="M41" s="664"/>
      <c r="N41" s="664"/>
      <c r="O41" s="664"/>
      <c r="P41" s="664"/>
      <c r="Q41" s="665"/>
      <c r="R41" s="666" t="s">
        <v>124</v>
      </c>
      <c r="S41" s="667"/>
      <c r="T41" s="667"/>
      <c r="U41" s="667"/>
      <c r="V41" s="667"/>
      <c r="W41" s="667"/>
      <c r="X41" s="667"/>
      <c r="Y41" s="668"/>
      <c r="Z41" s="669" t="s">
        <v>124</v>
      </c>
      <c r="AA41" s="669"/>
      <c r="AB41" s="669"/>
      <c r="AC41" s="669"/>
      <c r="AD41" s="670" t="s">
        <v>124</v>
      </c>
      <c r="AE41" s="670"/>
      <c r="AF41" s="670"/>
      <c r="AG41" s="670"/>
      <c r="AH41" s="670"/>
      <c r="AI41" s="670"/>
      <c r="AJ41" s="670"/>
      <c r="AK41" s="670"/>
      <c r="AL41" s="671" t="s">
        <v>124</v>
      </c>
      <c r="AM41" s="672"/>
      <c r="AN41" s="672"/>
      <c r="AO41" s="673"/>
      <c r="AQ41" s="744" t="s">
        <v>337</v>
      </c>
      <c r="AR41" s="745"/>
      <c r="AS41" s="745"/>
      <c r="AT41" s="745"/>
      <c r="AU41" s="745"/>
      <c r="AV41" s="745"/>
      <c r="AW41" s="745"/>
      <c r="AX41" s="745"/>
      <c r="AY41" s="746"/>
      <c r="AZ41" s="666">
        <v>1603702</v>
      </c>
      <c r="BA41" s="667"/>
      <c r="BB41" s="667"/>
      <c r="BC41" s="667"/>
      <c r="BD41" s="700"/>
      <c r="BE41" s="700"/>
      <c r="BF41" s="724"/>
      <c r="BG41" s="747"/>
      <c r="BH41" s="748"/>
      <c r="BI41" s="748"/>
      <c r="BJ41" s="748"/>
      <c r="BK41" s="748"/>
      <c r="BL41" s="365"/>
      <c r="BM41" s="682" t="s">
        <v>338</v>
      </c>
      <c r="BN41" s="682"/>
      <c r="BO41" s="682"/>
      <c r="BP41" s="682"/>
      <c r="BQ41" s="682"/>
      <c r="BR41" s="682"/>
      <c r="BS41" s="682"/>
      <c r="BT41" s="682"/>
      <c r="BU41" s="683"/>
      <c r="BV41" s="666" t="s">
        <v>124</v>
      </c>
      <c r="BW41" s="667"/>
      <c r="BX41" s="667"/>
      <c r="BY41" s="667"/>
      <c r="BZ41" s="667"/>
      <c r="CA41" s="667"/>
      <c r="CB41" s="676"/>
      <c r="CD41" s="681" t="s">
        <v>339</v>
      </c>
      <c r="CE41" s="682"/>
      <c r="CF41" s="682"/>
      <c r="CG41" s="682"/>
      <c r="CH41" s="682"/>
      <c r="CI41" s="682"/>
      <c r="CJ41" s="682"/>
      <c r="CK41" s="682"/>
      <c r="CL41" s="682"/>
      <c r="CM41" s="682"/>
      <c r="CN41" s="682"/>
      <c r="CO41" s="682"/>
      <c r="CP41" s="682"/>
      <c r="CQ41" s="683"/>
      <c r="CR41" s="666" t="s">
        <v>124</v>
      </c>
      <c r="CS41" s="700"/>
      <c r="CT41" s="700"/>
      <c r="CU41" s="700"/>
      <c r="CV41" s="700"/>
      <c r="CW41" s="700"/>
      <c r="CX41" s="700"/>
      <c r="CY41" s="701"/>
      <c r="CZ41" s="671" t="s">
        <v>124</v>
      </c>
      <c r="DA41" s="702"/>
      <c r="DB41" s="702"/>
      <c r="DC41" s="708"/>
      <c r="DD41" s="675" t="s">
        <v>124</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340</v>
      </c>
      <c r="C42" s="664"/>
      <c r="D42" s="664"/>
      <c r="E42" s="664"/>
      <c r="F42" s="664"/>
      <c r="G42" s="664"/>
      <c r="H42" s="664"/>
      <c r="I42" s="664"/>
      <c r="J42" s="664"/>
      <c r="K42" s="664"/>
      <c r="L42" s="664"/>
      <c r="M42" s="664"/>
      <c r="N42" s="664"/>
      <c r="O42" s="664"/>
      <c r="P42" s="664"/>
      <c r="Q42" s="665"/>
      <c r="R42" s="666" t="s">
        <v>124</v>
      </c>
      <c r="S42" s="667"/>
      <c r="T42" s="667"/>
      <c r="U42" s="667"/>
      <c r="V42" s="667"/>
      <c r="W42" s="667"/>
      <c r="X42" s="667"/>
      <c r="Y42" s="668"/>
      <c r="Z42" s="669" t="s">
        <v>124</v>
      </c>
      <c r="AA42" s="669"/>
      <c r="AB42" s="669"/>
      <c r="AC42" s="669"/>
      <c r="AD42" s="670" t="s">
        <v>124</v>
      </c>
      <c r="AE42" s="670"/>
      <c r="AF42" s="670"/>
      <c r="AG42" s="670"/>
      <c r="AH42" s="670"/>
      <c r="AI42" s="670"/>
      <c r="AJ42" s="670"/>
      <c r="AK42" s="670"/>
      <c r="AL42" s="671" t="s">
        <v>124</v>
      </c>
      <c r="AM42" s="672"/>
      <c r="AN42" s="672"/>
      <c r="AO42" s="673"/>
      <c r="AQ42" s="754" t="s">
        <v>341</v>
      </c>
      <c r="AR42" s="755"/>
      <c r="AS42" s="755"/>
      <c r="AT42" s="755"/>
      <c r="AU42" s="755"/>
      <c r="AV42" s="755"/>
      <c r="AW42" s="755"/>
      <c r="AX42" s="755"/>
      <c r="AY42" s="756"/>
      <c r="AZ42" s="760">
        <v>4926989</v>
      </c>
      <c r="BA42" s="761"/>
      <c r="BB42" s="761"/>
      <c r="BC42" s="761"/>
      <c r="BD42" s="737"/>
      <c r="BE42" s="737"/>
      <c r="BF42" s="739"/>
      <c r="BG42" s="749"/>
      <c r="BH42" s="750"/>
      <c r="BI42" s="750"/>
      <c r="BJ42" s="750"/>
      <c r="BK42" s="750"/>
      <c r="BL42" s="366"/>
      <c r="BM42" s="692" t="s">
        <v>342</v>
      </c>
      <c r="BN42" s="692"/>
      <c r="BO42" s="692"/>
      <c r="BP42" s="692"/>
      <c r="BQ42" s="692"/>
      <c r="BR42" s="692"/>
      <c r="BS42" s="692"/>
      <c r="BT42" s="692"/>
      <c r="BU42" s="693"/>
      <c r="BV42" s="760">
        <v>304</v>
      </c>
      <c r="BW42" s="761"/>
      <c r="BX42" s="761"/>
      <c r="BY42" s="761"/>
      <c r="BZ42" s="761"/>
      <c r="CA42" s="761"/>
      <c r="CB42" s="773"/>
      <c r="CD42" s="663" t="s">
        <v>343</v>
      </c>
      <c r="CE42" s="664"/>
      <c r="CF42" s="664"/>
      <c r="CG42" s="664"/>
      <c r="CH42" s="664"/>
      <c r="CI42" s="664"/>
      <c r="CJ42" s="664"/>
      <c r="CK42" s="664"/>
      <c r="CL42" s="664"/>
      <c r="CM42" s="664"/>
      <c r="CN42" s="664"/>
      <c r="CO42" s="664"/>
      <c r="CP42" s="664"/>
      <c r="CQ42" s="665"/>
      <c r="CR42" s="666">
        <v>6175609</v>
      </c>
      <c r="CS42" s="700"/>
      <c r="CT42" s="700"/>
      <c r="CU42" s="700"/>
      <c r="CV42" s="700"/>
      <c r="CW42" s="700"/>
      <c r="CX42" s="700"/>
      <c r="CY42" s="701"/>
      <c r="CZ42" s="671">
        <v>7.3</v>
      </c>
      <c r="DA42" s="702"/>
      <c r="DB42" s="702"/>
      <c r="DC42" s="708"/>
      <c r="DD42" s="675">
        <v>2133348</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344</v>
      </c>
      <c r="C43" s="664"/>
      <c r="D43" s="664"/>
      <c r="E43" s="664"/>
      <c r="F43" s="664"/>
      <c r="G43" s="664"/>
      <c r="H43" s="664"/>
      <c r="I43" s="664"/>
      <c r="J43" s="664"/>
      <c r="K43" s="664"/>
      <c r="L43" s="664"/>
      <c r="M43" s="664"/>
      <c r="N43" s="664"/>
      <c r="O43" s="664"/>
      <c r="P43" s="664"/>
      <c r="Q43" s="665"/>
      <c r="R43" s="666">
        <v>4434300</v>
      </c>
      <c r="S43" s="667"/>
      <c r="T43" s="667"/>
      <c r="U43" s="667"/>
      <c r="V43" s="667"/>
      <c r="W43" s="667"/>
      <c r="X43" s="667"/>
      <c r="Y43" s="668"/>
      <c r="Z43" s="669">
        <v>5</v>
      </c>
      <c r="AA43" s="669"/>
      <c r="AB43" s="669"/>
      <c r="AC43" s="669"/>
      <c r="AD43" s="670" t="s">
        <v>124</v>
      </c>
      <c r="AE43" s="670"/>
      <c r="AF43" s="670"/>
      <c r="AG43" s="670"/>
      <c r="AH43" s="670"/>
      <c r="AI43" s="670"/>
      <c r="AJ43" s="670"/>
      <c r="AK43" s="670"/>
      <c r="AL43" s="671" t="s">
        <v>124</v>
      </c>
      <c r="AM43" s="672"/>
      <c r="AN43" s="672"/>
      <c r="AO43" s="673"/>
      <c r="BV43" s="209"/>
      <c r="BW43" s="209"/>
      <c r="BX43" s="209"/>
      <c r="BY43" s="209"/>
      <c r="BZ43" s="209"/>
      <c r="CA43" s="209"/>
      <c r="CB43" s="209"/>
      <c r="CD43" s="663" t="s">
        <v>345</v>
      </c>
      <c r="CE43" s="664"/>
      <c r="CF43" s="664"/>
      <c r="CG43" s="664"/>
      <c r="CH43" s="664"/>
      <c r="CI43" s="664"/>
      <c r="CJ43" s="664"/>
      <c r="CK43" s="664"/>
      <c r="CL43" s="664"/>
      <c r="CM43" s="664"/>
      <c r="CN43" s="664"/>
      <c r="CO43" s="664"/>
      <c r="CP43" s="664"/>
      <c r="CQ43" s="665"/>
      <c r="CR43" s="666">
        <v>350133</v>
      </c>
      <c r="CS43" s="700"/>
      <c r="CT43" s="700"/>
      <c r="CU43" s="700"/>
      <c r="CV43" s="700"/>
      <c r="CW43" s="700"/>
      <c r="CX43" s="700"/>
      <c r="CY43" s="701"/>
      <c r="CZ43" s="671">
        <v>0.4</v>
      </c>
      <c r="DA43" s="702"/>
      <c r="DB43" s="702"/>
      <c r="DC43" s="708"/>
      <c r="DD43" s="675">
        <v>347277</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346</v>
      </c>
      <c r="C44" s="711"/>
      <c r="D44" s="711"/>
      <c r="E44" s="711"/>
      <c r="F44" s="711"/>
      <c r="G44" s="711"/>
      <c r="H44" s="711"/>
      <c r="I44" s="711"/>
      <c r="J44" s="711"/>
      <c r="K44" s="711"/>
      <c r="L44" s="711"/>
      <c r="M44" s="711"/>
      <c r="N44" s="711"/>
      <c r="O44" s="711"/>
      <c r="P44" s="711"/>
      <c r="Q44" s="712"/>
      <c r="R44" s="760">
        <v>88369535</v>
      </c>
      <c r="S44" s="761"/>
      <c r="T44" s="761"/>
      <c r="U44" s="761"/>
      <c r="V44" s="761"/>
      <c r="W44" s="761"/>
      <c r="X44" s="761"/>
      <c r="Y44" s="762"/>
      <c r="Z44" s="763">
        <v>100</v>
      </c>
      <c r="AA44" s="763"/>
      <c r="AB44" s="763"/>
      <c r="AC44" s="763"/>
      <c r="AD44" s="764">
        <v>44052764</v>
      </c>
      <c r="AE44" s="764"/>
      <c r="AF44" s="764"/>
      <c r="AG44" s="764"/>
      <c r="AH44" s="764"/>
      <c r="AI44" s="764"/>
      <c r="AJ44" s="764"/>
      <c r="AK44" s="764"/>
      <c r="AL44" s="765">
        <v>100</v>
      </c>
      <c r="AM44" s="738"/>
      <c r="AN44" s="738"/>
      <c r="AO44" s="766"/>
      <c r="CD44" s="767" t="s">
        <v>293</v>
      </c>
      <c r="CE44" s="768"/>
      <c r="CF44" s="663" t="s">
        <v>347</v>
      </c>
      <c r="CG44" s="664"/>
      <c r="CH44" s="664"/>
      <c r="CI44" s="664"/>
      <c r="CJ44" s="664"/>
      <c r="CK44" s="664"/>
      <c r="CL44" s="664"/>
      <c r="CM44" s="664"/>
      <c r="CN44" s="664"/>
      <c r="CO44" s="664"/>
      <c r="CP44" s="664"/>
      <c r="CQ44" s="665"/>
      <c r="CR44" s="666">
        <v>6175609</v>
      </c>
      <c r="CS44" s="667"/>
      <c r="CT44" s="667"/>
      <c r="CU44" s="667"/>
      <c r="CV44" s="667"/>
      <c r="CW44" s="667"/>
      <c r="CX44" s="667"/>
      <c r="CY44" s="668"/>
      <c r="CZ44" s="671">
        <v>7.3</v>
      </c>
      <c r="DA44" s="672"/>
      <c r="DB44" s="672"/>
      <c r="DC44" s="684"/>
      <c r="DD44" s="675">
        <v>2133348</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CD45" s="769"/>
      <c r="CE45" s="770"/>
      <c r="CF45" s="663" t="s">
        <v>348</v>
      </c>
      <c r="CG45" s="664"/>
      <c r="CH45" s="664"/>
      <c r="CI45" s="664"/>
      <c r="CJ45" s="664"/>
      <c r="CK45" s="664"/>
      <c r="CL45" s="664"/>
      <c r="CM45" s="664"/>
      <c r="CN45" s="664"/>
      <c r="CO45" s="664"/>
      <c r="CP45" s="664"/>
      <c r="CQ45" s="665"/>
      <c r="CR45" s="666">
        <v>2899848</v>
      </c>
      <c r="CS45" s="700"/>
      <c r="CT45" s="700"/>
      <c r="CU45" s="700"/>
      <c r="CV45" s="700"/>
      <c r="CW45" s="700"/>
      <c r="CX45" s="700"/>
      <c r="CY45" s="701"/>
      <c r="CZ45" s="671">
        <v>3.4</v>
      </c>
      <c r="DA45" s="702"/>
      <c r="DB45" s="702"/>
      <c r="DC45" s="708"/>
      <c r="DD45" s="675">
        <v>251757</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11" t="s">
        <v>349</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CD46" s="769"/>
      <c r="CE46" s="770"/>
      <c r="CF46" s="663" t="s">
        <v>350</v>
      </c>
      <c r="CG46" s="664"/>
      <c r="CH46" s="664"/>
      <c r="CI46" s="664"/>
      <c r="CJ46" s="664"/>
      <c r="CK46" s="664"/>
      <c r="CL46" s="664"/>
      <c r="CM46" s="664"/>
      <c r="CN46" s="664"/>
      <c r="CO46" s="664"/>
      <c r="CP46" s="664"/>
      <c r="CQ46" s="665"/>
      <c r="CR46" s="666">
        <v>3172498</v>
      </c>
      <c r="CS46" s="667"/>
      <c r="CT46" s="667"/>
      <c r="CU46" s="667"/>
      <c r="CV46" s="667"/>
      <c r="CW46" s="667"/>
      <c r="CX46" s="667"/>
      <c r="CY46" s="668"/>
      <c r="CZ46" s="671">
        <v>3.7</v>
      </c>
      <c r="DA46" s="672"/>
      <c r="DB46" s="672"/>
      <c r="DC46" s="684"/>
      <c r="DD46" s="675">
        <v>1865988</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351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352</v>
      </c>
      <c r="CG47" s="664"/>
      <c r="CH47" s="664"/>
      <c r="CI47" s="664"/>
      <c r="CJ47" s="664"/>
      <c r="CK47" s="664"/>
      <c r="CL47" s="664"/>
      <c r="CM47" s="664"/>
      <c r="CN47" s="664"/>
      <c r="CO47" s="664"/>
      <c r="CP47" s="664"/>
      <c r="CQ47" s="665"/>
      <c r="CR47" s="666" t="s">
        <v>124</v>
      </c>
      <c r="CS47" s="700"/>
      <c r="CT47" s="700"/>
      <c r="CU47" s="700"/>
      <c r="CV47" s="700"/>
      <c r="CW47" s="700"/>
      <c r="CX47" s="700"/>
      <c r="CY47" s="701"/>
      <c r="CZ47" s="671" t="s">
        <v>124</v>
      </c>
      <c r="DA47" s="702"/>
      <c r="DB47" s="702"/>
      <c r="DC47" s="708"/>
      <c r="DD47" s="675" t="s">
        <v>124</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1" x14ac:dyDescent="0.2">
      <c r="B48" s="784" t="s">
        <v>353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354</v>
      </c>
      <c r="CG48" s="664"/>
      <c r="CH48" s="664"/>
      <c r="CI48" s="664"/>
      <c r="CJ48" s="664"/>
      <c r="CK48" s="664"/>
      <c r="CL48" s="664"/>
      <c r="CM48" s="664"/>
      <c r="CN48" s="664"/>
      <c r="CO48" s="664"/>
      <c r="CP48" s="664"/>
      <c r="CQ48" s="665"/>
      <c r="CR48" s="666" t="s">
        <v>124</v>
      </c>
      <c r="CS48" s="667"/>
      <c r="CT48" s="667"/>
      <c r="CU48" s="667"/>
      <c r="CV48" s="667"/>
      <c r="CW48" s="667"/>
      <c r="CX48" s="667"/>
      <c r="CY48" s="668"/>
      <c r="CZ48" s="671" t="s">
        <v>124</v>
      </c>
      <c r="DA48" s="672"/>
      <c r="DB48" s="672"/>
      <c r="DC48" s="684"/>
      <c r="DD48" s="675" t="s">
        <v>124</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4"/>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CD49" s="710" t="s">
        <v>355</v>
      </c>
      <c r="CE49" s="711"/>
      <c r="CF49" s="711"/>
      <c r="CG49" s="711"/>
      <c r="CH49" s="711"/>
      <c r="CI49" s="711"/>
      <c r="CJ49" s="711"/>
      <c r="CK49" s="711"/>
      <c r="CL49" s="711"/>
      <c r="CM49" s="711"/>
      <c r="CN49" s="711"/>
      <c r="CO49" s="711"/>
      <c r="CP49" s="711"/>
      <c r="CQ49" s="712"/>
      <c r="CR49" s="760">
        <v>84977958</v>
      </c>
      <c r="CS49" s="737"/>
      <c r="CT49" s="737"/>
      <c r="CU49" s="737"/>
      <c r="CV49" s="737"/>
      <c r="CW49" s="737"/>
      <c r="CX49" s="737"/>
      <c r="CY49" s="774"/>
      <c r="CZ49" s="765">
        <v>100</v>
      </c>
      <c r="DA49" s="775"/>
      <c r="DB49" s="775"/>
      <c r="DC49" s="776"/>
      <c r="DD49" s="777">
        <v>51734107</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1" hidden="1" x14ac:dyDescent="0.2">
      <c r="B50" s="362"/>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row>
  </sheetData>
  <sheetProtection algorithmName="SHA-512" hashValue="VzMwQQqb/VLU5u+DfxgT1u1cm1DSS2akq6XWTrY86KIufCCK2zloblAPBep3BNgqBIHa5N0gyhxMh7S2ysdBcg==" saltValue="toycnbbCqJuZh5k8r3Nm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V23" sqref="V23:AE23"/>
    </sheetView>
  </sheetViews>
  <sheetFormatPr defaultColWidth="0" defaultRowHeight="13" zeroHeight="1" x14ac:dyDescent="0.2"/>
  <cols>
    <col min="1" max="130" width="2.7265625" style="217" customWidth="1"/>
    <col min="131" max="131" width="1.63281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154" t="s">
        <v>356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55" t="s">
        <v>357</v>
      </c>
      <c r="DK2" s="1156"/>
      <c r="DL2" s="1156"/>
      <c r="DM2" s="1156"/>
      <c r="DN2" s="1156"/>
      <c r="DO2" s="1157"/>
      <c r="DP2" s="214"/>
      <c r="DQ2" s="1155" t="s">
        <v>358</v>
      </c>
      <c r="DR2" s="1156"/>
      <c r="DS2" s="1156"/>
      <c r="DT2" s="1156"/>
      <c r="DU2" s="1156"/>
      <c r="DV2" s="1156"/>
      <c r="DW2" s="1156"/>
      <c r="DX2" s="1156"/>
      <c r="DY2" s="1156"/>
      <c r="DZ2" s="115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0" customFormat="1" ht="26.25" customHeight="1" thickBot="1" x14ac:dyDescent="0.25">
      <c r="A4" s="1123" t="s">
        <v>359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348"/>
      <c r="BA4" s="348"/>
      <c r="BB4" s="348"/>
      <c r="BC4" s="348"/>
      <c r="BD4" s="348"/>
      <c r="BE4" s="218"/>
      <c r="BF4" s="218"/>
      <c r="BG4" s="218"/>
      <c r="BH4" s="218"/>
      <c r="BI4" s="218"/>
      <c r="BJ4" s="218"/>
      <c r="BK4" s="218"/>
      <c r="BL4" s="218"/>
      <c r="BM4" s="218"/>
      <c r="BN4" s="218"/>
      <c r="BO4" s="218"/>
      <c r="BP4" s="218"/>
      <c r="BQ4" s="795" t="s">
        <v>360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19"/>
    </row>
    <row r="5" spans="1:131" s="220" customFormat="1" ht="26.25" customHeight="1" x14ac:dyDescent="0.2">
      <c r="A5" s="1060" t="s">
        <v>361</v>
      </c>
      <c r="B5" s="1061"/>
      <c r="C5" s="1061"/>
      <c r="D5" s="1061"/>
      <c r="E5" s="1061"/>
      <c r="F5" s="1061"/>
      <c r="G5" s="1061"/>
      <c r="H5" s="1061"/>
      <c r="I5" s="1061"/>
      <c r="J5" s="1061"/>
      <c r="K5" s="1061"/>
      <c r="L5" s="1061"/>
      <c r="M5" s="1061"/>
      <c r="N5" s="1061"/>
      <c r="O5" s="1061"/>
      <c r="P5" s="1062"/>
      <c r="Q5" s="1066" t="s">
        <v>362</v>
      </c>
      <c r="R5" s="1067"/>
      <c r="S5" s="1067"/>
      <c r="T5" s="1067"/>
      <c r="U5" s="1068"/>
      <c r="V5" s="1066" t="s">
        <v>363</v>
      </c>
      <c r="W5" s="1067"/>
      <c r="X5" s="1067"/>
      <c r="Y5" s="1067"/>
      <c r="Z5" s="1068"/>
      <c r="AA5" s="1066" t="s">
        <v>364</v>
      </c>
      <c r="AB5" s="1067"/>
      <c r="AC5" s="1067"/>
      <c r="AD5" s="1067"/>
      <c r="AE5" s="1067"/>
      <c r="AF5" s="1158" t="s">
        <v>365</v>
      </c>
      <c r="AG5" s="1067"/>
      <c r="AH5" s="1067"/>
      <c r="AI5" s="1067"/>
      <c r="AJ5" s="1080"/>
      <c r="AK5" s="1067" t="s">
        <v>366</v>
      </c>
      <c r="AL5" s="1067"/>
      <c r="AM5" s="1067"/>
      <c r="AN5" s="1067"/>
      <c r="AO5" s="1068"/>
      <c r="AP5" s="1066" t="s">
        <v>367</v>
      </c>
      <c r="AQ5" s="1067"/>
      <c r="AR5" s="1067"/>
      <c r="AS5" s="1067"/>
      <c r="AT5" s="1068"/>
      <c r="AU5" s="1066" t="s">
        <v>368</v>
      </c>
      <c r="AV5" s="1067"/>
      <c r="AW5" s="1067"/>
      <c r="AX5" s="1067"/>
      <c r="AY5" s="1080"/>
      <c r="AZ5" s="348"/>
      <c r="BA5" s="348"/>
      <c r="BB5" s="348"/>
      <c r="BC5" s="348"/>
      <c r="BD5" s="348"/>
      <c r="BE5" s="218"/>
      <c r="BF5" s="218"/>
      <c r="BG5" s="218"/>
      <c r="BH5" s="218"/>
      <c r="BI5" s="218"/>
      <c r="BJ5" s="218"/>
      <c r="BK5" s="218"/>
      <c r="BL5" s="218"/>
      <c r="BM5" s="218"/>
      <c r="BN5" s="218"/>
      <c r="BO5" s="218"/>
      <c r="BP5" s="218"/>
      <c r="BQ5" s="1060" t="s">
        <v>369</v>
      </c>
      <c r="BR5" s="1061"/>
      <c r="BS5" s="1061"/>
      <c r="BT5" s="1061"/>
      <c r="BU5" s="1061"/>
      <c r="BV5" s="1061"/>
      <c r="BW5" s="1061"/>
      <c r="BX5" s="1061"/>
      <c r="BY5" s="1061"/>
      <c r="BZ5" s="1061"/>
      <c r="CA5" s="1061"/>
      <c r="CB5" s="1061"/>
      <c r="CC5" s="1061"/>
      <c r="CD5" s="1061"/>
      <c r="CE5" s="1061"/>
      <c r="CF5" s="1061"/>
      <c r="CG5" s="1062"/>
      <c r="CH5" s="1066" t="s">
        <v>370</v>
      </c>
      <c r="CI5" s="1067"/>
      <c r="CJ5" s="1067"/>
      <c r="CK5" s="1067"/>
      <c r="CL5" s="1068"/>
      <c r="CM5" s="1066" t="s">
        <v>371</v>
      </c>
      <c r="CN5" s="1067"/>
      <c r="CO5" s="1067"/>
      <c r="CP5" s="1067"/>
      <c r="CQ5" s="1068"/>
      <c r="CR5" s="1066" t="s">
        <v>372</v>
      </c>
      <c r="CS5" s="1067"/>
      <c r="CT5" s="1067"/>
      <c r="CU5" s="1067"/>
      <c r="CV5" s="1068"/>
      <c r="CW5" s="1066" t="s">
        <v>373</v>
      </c>
      <c r="CX5" s="1067"/>
      <c r="CY5" s="1067"/>
      <c r="CZ5" s="1067"/>
      <c r="DA5" s="1068"/>
      <c r="DB5" s="1066" t="s">
        <v>374</v>
      </c>
      <c r="DC5" s="1067"/>
      <c r="DD5" s="1067"/>
      <c r="DE5" s="1067"/>
      <c r="DF5" s="1068"/>
      <c r="DG5" s="1148" t="s">
        <v>375</v>
      </c>
      <c r="DH5" s="1149"/>
      <c r="DI5" s="1149"/>
      <c r="DJ5" s="1149"/>
      <c r="DK5" s="1150"/>
      <c r="DL5" s="1148" t="s">
        <v>376</v>
      </c>
      <c r="DM5" s="1149"/>
      <c r="DN5" s="1149"/>
      <c r="DO5" s="1149"/>
      <c r="DP5" s="1150"/>
      <c r="DQ5" s="1066" t="s">
        <v>377</v>
      </c>
      <c r="DR5" s="1067"/>
      <c r="DS5" s="1067"/>
      <c r="DT5" s="1067"/>
      <c r="DU5" s="1068"/>
      <c r="DV5" s="1066" t="s">
        <v>368</v>
      </c>
      <c r="DW5" s="1067"/>
      <c r="DX5" s="1067"/>
      <c r="DY5" s="1067"/>
      <c r="DZ5" s="1080"/>
      <c r="EA5" s="219"/>
    </row>
    <row r="6" spans="1:131" s="220"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59"/>
      <c r="AG6" s="1070"/>
      <c r="AH6" s="1070"/>
      <c r="AI6" s="1070"/>
      <c r="AJ6" s="1081"/>
      <c r="AK6" s="1070"/>
      <c r="AL6" s="1070"/>
      <c r="AM6" s="1070"/>
      <c r="AN6" s="1070"/>
      <c r="AO6" s="1071"/>
      <c r="AP6" s="1069"/>
      <c r="AQ6" s="1070"/>
      <c r="AR6" s="1070"/>
      <c r="AS6" s="1070"/>
      <c r="AT6" s="1071"/>
      <c r="AU6" s="1069"/>
      <c r="AV6" s="1070"/>
      <c r="AW6" s="1070"/>
      <c r="AX6" s="1070"/>
      <c r="AY6" s="1081"/>
      <c r="AZ6" s="348"/>
      <c r="BA6" s="348"/>
      <c r="BB6" s="348"/>
      <c r="BC6" s="348"/>
      <c r="BD6" s="348"/>
      <c r="BE6" s="218"/>
      <c r="BF6" s="218"/>
      <c r="BG6" s="218"/>
      <c r="BH6" s="218"/>
      <c r="BI6" s="218"/>
      <c r="BJ6" s="218"/>
      <c r="BK6" s="218"/>
      <c r="BL6" s="218"/>
      <c r="BM6" s="218"/>
      <c r="BN6" s="218"/>
      <c r="BO6" s="218"/>
      <c r="BP6" s="218"/>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1"/>
      <c r="DH6" s="1152"/>
      <c r="DI6" s="1152"/>
      <c r="DJ6" s="1152"/>
      <c r="DK6" s="1153"/>
      <c r="DL6" s="1151"/>
      <c r="DM6" s="1152"/>
      <c r="DN6" s="1152"/>
      <c r="DO6" s="1152"/>
      <c r="DP6" s="1153"/>
      <c r="DQ6" s="1069"/>
      <c r="DR6" s="1070"/>
      <c r="DS6" s="1070"/>
      <c r="DT6" s="1070"/>
      <c r="DU6" s="1071"/>
      <c r="DV6" s="1069"/>
      <c r="DW6" s="1070"/>
      <c r="DX6" s="1070"/>
      <c r="DY6" s="1070"/>
      <c r="DZ6" s="1081"/>
      <c r="EA6" s="219"/>
    </row>
    <row r="7" spans="1:131" s="220" customFormat="1" ht="26.25" customHeight="1" thickTop="1" x14ac:dyDescent="0.2">
      <c r="A7" s="221">
        <v>1</v>
      </c>
      <c r="B7" s="1111" t="s">
        <v>378</v>
      </c>
      <c r="C7" s="1112"/>
      <c r="D7" s="1112"/>
      <c r="E7" s="1112"/>
      <c r="F7" s="1112"/>
      <c r="G7" s="1112"/>
      <c r="H7" s="1112"/>
      <c r="I7" s="1112"/>
      <c r="J7" s="1112"/>
      <c r="K7" s="1112"/>
      <c r="L7" s="1112"/>
      <c r="M7" s="1112"/>
      <c r="N7" s="1112"/>
      <c r="O7" s="1112"/>
      <c r="P7" s="1113"/>
      <c r="Q7" s="1166">
        <v>87747</v>
      </c>
      <c r="R7" s="1167"/>
      <c r="S7" s="1167"/>
      <c r="T7" s="1167"/>
      <c r="U7" s="1167"/>
      <c r="V7" s="1167">
        <v>84386</v>
      </c>
      <c r="W7" s="1167"/>
      <c r="X7" s="1167"/>
      <c r="Y7" s="1167"/>
      <c r="Z7" s="1167"/>
      <c r="AA7" s="1167">
        <v>3361</v>
      </c>
      <c r="AB7" s="1167"/>
      <c r="AC7" s="1167"/>
      <c r="AD7" s="1167"/>
      <c r="AE7" s="1168"/>
      <c r="AF7" s="1169">
        <v>3168</v>
      </c>
      <c r="AG7" s="1170"/>
      <c r="AH7" s="1170"/>
      <c r="AI7" s="1170"/>
      <c r="AJ7" s="1171"/>
      <c r="AK7" s="1172">
        <v>518</v>
      </c>
      <c r="AL7" s="1173"/>
      <c r="AM7" s="1173"/>
      <c r="AN7" s="1173"/>
      <c r="AO7" s="1173"/>
      <c r="AP7" s="1173">
        <v>64150</v>
      </c>
      <c r="AQ7" s="1173"/>
      <c r="AR7" s="1173"/>
      <c r="AS7" s="1173"/>
      <c r="AT7" s="1173"/>
      <c r="AU7" s="1174"/>
      <c r="AV7" s="1174"/>
      <c r="AW7" s="1174"/>
      <c r="AX7" s="1174"/>
      <c r="AY7" s="1175"/>
      <c r="AZ7" s="348"/>
      <c r="BA7" s="348"/>
      <c r="BB7" s="348"/>
      <c r="BC7" s="348"/>
      <c r="BD7" s="348"/>
      <c r="BE7" s="218"/>
      <c r="BF7" s="218"/>
      <c r="BG7" s="218"/>
      <c r="BH7" s="218"/>
      <c r="BI7" s="218"/>
      <c r="BJ7" s="218"/>
      <c r="BK7" s="218"/>
      <c r="BL7" s="218"/>
      <c r="BM7" s="218"/>
      <c r="BN7" s="218"/>
      <c r="BO7" s="218"/>
      <c r="BP7" s="218"/>
      <c r="BQ7" s="221">
        <v>1</v>
      </c>
      <c r="BR7" s="222"/>
      <c r="BS7" s="1163" t="s">
        <v>566</v>
      </c>
      <c r="BT7" s="1164"/>
      <c r="BU7" s="1164"/>
      <c r="BV7" s="1164"/>
      <c r="BW7" s="1164"/>
      <c r="BX7" s="1164"/>
      <c r="BY7" s="1164"/>
      <c r="BZ7" s="1164"/>
      <c r="CA7" s="1164"/>
      <c r="CB7" s="1164"/>
      <c r="CC7" s="1164"/>
      <c r="CD7" s="1164"/>
      <c r="CE7" s="1164"/>
      <c r="CF7" s="1164"/>
      <c r="CG7" s="1176"/>
      <c r="CH7" s="1160">
        <v>-3</v>
      </c>
      <c r="CI7" s="1161"/>
      <c r="CJ7" s="1161"/>
      <c r="CK7" s="1161"/>
      <c r="CL7" s="1162"/>
      <c r="CM7" s="1160">
        <v>189</v>
      </c>
      <c r="CN7" s="1161"/>
      <c r="CO7" s="1161"/>
      <c r="CP7" s="1161"/>
      <c r="CQ7" s="1162"/>
      <c r="CR7" s="1160">
        <v>10</v>
      </c>
      <c r="CS7" s="1161"/>
      <c r="CT7" s="1161"/>
      <c r="CU7" s="1161"/>
      <c r="CV7" s="1162"/>
      <c r="CW7" s="1160" t="s">
        <v>495</v>
      </c>
      <c r="CX7" s="1161"/>
      <c r="CY7" s="1161"/>
      <c r="CZ7" s="1161"/>
      <c r="DA7" s="1162"/>
      <c r="DB7" s="1160" t="s">
        <v>495</v>
      </c>
      <c r="DC7" s="1161"/>
      <c r="DD7" s="1161"/>
      <c r="DE7" s="1161"/>
      <c r="DF7" s="1162"/>
      <c r="DG7" s="1160" t="s">
        <v>495</v>
      </c>
      <c r="DH7" s="1161"/>
      <c r="DI7" s="1161"/>
      <c r="DJ7" s="1161"/>
      <c r="DK7" s="1162"/>
      <c r="DL7" s="1160" t="s">
        <v>495</v>
      </c>
      <c r="DM7" s="1161"/>
      <c r="DN7" s="1161"/>
      <c r="DO7" s="1161"/>
      <c r="DP7" s="1162"/>
      <c r="DQ7" s="1160" t="s">
        <v>495</v>
      </c>
      <c r="DR7" s="1161"/>
      <c r="DS7" s="1161"/>
      <c r="DT7" s="1161"/>
      <c r="DU7" s="1162"/>
      <c r="DV7" s="1163"/>
      <c r="DW7" s="1164"/>
      <c r="DX7" s="1164"/>
      <c r="DY7" s="1164"/>
      <c r="DZ7" s="1165"/>
      <c r="EA7" s="219"/>
    </row>
    <row r="8" spans="1:131" s="220" customFormat="1" ht="26.25" customHeight="1" x14ac:dyDescent="0.2">
      <c r="A8" s="223">
        <v>2</v>
      </c>
      <c r="B8" s="1095" t="s">
        <v>379</v>
      </c>
      <c r="C8" s="1096"/>
      <c r="D8" s="1096"/>
      <c r="E8" s="1096"/>
      <c r="F8" s="1096"/>
      <c r="G8" s="1096"/>
      <c r="H8" s="1096"/>
      <c r="I8" s="1096"/>
      <c r="J8" s="1096"/>
      <c r="K8" s="1096"/>
      <c r="L8" s="1096"/>
      <c r="M8" s="1096"/>
      <c r="N8" s="1096"/>
      <c r="O8" s="1096"/>
      <c r="P8" s="1097"/>
      <c r="Q8" s="1103">
        <v>2145</v>
      </c>
      <c r="R8" s="1104"/>
      <c r="S8" s="1104"/>
      <c r="T8" s="1104"/>
      <c r="U8" s="1104"/>
      <c r="V8" s="1104">
        <v>2114</v>
      </c>
      <c r="W8" s="1104"/>
      <c r="X8" s="1104"/>
      <c r="Y8" s="1104"/>
      <c r="Z8" s="1104"/>
      <c r="AA8" s="1104">
        <v>31</v>
      </c>
      <c r="AB8" s="1104"/>
      <c r="AC8" s="1104"/>
      <c r="AD8" s="1104"/>
      <c r="AE8" s="1105"/>
      <c r="AF8" s="1100">
        <v>31</v>
      </c>
      <c r="AG8" s="1101"/>
      <c r="AH8" s="1101"/>
      <c r="AI8" s="1101"/>
      <c r="AJ8" s="1102"/>
      <c r="AK8" s="1144">
        <v>1238</v>
      </c>
      <c r="AL8" s="1145"/>
      <c r="AM8" s="1145"/>
      <c r="AN8" s="1145"/>
      <c r="AO8" s="1145"/>
      <c r="AP8" s="1145">
        <v>3008</v>
      </c>
      <c r="AQ8" s="1145"/>
      <c r="AR8" s="1145"/>
      <c r="AS8" s="1145"/>
      <c r="AT8" s="1145"/>
      <c r="AU8" s="1146"/>
      <c r="AV8" s="1146"/>
      <c r="AW8" s="1146"/>
      <c r="AX8" s="1146"/>
      <c r="AY8" s="1147"/>
      <c r="AZ8" s="348"/>
      <c r="BA8" s="348"/>
      <c r="BB8" s="348"/>
      <c r="BC8" s="348"/>
      <c r="BD8" s="348"/>
      <c r="BE8" s="218"/>
      <c r="BF8" s="218"/>
      <c r="BG8" s="218"/>
      <c r="BH8" s="218"/>
      <c r="BI8" s="218"/>
      <c r="BJ8" s="218"/>
      <c r="BK8" s="218"/>
      <c r="BL8" s="218"/>
      <c r="BM8" s="218"/>
      <c r="BN8" s="218"/>
      <c r="BO8" s="218"/>
      <c r="BP8" s="218"/>
      <c r="BQ8" s="223">
        <v>2</v>
      </c>
      <c r="BR8" s="224"/>
      <c r="BS8" s="1057" t="s">
        <v>567</v>
      </c>
      <c r="BT8" s="1058"/>
      <c r="BU8" s="1058"/>
      <c r="BV8" s="1058"/>
      <c r="BW8" s="1058"/>
      <c r="BX8" s="1058"/>
      <c r="BY8" s="1058"/>
      <c r="BZ8" s="1058"/>
      <c r="CA8" s="1058"/>
      <c r="CB8" s="1058"/>
      <c r="CC8" s="1058"/>
      <c r="CD8" s="1058"/>
      <c r="CE8" s="1058"/>
      <c r="CF8" s="1058"/>
      <c r="CG8" s="1079"/>
      <c r="CH8" s="1054">
        <v>0</v>
      </c>
      <c r="CI8" s="1055"/>
      <c r="CJ8" s="1055"/>
      <c r="CK8" s="1055"/>
      <c r="CL8" s="1056"/>
      <c r="CM8" s="1054">
        <v>92</v>
      </c>
      <c r="CN8" s="1055"/>
      <c r="CO8" s="1055"/>
      <c r="CP8" s="1055"/>
      <c r="CQ8" s="1056"/>
      <c r="CR8" s="1054">
        <v>70</v>
      </c>
      <c r="CS8" s="1055"/>
      <c r="CT8" s="1055"/>
      <c r="CU8" s="1055"/>
      <c r="CV8" s="1056"/>
      <c r="CW8" s="1054">
        <v>3</v>
      </c>
      <c r="CX8" s="1055"/>
      <c r="CY8" s="1055"/>
      <c r="CZ8" s="1055"/>
      <c r="DA8" s="1056"/>
      <c r="DB8" s="1054" t="s">
        <v>495</v>
      </c>
      <c r="DC8" s="1055"/>
      <c r="DD8" s="1055"/>
      <c r="DE8" s="1055"/>
      <c r="DF8" s="1056"/>
      <c r="DG8" s="1054" t="s">
        <v>495</v>
      </c>
      <c r="DH8" s="1055"/>
      <c r="DI8" s="1055"/>
      <c r="DJ8" s="1055"/>
      <c r="DK8" s="1056"/>
      <c r="DL8" s="1054" t="s">
        <v>495</v>
      </c>
      <c r="DM8" s="1055"/>
      <c r="DN8" s="1055"/>
      <c r="DO8" s="1055"/>
      <c r="DP8" s="1056"/>
      <c r="DQ8" s="1054" t="s">
        <v>495</v>
      </c>
      <c r="DR8" s="1055"/>
      <c r="DS8" s="1055"/>
      <c r="DT8" s="1055"/>
      <c r="DU8" s="1056"/>
      <c r="DV8" s="1057"/>
      <c r="DW8" s="1058"/>
      <c r="DX8" s="1058"/>
      <c r="DY8" s="1058"/>
      <c r="DZ8" s="1059"/>
      <c r="EA8" s="219"/>
    </row>
    <row r="9" spans="1:131" s="220" customFormat="1" ht="26.25" customHeight="1" x14ac:dyDescent="0.2">
      <c r="A9" s="223">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4"/>
      <c r="AL9" s="1145"/>
      <c r="AM9" s="1145"/>
      <c r="AN9" s="1145"/>
      <c r="AO9" s="1145"/>
      <c r="AP9" s="1145"/>
      <c r="AQ9" s="1145"/>
      <c r="AR9" s="1145"/>
      <c r="AS9" s="1145"/>
      <c r="AT9" s="1145"/>
      <c r="AU9" s="1146"/>
      <c r="AV9" s="1146"/>
      <c r="AW9" s="1146"/>
      <c r="AX9" s="1146"/>
      <c r="AY9" s="1147"/>
      <c r="AZ9" s="348"/>
      <c r="BA9" s="348"/>
      <c r="BB9" s="348"/>
      <c r="BC9" s="348"/>
      <c r="BD9" s="348"/>
      <c r="BE9" s="218"/>
      <c r="BF9" s="218"/>
      <c r="BG9" s="218"/>
      <c r="BH9" s="218"/>
      <c r="BI9" s="218"/>
      <c r="BJ9" s="218"/>
      <c r="BK9" s="218"/>
      <c r="BL9" s="218"/>
      <c r="BM9" s="218"/>
      <c r="BN9" s="218"/>
      <c r="BO9" s="218"/>
      <c r="BP9" s="218"/>
      <c r="BQ9" s="223">
        <v>3</v>
      </c>
      <c r="BR9" s="224"/>
      <c r="BS9" s="1057" t="s">
        <v>568</v>
      </c>
      <c r="BT9" s="1058"/>
      <c r="BU9" s="1058"/>
      <c r="BV9" s="1058"/>
      <c r="BW9" s="1058"/>
      <c r="BX9" s="1058"/>
      <c r="BY9" s="1058"/>
      <c r="BZ9" s="1058"/>
      <c r="CA9" s="1058"/>
      <c r="CB9" s="1058"/>
      <c r="CC9" s="1058"/>
      <c r="CD9" s="1058"/>
      <c r="CE9" s="1058"/>
      <c r="CF9" s="1058"/>
      <c r="CG9" s="1079"/>
      <c r="CH9" s="1054">
        <v>5</v>
      </c>
      <c r="CI9" s="1055"/>
      <c r="CJ9" s="1055"/>
      <c r="CK9" s="1055"/>
      <c r="CL9" s="1056"/>
      <c r="CM9" s="1054">
        <v>211</v>
      </c>
      <c r="CN9" s="1055"/>
      <c r="CO9" s="1055"/>
      <c r="CP9" s="1055"/>
      <c r="CQ9" s="1056"/>
      <c r="CR9" s="1054">
        <v>160</v>
      </c>
      <c r="CS9" s="1055"/>
      <c r="CT9" s="1055"/>
      <c r="CU9" s="1055"/>
      <c r="CV9" s="1056"/>
      <c r="CW9" s="1054" t="s">
        <v>495</v>
      </c>
      <c r="CX9" s="1055"/>
      <c r="CY9" s="1055"/>
      <c r="CZ9" s="1055"/>
      <c r="DA9" s="1056"/>
      <c r="DB9" s="1054" t="s">
        <v>495</v>
      </c>
      <c r="DC9" s="1055"/>
      <c r="DD9" s="1055"/>
      <c r="DE9" s="1055"/>
      <c r="DF9" s="1056"/>
      <c r="DG9" s="1054" t="s">
        <v>495</v>
      </c>
      <c r="DH9" s="1055"/>
      <c r="DI9" s="1055"/>
      <c r="DJ9" s="1055"/>
      <c r="DK9" s="1056"/>
      <c r="DL9" s="1054" t="s">
        <v>495</v>
      </c>
      <c r="DM9" s="1055"/>
      <c r="DN9" s="1055"/>
      <c r="DO9" s="1055"/>
      <c r="DP9" s="1056"/>
      <c r="DQ9" s="1054" t="s">
        <v>495</v>
      </c>
      <c r="DR9" s="1055"/>
      <c r="DS9" s="1055"/>
      <c r="DT9" s="1055"/>
      <c r="DU9" s="1056"/>
      <c r="DV9" s="1057"/>
      <c r="DW9" s="1058"/>
      <c r="DX9" s="1058"/>
      <c r="DY9" s="1058"/>
      <c r="DZ9" s="1059"/>
      <c r="EA9" s="219"/>
    </row>
    <row r="10" spans="1:131" s="220" customFormat="1" ht="26.25" customHeight="1" x14ac:dyDescent="0.2">
      <c r="A10" s="223">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4"/>
      <c r="AL10" s="1145"/>
      <c r="AM10" s="1145"/>
      <c r="AN10" s="1145"/>
      <c r="AO10" s="1145"/>
      <c r="AP10" s="1145"/>
      <c r="AQ10" s="1145"/>
      <c r="AR10" s="1145"/>
      <c r="AS10" s="1145"/>
      <c r="AT10" s="1145"/>
      <c r="AU10" s="1146"/>
      <c r="AV10" s="1146"/>
      <c r="AW10" s="1146"/>
      <c r="AX10" s="1146"/>
      <c r="AY10" s="1147"/>
      <c r="AZ10" s="348"/>
      <c r="BA10" s="348"/>
      <c r="BB10" s="348"/>
      <c r="BC10" s="348"/>
      <c r="BD10" s="348"/>
      <c r="BE10" s="218"/>
      <c r="BF10" s="218"/>
      <c r="BG10" s="218"/>
      <c r="BH10" s="218"/>
      <c r="BI10" s="218"/>
      <c r="BJ10" s="218"/>
      <c r="BK10" s="218"/>
      <c r="BL10" s="218"/>
      <c r="BM10" s="218"/>
      <c r="BN10" s="218"/>
      <c r="BO10" s="218"/>
      <c r="BP10" s="218"/>
      <c r="BQ10" s="223">
        <v>4</v>
      </c>
      <c r="BR10" s="224"/>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19"/>
    </row>
    <row r="11" spans="1:131" s="220" customFormat="1" ht="26.25" customHeight="1" x14ac:dyDescent="0.2">
      <c r="A11" s="223">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4"/>
      <c r="AL11" s="1145"/>
      <c r="AM11" s="1145"/>
      <c r="AN11" s="1145"/>
      <c r="AO11" s="1145"/>
      <c r="AP11" s="1145"/>
      <c r="AQ11" s="1145"/>
      <c r="AR11" s="1145"/>
      <c r="AS11" s="1145"/>
      <c r="AT11" s="1145"/>
      <c r="AU11" s="1146"/>
      <c r="AV11" s="1146"/>
      <c r="AW11" s="1146"/>
      <c r="AX11" s="1146"/>
      <c r="AY11" s="1147"/>
      <c r="AZ11" s="348"/>
      <c r="BA11" s="348"/>
      <c r="BB11" s="348"/>
      <c r="BC11" s="348"/>
      <c r="BD11" s="348"/>
      <c r="BE11" s="218"/>
      <c r="BF11" s="218"/>
      <c r="BG11" s="218"/>
      <c r="BH11" s="218"/>
      <c r="BI11" s="218"/>
      <c r="BJ11" s="218"/>
      <c r="BK11" s="218"/>
      <c r="BL11" s="218"/>
      <c r="BM11" s="218"/>
      <c r="BN11" s="218"/>
      <c r="BO11" s="218"/>
      <c r="BP11" s="218"/>
      <c r="BQ11" s="223">
        <v>5</v>
      </c>
      <c r="BR11" s="224"/>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19"/>
    </row>
    <row r="12" spans="1:131" s="220" customFormat="1" ht="26.25" customHeight="1" x14ac:dyDescent="0.2">
      <c r="A12" s="223">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4"/>
      <c r="AL12" s="1145"/>
      <c r="AM12" s="1145"/>
      <c r="AN12" s="1145"/>
      <c r="AO12" s="1145"/>
      <c r="AP12" s="1145"/>
      <c r="AQ12" s="1145"/>
      <c r="AR12" s="1145"/>
      <c r="AS12" s="1145"/>
      <c r="AT12" s="1145"/>
      <c r="AU12" s="1146"/>
      <c r="AV12" s="1146"/>
      <c r="AW12" s="1146"/>
      <c r="AX12" s="1146"/>
      <c r="AY12" s="1147"/>
      <c r="AZ12" s="348"/>
      <c r="BA12" s="348"/>
      <c r="BB12" s="348"/>
      <c r="BC12" s="348"/>
      <c r="BD12" s="348"/>
      <c r="BE12" s="218"/>
      <c r="BF12" s="218"/>
      <c r="BG12" s="218"/>
      <c r="BH12" s="218"/>
      <c r="BI12" s="218"/>
      <c r="BJ12" s="218"/>
      <c r="BK12" s="218"/>
      <c r="BL12" s="218"/>
      <c r="BM12" s="218"/>
      <c r="BN12" s="218"/>
      <c r="BO12" s="218"/>
      <c r="BP12" s="218"/>
      <c r="BQ12" s="223">
        <v>6</v>
      </c>
      <c r="BR12" s="224"/>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19"/>
    </row>
    <row r="13" spans="1:131" s="220" customFormat="1" ht="26.25" customHeight="1" x14ac:dyDescent="0.2">
      <c r="A13" s="223">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4"/>
      <c r="AL13" s="1145"/>
      <c r="AM13" s="1145"/>
      <c r="AN13" s="1145"/>
      <c r="AO13" s="1145"/>
      <c r="AP13" s="1145"/>
      <c r="AQ13" s="1145"/>
      <c r="AR13" s="1145"/>
      <c r="AS13" s="1145"/>
      <c r="AT13" s="1145"/>
      <c r="AU13" s="1146"/>
      <c r="AV13" s="1146"/>
      <c r="AW13" s="1146"/>
      <c r="AX13" s="1146"/>
      <c r="AY13" s="1147"/>
      <c r="AZ13" s="348"/>
      <c r="BA13" s="348"/>
      <c r="BB13" s="348"/>
      <c r="BC13" s="348"/>
      <c r="BD13" s="348"/>
      <c r="BE13" s="218"/>
      <c r="BF13" s="218"/>
      <c r="BG13" s="218"/>
      <c r="BH13" s="218"/>
      <c r="BI13" s="218"/>
      <c r="BJ13" s="218"/>
      <c r="BK13" s="218"/>
      <c r="BL13" s="218"/>
      <c r="BM13" s="218"/>
      <c r="BN13" s="218"/>
      <c r="BO13" s="218"/>
      <c r="BP13" s="218"/>
      <c r="BQ13" s="223">
        <v>7</v>
      </c>
      <c r="BR13" s="224"/>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19"/>
    </row>
    <row r="14" spans="1:131" s="220" customFormat="1" ht="26.25" customHeight="1" x14ac:dyDescent="0.2">
      <c r="A14" s="223">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4"/>
      <c r="AL14" s="1145"/>
      <c r="AM14" s="1145"/>
      <c r="AN14" s="1145"/>
      <c r="AO14" s="1145"/>
      <c r="AP14" s="1145"/>
      <c r="AQ14" s="1145"/>
      <c r="AR14" s="1145"/>
      <c r="AS14" s="1145"/>
      <c r="AT14" s="1145"/>
      <c r="AU14" s="1146"/>
      <c r="AV14" s="1146"/>
      <c r="AW14" s="1146"/>
      <c r="AX14" s="1146"/>
      <c r="AY14" s="1147"/>
      <c r="AZ14" s="348"/>
      <c r="BA14" s="348"/>
      <c r="BB14" s="348"/>
      <c r="BC14" s="348"/>
      <c r="BD14" s="348"/>
      <c r="BE14" s="218"/>
      <c r="BF14" s="218"/>
      <c r="BG14" s="218"/>
      <c r="BH14" s="218"/>
      <c r="BI14" s="218"/>
      <c r="BJ14" s="218"/>
      <c r="BK14" s="218"/>
      <c r="BL14" s="218"/>
      <c r="BM14" s="218"/>
      <c r="BN14" s="218"/>
      <c r="BO14" s="218"/>
      <c r="BP14" s="218"/>
      <c r="BQ14" s="223">
        <v>8</v>
      </c>
      <c r="BR14" s="224"/>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19"/>
    </row>
    <row r="15" spans="1:131" s="220" customFormat="1" ht="26.25" customHeight="1" x14ac:dyDescent="0.2">
      <c r="A15" s="223">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4"/>
      <c r="AL15" s="1145"/>
      <c r="AM15" s="1145"/>
      <c r="AN15" s="1145"/>
      <c r="AO15" s="1145"/>
      <c r="AP15" s="1145"/>
      <c r="AQ15" s="1145"/>
      <c r="AR15" s="1145"/>
      <c r="AS15" s="1145"/>
      <c r="AT15" s="1145"/>
      <c r="AU15" s="1146"/>
      <c r="AV15" s="1146"/>
      <c r="AW15" s="1146"/>
      <c r="AX15" s="1146"/>
      <c r="AY15" s="1147"/>
      <c r="AZ15" s="348"/>
      <c r="BA15" s="348"/>
      <c r="BB15" s="348"/>
      <c r="BC15" s="348"/>
      <c r="BD15" s="348"/>
      <c r="BE15" s="218"/>
      <c r="BF15" s="218"/>
      <c r="BG15" s="218"/>
      <c r="BH15" s="218"/>
      <c r="BI15" s="218"/>
      <c r="BJ15" s="218"/>
      <c r="BK15" s="218"/>
      <c r="BL15" s="218"/>
      <c r="BM15" s="218"/>
      <c r="BN15" s="218"/>
      <c r="BO15" s="218"/>
      <c r="BP15" s="218"/>
      <c r="BQ15" s="223">
        <v>9</v>
      </c>
      <c r="BR15" s="224"/>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19"/>
    </row>
    <row r="16" spans="1:131" s="220" customFormat="1" ht="26.25" customHeight="1" x14ac:dyDescent="0.2">
      <c r="A16" s="223">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4"/>
      <c r="AL16" s="1145"/>
      <c r="AM16" s="1145"/>
      <c r="AN16" s="1145"/>
      <c r="AO16" s="1145"/>
      <c r="AP16" s="1145"/>
      <c r="AQ16" s="1145"/>
      <c r="AR16" s="1145"/>
      <c r="AS16" s="1145"/>
      <c r="AT16" s="1145"/>
      <c r="AU16" s="1146"/>
      <c r="AV16" s="1146"/>
      <c r="AW16" s="1146"/>
      <c r="AX16" s="1146"/>
      <c r="AY16" s="1147"/>
      <c r="AZ16" s="348"/>
      <c r="BA16" s="348"/>
      <c r="BB16" s="348"/>
      <c r="BC16" s="348"/>
      <c r="BD16" s="348"/>
      <c r="BE16" s="218"/>
      <c r="BF16" s="218"/>
      <c r="BG16" s="218"/>
      <c r="BH16" s="218"/>
      <c r="BI16" s="218"/>
      <c r="BJ16" s="218"/>
      <c r="BK16" s="218"/>
      <c r="BL16" s="218"/>
      <c r="BM16" s="218"/>
      <c r="BN16" s="218"/>
      <c r="BO16" s="218"/>
      <c r="BP16" s="218"/>
      <c r="BQ16" s="223">
        <v>10</v>
      </c>
      <c r="BR16" s="224"/>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19"/>
    </row>
    <row r="17" spans="1:131" s="220" customFormat="1" ht="26.25" customHeight="1" x14ac:dyDescent="0.2">
      <c r="A17" s="223">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4"/>
      <c r="AL17" s="1145"/>
      <c r="AM17" s="1145"/>
      <c r="AN17" s="1145"/>
      <c r="AO17" s="1145"/>
      <c r="AP17" s="1145"/>
      <c r="AQ17" s="1145"/>
      <c r="AR17" s="1145"/>
      <c r="AS17" s="1145"/>
      <c r="AT17" s="1145"/>
      <c r="AU17" s="1146"/>
      <c r="AV17" s="1146"/>
      <c r="AW17" s="1146"/>
      <c r="AX17" s="1146"/>
      <c r="AY17" s="1147"/>
      <c r="AZ17" s="348"/>
      <c r="BA17" s="348"/>
      <c r="BB17" s="348"/>
      <c r="BC17" s="348"/>
      <c r="BD17" s="348"/>
      <c r="BE17" s="218"/>
      <c r="BF17" s="218"/>
      <c r="BG17" s="218"/>
      <c r="BH17" s="218"/>
      <c r="BI17" s="218"/>
      <c r="BJ17" s="218"/>
      <c r="BK17" s="218"/>
      <c r="BL17" s="218"/>
      <c r="BM17" s="218"/>
      <c r="BN17" s="218"/>
      <c r="BO17" s="218"/>
      <c r="BP17" s="218"/>
      <c r="BQ17" s="223">
        <v>11</v>
      </c>
      <c r="BR17" s="224"/>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19"/>
    </row>
    <row r="18" spans="1:131" s="220" customFormat="1" ht="26.25" customHeight="1" x14ac:dyDescent="0.2">
      <c r="A18" s="223">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4"/>
      <c r="AL18" s="1145"/>
      <c r="AM18" s="1145"/>
      <c r="AN18" s="1145"/>
      <c r="AO18" s="1145"/>
      <c r="AP18" s="1145"/>
      <c r="AQ18" s="1145"/>
      <c r="AR18" s="1145"/>
      <c r="AS18" s="1145"/>
      <c r="AT18" s="1145"/>
      <c r="AU18" s="1146"/>
      <c r="AV18" s="1146"/>
      <c r="AW18" s="1146"/>
      <c r="AX18" s="1146"/>
      <c r="AY18" s="1147"/>
      <c r="AZ18" s="348"/>
      <c r="BA18" s="348"/>
      <c r="BB18" s="348"/>
      <c r="BC18" s="348"/>
      <c r="BD18" s="348"/>
      <c r="BE18" s="218"/>
      <c r="BF18" s="218"/>
      <c r="BG18" s="218"/>
      <c r="BH18" s="218"/>
      <c r="BI18" s="218"/>
      <c r="BJ18" s="218"/>
      <c r="BK18" s="218"/>
      <c r="BL18" s="218"/>
      <c r="BM18" s="218"/>
      <c r="BN18" s="218"/>
      <c r="BO18" s="218"/>
      <c r="BP18" s="218"/>
      <c r="BQ18" s="223">
        <v>12</v>
      </c>
      <c r="BR18" s="224"/>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19"/>
    </row>
    <row r="19" spans="1:131" s="220" customFormat="1" ht="26.25" customHeight="1" x14ac:dyDescent="0.2">
      <c r="A19" s="223">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4"/>
      <c r="AL19" s="1145"/>
      <c r="AM19" s="1145"/>
      <c r="AN19" s="1145"/>
      <c r="AO19" s="1145"/>
      <c r="AP19" s="1145"/>
      <c r="AQ19" s="1145"/>
      <c r="AR19" s="1145"/>
      <c r="AS19" s="1145"/>
      <c r="AT19" s="1145"/>
      <c r="AU19" s="1146"/>
      <c r="AV19" s="1146"/>
      <c r="AW19" s="1146"/>
      <c r="AX19" s="1146"/>
      <c r="AY19" s="1147"/>
      <c r="AZ19" s="348"/>
      <c r="BA19" s="348"/>
      <c r="BB19" s="348"/>
      <c r="BC19" s="348"/>
      <c r="BD19" s="348"/>
      <c r="BE19" s="218"/>
      <c r="BF19" s="218"/>
      <c r="BG19" s="218"/>
      <c r="BH19" s="218"/>
      <c r="BI19" s="218"/>
      <c r="BJ19" s="218"/>
      <c r="BK19" s="218"/>
      <c r="BL19" s="218"/>
      <c r="BM19" s="218"/>
      <c r="BN19" s="218"/>
      <c r="BO19" s="218"/>
      <c r="BP19" s="218"/>
      <c r="BQ19" s="223">
        <v>13</v>
      </c>
      <c r="BR19" s="224"/>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19"/>
    </row>
    <row r="20" spans="1:131" s="220" customFormat="1" ht="26.25" customHeight="1" x14ac:dyDescent="0.2">
      <c r="A20" s="223">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4"/>
      <c r="AL20" s="1145"/>
      <c r="AM20" s="1145"/>
      <c r="AN20" s="1145"/>
      <c r="AO20" s="1145"/>
      <c r="AP20" s="1145"/>
      <c r="AQ20" s="1145"/>
      <c r="AR20" s="1145"/>
      <c r="AS20" s="1145"/>
      <c r="AT20" s="1145"/>
      <c r="AU20" s="1146"/>
      <c r="AV20" s="1146"/>
      <c r="AW20" s="1146"/>
      <c r="AX20" s="1146"/>
      <c r="AY20" s="1147"/>
      <c r="AZ20" s="348"/>
      <c r="BA20" s="348"/>
      <c r="BB20" s="348"/>
      <c r="BC20" s="348"/>
      <c r="BD20" s="348"/>
      <c r="BE20" s="218"/>
      <c r="BF20" s="218"/>
      <c r="BG20" s="218"/>
      <c r="BH20" s="218"/>
      <c r="BI20" s="218"/>
      <c r="BJ20" s="218"/>
      <c r="BK20" s="218"/>
      <c r="BL20" s="218"/>
      <c r="BM20" s="218"/>
      <c r="BN20" s="218"/>
      <c r="BO20" s="218"/>
      <c r="BP20" s="218"/>
      <c r="BQ20" s="223">
        <v>14</v>
      </c>
      <c r="BR20" s="224"/>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19"/>
    </row>
    <row r="21" spans="1:131" s="220" customFormat="1" ht="26.25" customHeight="1" thickBot="1" x14ac:dyDescent="0.25">
      <c r="A21" s="223">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4"/>
      <c r="AL21" s="1145"/>
      <c r="AM21" s="1145"/>
      <c r="AN21" s="1145"/>
      <c r="AO21" s="1145"/>
      <c r="AP21" s="1145"/>
      <c r="AQ21" s="1145"/>
      <c r="AR21" s="1145"/>
      <c r="AS21" s="1145"/>
      <c r="AT21" s="1145"/>
      <c r="AU21" s="1146"/>
      <c r="AV21" s="1146"/>
      <c r="AW21" s="1146"/>
      <c r="AX21" s="1146"/>
      <c r="AY21" s="1147"/>
      <c r="AZ21" s="348"/>
      <c r="BA21" s="348"/>
      <c r="BB21" s="348"/>
      <c r="BC21" s="348"/>
      <c r="BD21" s="348"/>
      <c r="BE21" s="218"/>
      <c r="BF21" s="218"/>
      <c r="BG21" s="218"/>
      <c r="BH21" s="218"/>
      <c r="BI21" s="218"/>
      <c r="BJ21" s="218"/>
      <c r="BK21" s="218"/>
      <c r="BL21" s="218"/>
      <c r="BM21" s="218"/>
      <c r="BN21" s="218"/>
      <c r="BO21" s="218"/>
      <c r="BP21" s="218"/>
      <c r="BQ21" s="223">
        <v>15</v>
      </c>
      <c r="BR21" s="224"/>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19"/>
    </row>
    <row r="22" spans="1:131" s="220" customFormat="1" ht="26.25" customHeight="1" x14ac:dyDescent="0.2">
      <c r="A22" s="223">
        <v>16</v>
      </c>
      <c r="B22" s="1095"/>
      <c r="C22" s="1096"/>
      <c r="D22" s="1096"/>
      <c r="E22" s="1096"/>
      <c r="F22" s="1096"/>
      <c r="G22" s="1096"/>
      <c r="H22" s="1096"/>
      <c r="I22" s="1096"/>
      <c r="J22" s="1096"/>
      <c r="K22" s="1096"/>
      <c r="L22" s="1096"/>
      <c r="M22" s="1096"/>
      <c r="N22" s="1096"/>
      <c r="O22" s="1096"/>
      <c r="P22" s="1097"/>
      <c r="Q22" s="1137"/>
      <c r="R22" s="1138"/>
      <c r="S22" s="1138"/>
      <c r="T22" s="1138"/>
      <c r="U22" s="1138"/>
      <c r="V22" s="1138"/>
      <c r="W22" s="1138"/>
      <c r="X22" s="1138"/>
      <c r="Y22" s="1138"/>
      <c r="Z22" s="1138"/>
      <c r="AA22" s="1138"/>
      <c r="AB22" s="1138"/>
      <c r="AC22" s="1138"/>
      <c r="AD22" s="1138"/>
      <c r="AE22" s="1139"/>
      <c r="AF22" s="1100"/>
      <c r="AG22" s="1101"/>
      <c r="AH22" s="1101"/>
      <c r="AI22" s="1101"/>
      <c r="AJ22" s="1102"/>
      <c r="AK22" s="1140"/>
      <c r="AL22" s="1141"/>
      <c r="AM22" s="1141"/>
      <c r="AN22" s="1141"/>
      <c r="AO22" s="1141"/>
      <c r="AP22" s="1141"/>
      <c r="AQ22" s="1141"/>
      <c r="AR22" s="1141"/>
      <c r="AS22" s="1141"/>
      <c r="AT22" s="1141"/>
      <c r="AU22" s="1142"/>
      <c r="AV22" s="1142"/>
      <c r="AW22" s="1142"/>
      <c r="AX22" s="1142"/>
      <c r="AY22" s="1143"/>
      <c r="AZ22" s="1093" t="s">
        <v>380</v>
      </c>
      <c r="BA22" s="1093"/>
      <c r="BB22" s="1093"/>
      <c r="BC22" s="1093"/>
      <c r="BD22" s="1094"/>
      <c r="BE22" s="218"/>
      <c r="BF22" s="218"/>
      <c r="BG22" s="218"/>
      <c r="BH22" s="218"/>
      <c r="BI22" s="218"/>
      <c r="BJ22" s="218"/>
      <c r="BK22" s="218"/>
      <c r="BL22" s="218"/>
      <c r="BM22" s="218"/>
      <c r="BN22" s="218"/>
      <c r="BO22" s="218"/>
      <c r="BP22" s="218"/>
      <c r="BQ22" s="223">
        <v>16</v>
      </c>
      <c r="BR22" s="224"/>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19"/>
    </row>
    <row r="23" spans="1:131" s="220" customFormat="1" ht="26.25" customHeight="1" thickBot="1" x14ac:dyDescent="0.25">
      <c r="A23" s="225" t="s">
        <v>381</v>
      </c>
      <c r="B23" s="1002" t="s">
        <v>382</v>
      </c>
      <c r="C23" s="1003"/>
      <c r="D23" s="1003"/>
      <c r="E23" s="1003"/>
      <c r="F23" s="1003"/>
      <c r="G23" s="1003"/>
      <c r="H23" s="1003"/>
      <c r="I23" s="1003"/>
      <c r="J23" s="1003"/>
      <c r="K23" s="1003"/>
      <c r="L23" s="1003"/>
      <c r="M23" s="1003"/>
      <c r="N23" s="1003"/>
      <c r="O23" s="1003"/>
      <c r="P23" s="1013"/>
      <c r="Q23" s="1131">
        <v>88369</v>
      </c>
      <c r="R23" s="1125"/>
      <c r="S23" s="1125"/>
      <c r="T23" s="1125"/>
      <c r="U23" s="1125"/>
      <c r="V23" s="1125">
        <v>84978</v>
      </c>
      <c r="W23" s="1125"/>
      <c r="X23" s="1125"/>
      <c r="Y23" s="1125"/>
      <c r="Z23" s="1125"/>
      <c r="AA23" s="1125">
        <v>3392</v>
      </c>
      <c r="AB23" s="1125"/>
      <c r="AC23" s="1125"/>
      <c r="AD23" s="1125"/>
      <c r="AE23" s="1132"/>
      <c r="AF23" s="1133">
        <v>3199</v>
      </c>
      <c r="AG23" s="1125"/>
      <c r="AH23" s="1125"/>
      <c r="AI23" s="1125"/>
      <c r="AJ23" s="1134"/>
      <c r="AK23" s="1135"/>
      <c r="AL23" s="1136"/>
      <c r="AM23" s="1136"/>
      <c r="AN23" s="1136"/>
      <c r="AO23" s="1136"/>
      <c r="AP23" s="1125">
        <v>67158</v>
      </c>
      <c r="AQ23" s="1125"/>
      <c r="AR23" s="1125"/>
      <c r="AS23" s="1125"/>
      <c r="AT23" s="1125"/>
      <c r="AU23" s="1126"/>
      <c r="AV23" s="1126"/>
      <c r="AW23" s="1126"/>
      <c r="AX23" s="1126"/>
      <c r="AY23" s="1127"/>
      <c r="AZ23" s="1128" t="s">
        <v>124</v>
      </c>
      <c r="BA23" s="1129"/>
      <c r="BB23" s="1129"/>
      <c r="BC23" s="1129"/>
      <c r="BD23" s="1130"/>
      <c r="BE23" s="218"/>
      <c r="BF23" s="218"/>
      <c r="BG23" s="218"/>
      <c r="BH23" s="218"/>
      <c r="BI23" s="218"/>
      <c r="BJ23" s="218"/>
      <c r="BK23" s="218"/>
      <c r="BL23" s="218"/>
      <c r="BM23" s="218"/>
      <c r="BN23" s="218"/>
      <c r="BO23" s="218"/>
      <c r="BP23" s="218"/>
      <c r="BQ23" s="223">
        <v>17</v>
      </c>
      <c r="BR23" s="224"/>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19"/>
    </row>
    <row r="24" spans="1:131" s="220" customFormat="1" ht="26.25" customHeight="1" x14ac:dyDescent="0.2">
      <c r="A24" s="1124" t="s">
        <v>383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348"/>
      <c r="BA24" s="348"/>
      <c r="BB24" s="348"/>
      <c r="BC24" s="348"/>
      <c r="BD24" s="348"/>
      <c r="BE24" s="218"/>
      <c r="BF24" s="218"/>
      <c r="BG24" s="218"/>
      <c r="BH24" s="218"/>
      <c r="BI24" s="218"/>
      <c r="BJ24" s="218"/>
      <c r="BK24" s="218"/>
      <c r="BL24" s="218"/>
      <c r="BM24" s="218"/>
      <c r="BN24" s="218"/>
      <c r="BO24" s="218"/>
      <c r="BP24" s="218"/>
      <c r="BQ24" s="223">
        <v>18</v>
      </c>
      <c r="BR24" s="224"/>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19"/>
    </row>
    <row r="25" spans="1:131" ht="26.25" customHeight="1" thickBot="1" x14ac:dyDescent="0.25">
      <c r="A25" s="1123" t="s">
        <v>384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348"/>
      <c r="BK25" s="348"/>
      <c r="BL25" s="348"/>
      <c r="BM25" s="348"/>
      <c r="BN25" s="348"/>
      <c r="BO25" s="226"/>
      <c r="BP25" s="226"/>
      <c r="BQ25" s="223">
        <v>19</v>
      </c>
      <c r="BR25" s="224"/>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16"/>
    </row>
    <row r="26" spans="1:131" ht="26.25" customHeight="1" x14ac:dyDescent="0.2">
      <c r="A26" s="1060" t="s">
        <v>361</v>
      </c>
      <c r="B26" s="1061"/>
      <c r="C26" s="1061"/>
      <c r="D26" s="1061"/>
      <c r="E26" s="1061"/>
      <c r="F26" s="1061"/>
      <c r="G26" s="1061"/>
      <c r="H26" s="1061"/>
      <c r="I26" s="1061"/>
      <c r="J26" s="1061"/>
      <c r="K26" s="1061"/>
      <c r="L26" s="1061"/>
      <c r="M26" s="1061"/>
      <c r="N26" s="1061"/>
      <c r="O26" s="1061"/>
      <c r="P26" s="1062"/>
      <c r="Q26" s="1066" t="s">
        <v>385</v>
      </c>
      <c r="R26" s="1067"/>
      <c r="S26" s="1067"/>
      <c r="T26" s="1067"/>
      <c r="U26" s="1068"/>
      <c r="V26" s="1066" t="s">
        <v>386</v>
      </c>
      <c r="W26" s="1067"/>
      <c r="X26" s="1067"/>
      <c r="Y26" s="1067"/>
      <c r="Z26" s="1068"/>
      <c r="AA26" s="1066" t="s">
        <v>387</v>
      </c>
      <c r="AB26" s="1067"/>
      <c r="AC26" s="1067"/>
      <c r="AD26" s="1067"/>
      <c r="AE26" s="1067"/>
      <c r="AF26" s="1119" t="s">
        <v>388</v>
      </c>
      <c r="AG26" s="1073"/>
      <c r="AH26" s="1073"/>
      <c r="AI26" s="1073"/>
      <c r="AJ26" s="1120"/>
      <c r="AK26" s="1067" t="s">
        <v>389</v>
      </c>
      <c r="AL26" s="1067"/>
      <c r="AM26" s="1067"/>
      <c r="AN26" s="1067"/>
      <c r="AO26" s="1068"/>
      <c r="AP26" s="1066" t="s">
        <v>390</v>
      </c>
      <c r="AQ26" s="1067"/>
      <c r="AR26" s="1067"/>
      <c r="AS26" s="1067"/>
      <c r="AT26" s="1068"/>
      <c r="AU26" s="1066" t="s">
        <v>391</v>
      </c>
      <c r="AV26" s="1067"/>
      <c r="AW26" s="1067"/>
      <c r="AX26" s="1067"/>
      <c r="AY26" s="1068"/>
      <c r="AZ26" s="1066" t="s">
        <v>392</v>
      </c>
      <c r="BA26" s="1067"/>
      <c r="BB26" s="1067"/>
      <c r="BC26" s="1067"/>
      <c r="BD26" s="1068"/>
      <c r="BE26" s="1066" t="s">
        <v>368</v>
      </c>
      <c r="BF26" s="1067"/>
      <c r="BG26" s="1067"/>
      <c r="BH26" s="1067"/>
      <c r="BI26" s="1080"/>
      <c r="BJ26" s="348"/>
      <c r="BK26" s="348"/>
      <c r="BL26" s="348"/>
      <c r="BM26" s="348"/>
      <c r="BN26" s="348"/>
      <c r="BO26" s="226"/>
      <c r="BP26" s="226"/>
      <c r="BQ26" s="223">
        <v>20</v>
      </c>
      <c r="BR26" s="224"/>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1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1"/>
      <c r="AG27" s="1076"/>
      <c r="AH27" s="1076"/>
      <c r="AI27" s="1076"/>
      <c r="AJ27" s="1122"/>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348"/>
      <c r="BK27" s="348"/>
      <c r="BL27" s="348"/>
      <c r="BM27" s="348"/>
      <c r="BN27" s="348"/>
      <c r="BO27" s="226"/>
      <c r="BP27" s="226"/>
      <c r="BQ27" s="223">
        <v>21</v>
      </c>
      <c r="BR27" s="224"/>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16"/>
    </row>
    <row r="28" spans="1:131" ht="26.25" customHeight="1" thickTop="1" x14ac:dyDescent="0.2">
      <c r="A28" s="227">
        <v>1</v>
      </c>
      <c r="B28" s="1111" t="s">
        <v>393</v>
      </c>
      <c r="C28" s="1112"/>
      <c r="D28" s="1112"/>
      <c r="E28" s="1112"/>
      <c r="F28" s="1112"/>
      <c r="G28" s="1112"/>
      <c r="H28" s="1112"/>
      <c r="I28" s="1112"/>
      <c r="J28" s="1112"/>
      <c r="K28" s="1112"/>
      <c r="L28" s="1112"/>
      <c r="M28" s="1112"/>
      <c r="N28" s="1112"/>
      <c r="O28" s="1112"/>
      <c r="P28" s="1113"/>
      <c r="Q28" s="1114">
        <v>20419</v>
      </c>
      <c r="R28" s="1115"/>
      <c r="S28" s="1115"/>
      <c r="T28" s="1115"/>
      <c r="U28" s="1115"/>
      <c r="V28" s="1115">
        <v>19963</v>
      </c>
      <c r="W28" s="1115"/>
      <c r="X28" s="1115"/>
      <c r="Y28" s="1115"/>
      <c r="Z28" s="1115"/>
      <c r="AA28" s="1115">
        <v>456</v>
      </c>
      <c r="AB28" s="1115"/>
      <c r="AC28" s="1115"/>
      <c r="AD28" s="1115"/>
      <c r="AE28" s="1116"/>
      <c r="AF28" s="1117">
        <v>456</v>
      </c>
      <c r="AG28" s="1115"/>
      <c r="AH28" s="1115"/>
      <c r="AI28" s="1115"/>
      <c r="AJ28" s="1118"/>
      <c r="AK28" s="1107">
        <v>1663</v>
      </c>
      <c r="AL28" s="1108"/>
      <c r="AM28" s="1108"/>
      <c r="AN28" s="1108"/>
      <c r="AO28" s="1108"/>
      <c r="AP28" s="1108" t="s">
        <v>569</v>
      </c>
      <c r="AQ28" s="1108"/>
      <c r="AR28" s="1108"/>
      <c r="AS28" s="1108"/>
      <c r="AT28" s="1108"/>
      <c r="AU28" s="1108" t="s">
        <v>569</v>
      </c>
      <c r="AV28" s="1108"/>
      <c r="AW28" s="1108"/>
      <c r="AX28" s="1108"/>
      <c r="AY28" s="1108"/>
      <c r="AZ28" s="1108" t="s">
        <v>569</v>
      </c>
      <c r="BA28" s="1108"/>
      <c r="BB28" s="1108"/>
      <c r="BC28" s="1108"/>
      <c r="BD28" s="1108"/>
      <c r="BE28" s="1109"/>
      <c r="BF28" s="1109"/>
      <c r="BG28" s="1109"/>
      <c r="BH28" s="1109"/>
      <c r="BI28" s="1110"/>
      <c r="BJ28" s="348"/>
      <c r="BK28" s="348"/>
      <c r="BL28" s="348"/>
      <c r="BM28" s="348"/>
      <c r="BN28" s="348"/>
      <c r="BO28" s="226"/>
      <c r="BP28" s="226"/>
      <c r="BQ28" s="223">
        <v>22</v>
      </c>
      <c r="BR28" s="224"/>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16"/>
    </row>
    <row r="29" spans="1:131" ht="26.25" customHeight="1" x14ac:dyDescent="0.2">
      <c r="A29" s="227">
        <v>2</v>
      </c>
      <c r="B29" s="1095" t="s">
        <v>394</v>
      </c>
      <c r="C29" s="1096"/>
      <c r="D29" s="1096"/>
      <c r="E29" s="1096"/>
      <c r="F29" s="1096"/>
      <c r="G29" s="1096"/>
      <c r="H29" s="1096"/>
      <c r="I29" s="1096"/>
      <c r="J29" s="1096"/>
      <c r="K29" s="1096"/>
      <c r="L29" s="1096"/>
      <c r="M29" s="1096"/>
      <c r="N29" s="1096"/>
      <c r="O29" s="1096"/>
      <c r="P29" s="1097"/>
      <c r="Q29" s="1103">
        <v>17444</v>
      </c>
      <c r="R29" s="1104"/>
      <c r="S29" s="1104"/>
      <c r="T29" s="1104"/>
      <c r="U29" s="1104"/>
      <c r="V29" s="1104">
        <v>17005</v>
      </c>
      <c r="W29" s="1104"/>
      <c r="X29" s="1104"/>
      <c r="Y29" s="1104"/>
      <c r="Z29" s="1104"/>
      <c r="AA29" s="1104">
        <v>439</v>
      </c>
      <c r="AB29" s="1104"/>
      <c r="AC29" s="1104"/>
      <c r="AD29" s="1104"/>
      <c r="AE29" s="1105"/>
      <c r="AF29" s="1100">
        <v>439</v>
      </c>
      <c r="AG29" s="1101"/>
      <c r="AH29" s="1101"/>
      <c r="AI29" s="1101"/>
      <c r="AJ29" s="1102"/>
      <c r="AK29" s="1045">
        <v>2686</v>
      </c>
      <c r="AL29" s="1036"/>
      <c r="AM29" s="1036"/>
      <c r="AN29" s="1036"/>
      <c r="AO29" s="1036"/>
      <c r="AP29" s="1036" t="s">
        <v>569</v>
      </c>
      <c r="AQ29" s="1036"/>
      <c r="AR29" s="1036"/>
      <c r="AS29" s="1036"/>
      <c r="AT29" s="1036"/>
      <c r="AU29" s="1036" t="s">
        <v>569</v>
      </c>
      <c r="AV29" s="1036"/>
      <c r="AW29" s="1036"/>
      <c r="AX29" s="1036"/>
      <c r="AY29" s="1036"/>
      <c r="AZ29" s="1036" t="s">
        <v>569</v>
      </c>
      <c r="BA29" s="1036"/>
      <c r="BB29" s="1036"/>
      <c r="BC29" s="1036"/>
      <c r="BD29" s="1036"/>
      <c r="BE29" s="1037"/>
      <c r="BF29" s="1037"/>
      <c r="BG29" s="1037"/>
      <c r="BH29" s="1037"/>
      <c r="BI29" s="1038"/>
      <c r="BJ29" s="348"/>
      <c r="BK29" s="348"/>
      <c r="BL29" s="348"/>
      <c r="BM29" s="348"/>
      <c r="BN29" s="348"/>
      <c r="BO29" s="226"/>
      <c r="BP29" s="226"/>
      <c r="BQ29" s="223">
        <v>23</v>
      </c>
      <c r="BR29" s="224"/>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16"/>
    </row>
    <row r="30" spans="1:131" ht="26.25" customHeight="1" x14ac:dyDescent="0.2">
      <c r="A30" s="227">
        <v>3</v>
      </c>
      <c r="B30" s="1095" t="s">
        <v>395</v>
      </c>
      <c r="C30" s="1096"/>
      <c r="D30" s="1096"/>
      <c r="E30" s="1096"/>
      <c r="F30" s="1096"/>
      <c r="G30" s="1096"/>
      <c r="H30" s="1096"/>
      <c r="I30" s="1096"/>
      <c r="J30" s="1096"/>
      <c r="K30" s="1096"/>
      <c r="L30" s="1096"/>
      <c r="M30" s="1096"/>
      <c r="N30" s="1096"/>
      <c r="O30" s="1096"/>
      <c r="P30" s="1097"/>
      <c r="Q30" s="1103">
        <v>2401</v>
      </c>
      <c r="R30" s="1104"/>
      <c r="S30" s="1104"/>
      <c r="T30" s="1104"/>
      <c r="U30" s="1104"/>
      <c r="V30" s="1104">
        <v>2391</v>
      </c>
      <c r="W30" s="1104"/>
      <c r="X30" s="1104"/>
      <c r="Y30" s="1104"/>
      <c r="Z30" s="1104"/>
      <c r="AA30" s="1104">
        <v>10</v>
      </c>
      <c r="AB30" s="1104"/>
      <c r="AC30" s="1104"/>
      <c r="AD30" s="1104"/>
      <c r="AE30" s="1105"/>
      <c r="AF30" s="1100">
        <v>10</v>
      </c>
      <c r="AG30" s="1101"/>
      <c r="AH30" s="1101"/>
      <c r="AI30" s="1101"/>
      <c r="AJ30" s="1102"/>
      <c r="AK30" s="1045">
        <v>9</v>
      </c>
      <c r="AL30" s="1036"/>
      <c r="AM30" s="1036"/>
      <c r="AN30" s="1036"/>
      <c r="AO30" s="1036"/>
      <c r="AP30" s="1036" t="s">
        <v>569</v>
      </c>
      <c r="AQ30" s="1036"/>
      <c r="AR30" s="1036"/>
      <c r="AS30" s="1036"/>
      <c r="AT30" s="1036"/>
      <c r="AU30" s="1036" t="s">
        <v>569</v>
      </c>
      <c r="AV30" s="1036"/>
      <c r="AW30" s="1036"/>
      <c r="AX30" s="1036"/>
      <c r="AY30" s="1036"/>
      <c r="AZ30" s="1036" t="s">
        <v>569</v>
      </c>
      <c r="BA30" s="1036"/>
      <c r="BB30" s="1036"/>
      <c r="BC30" s="1036"/>
      <c r="BD30" s="1036"/>
      <c r="BE30" s="1037"/>
      <c r="BF30" s="1037"/>
      <c r="BG30" s="1037"/>
      <c r="BH30" s="1037"/>
      <c r="BI30" s="1038"/>
      <c r="BJ30" s="348"/>
      <c r="BK30" s="348"/>
      <c r="BL30" s="348"/>
      <c r="BM30" s="348"/>
      <c r="BN30" s="348"/>
      <c r="BO30" s="226"/>
      <c r="BP30" s="226"/>
      <c r="BQ30" s="223">
        <v>24</v>
      </c>
      <c r="BR30" s="224"/>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16"/>
    </row>
    <row r="31" spans="1:131" ht="26.25" customHeight="1" x14ac:dyDescent="0.2">
      <c r="A31" s="227">
        <v>4</v>
      </c>
      <c r="B31" s="1095" t="s">
        <v>396</v>
      </c>
      <c r="C31" s="1096"/>
      <c r="D31" s="1096"/>
      <c r="E31" s="1096"/>
      <c r="F31" s="1096"/>
      <c r="G31" s="1096"/>
      <c r="H31" s="1096"/>
      <c r="I31" s="1096"/>
      <c r="J31" s="1096"/>
      <c r="K31" s="1096"/>
      <c r="L31" s="1096"/>
      <c r="M31" s="1096"/>
      <c r="N31" s="1096"/>
      <c r="O31" s="1096"/>
      <c r="P31" s="1097"/>
      <c r="Q31" s="1103">
        <v>24655</v>
      </c>
      <c r="R31" s="1104"/>
      <c r="S31" s="1104"/>
      <c r="T31" s="1104"/>
      <c r="U31" s="1104"/>
      <c r="V31" s="1104">
        <v>24105</v>
      </c>
      <c r="W31" s="1104"/>
      <c r="X31" s="1104"/>
      <c r="Y31" s="1104"/>
      <c r="Z31" s="1104"/>
      <c r="AA31" s="1104">
        <v>550</v>
      </c>
      <c r="AB31" s="1104"/>
      <c r="AC31" s="1104"/>
      <c r="AD31" s="1104"/>
      <c r="AE31" s="1105"/>
      <c r="AF31" s="1100">
        <v>550</v>
      </c>
      <c r="AG31" s="1101"/>
      <c r="AH31" s="1101"/>
      <c r="AI31" s="1101"/>
      <c r="AJ31" s="1102"/>
      <c r="AK31" s="1045">
        <v>300</v>
      </c>
      <c r="AL31" s="1036"/>
      <c r="AM31" s="1036"/>
      <c r="AN31" s="1036"/>
      <c r="AO31" s="1036"/>
      <c r="AP31" s="1036" t="s">
        <v>569</v>
      </c>
      <c r="AQ31" s="1036"/>
      <c r="AR31" s="1036"/>
      <c r="AS31" s="1036"/>
      <c r="AT31" s="1036"/>
      <c r="AU31" s="1036" t="s">
        <v>569</v>
      </c>
      <c r="AV31" s="1036"/>
      <c r="AW31" s="1036"/>
      <c r="AX31" s="1036"/>
      <c r="AY31" s="1036"/>
      <c r="AZ31" s="1036" t="s">
        <v>569</v>
      </c>
      <c r="BA31" s="1036"/>
      <c r="BB31" s="1036"/>
      <c r="BC31" s="1036"/>
      <c r="BD31" s="1036"/>
      <c r="BE31" s="1037"/>
      <c r="BF31" s="1037"/>
      <c r="BG31" s="1037"/>
      <c r="BH31" s="1037"/>
      <c r="BI31" s="1038"/>
      <c r="BJ31" s="348"/>
      <c r="BK31" s="348"/>
      <c r="BL31" s="348"/>
      <c r="BM31" s="348"/>
      <c r="BN31" s="348"/>
      <c r="BO31" s="226"/>
      <c r="BP31" s="226"/>
      <c r="BQ31" s="223">
        <v>25</v>
      </c>
      <c r="BR31" s="224"/>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16"/>
    </row>
    <row r="32" spans="1:131" ht="26.25" customHeight="1" x14ac:dyDescent="0.2">
      <c r="A32" s="227">
        <v>5</v>
      </c>
      <c r="B32" s="1095" t="s">
        <v>397</v>
      </c>
      <c r="C32" s="1096"/>
      <c r="D32" s="1096"/>
      <c r="E32" s="1096"/>
      <c r="F32" s="1096"/>
      <c r="G32" s="1096"/>
      <c r="H32" s="1096"/>
      <c r="I32" s="1096"/>
      <c r="J32" s="1096"/>
      <c r="K32" s="1096"/>
      <c r="L32" s="1096"/>
      <c r="M32" s="1096"/>
      <c r="N32" s="1096"/>
      <c r="O32" s="1096"/>
      <c r="P32" s="1097"/>
      <c r="Q32" s="1103">
        <v>4071</v>
      </c>
      <c r="R32" s="1104"/>
      <c r="S32" s="1104"/>
      <c r="T32" s="1104"/>
      <c r="U32" s="1104"/>
      <c r="V32" s="1104">
        <v>3611</v>
      </c>
      <c r="W32" s="1104"/>
      <c r="X32" s="1104"/>
      <c r="Y32" s="1104"/>
      <c r="Z32" s="1104"/>
      <c r="AA32" s="1104">
        <v>460</v>
      </c>
      <c r="AB32" s="1104"/>
      <c r="AC32" s="1104"/>
      <c r="AD32" s="1104"/>
      <c r="AE32" s="1105"/>
      <c r="AF32" s="1100">
        <v>2086</v>
      </c>
      <c r="AG32" s="1101"/>
      <c r="AH32" s="1101"/>
      <c r="AI32" s="1101"/>
      <c r="AJ32" s="1102"/>
      <c r="AK32" s="1045">
        <v>203</v>
      </c>
      <c r="AL32" s="1036"/>
      <c r="AM32" s="1036"/>
      <c r="AN32" s="1036"/>
      <c r="AO32" s="1036"/>
      <c r="AP32" s="1036">
        <v>12103</v>
      </c>
      <c r="AQ32" s="1036"/>
      <c r="AR32" s="1036"/>
      <c r="AS32" s="1036"/>
      <c r="AT32" s="1036"/>
      <c r="AU32" s="1036">
        <v>97</v>
      </c>
      <c r="AV32" s="1036"/>
      <c r="AW32" s="1036"/>
      <c r="AX32" s="1036"/>
      <c r="AY32" s="1036"/>
      <c r="AZ32" s="1036" t="s">
        <v>569</v>
      </c>
      <c r="BA32" s="1036"/>
      <c r="BB32" s="1036"/>
      <c r="BC32" s="1036"/>
      <c r="BD32" s="1036"/>
      <c r="BE32" s="1037" t="s">
        <v>398</v>
      </c>
      <c r="BF32" s="1037"/>
      <c r="BG32" s="1037"/>
      <c r="BH32" s="1037"/>
      <c r="BI32" s="1038"/>
      <c r="BJ32" s="348"/>
      <c r="BK32" s="348"/>
      <c r="BL32" s="348"/>
      <c r="BM32" s="348"/>
      <c r="BN32" s="348"/>
      <c r="BO32" s="226"/>
      <c r="BP32" s="226"/>
      <c r="BQ32" s="223">
        <v>26</v>
      </c>
      <c r="BR32" s="224"/>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16"/>
    </row>
    <row r="33" spans="1:131" ht="26.25" customHeight="1" x14ac:dyDescent="0.2">
      <c r="A33" s="227">
        <v>6</v>
      </c>
      <c r="B33" s="1095" t="s">
        <v>399</v>
      </c>
      <c r="C33" s="1096"/>
      <c r="D33" s="1096"/>
      <c r="E33" s="1096"/>
      <c r="F33" s="1096"/>
      <c r="G33" s="1096"/>
      <c r="H33" s="1096"/>
      <c r="I33" s="1096"/>
      <c r="J33" s="1096"/>
      <c r="K33" s="1096"/>
      <c r="L33" s="1096"/>
      <c r="M33" s="1096"/>
      <c r="N33" s="1096"/>
      <c r="O33" s="1096"/>
      <c r="P33" s="1097"/>
      <c r="Q33" s="1103">
        <v>2350</v>
      </c>
      <c r="R33" s="1104"/>
      <c r="S33" s="1104"/>
      <c r="T33" s="1104"/>
      <c r="U33" s="1104"/>
      <c r="V33" s="1104">
        <v>2311</v>
      </c>
      <c r="W33" s="1104"/>
      <c r="X33" s="1104"/>
      <c r="Y33" s="1104"/>
      <c r="Z33" s="1104"/>
      <c r="AA33" s="1104">
        <v>39</v>
      </c>
      <c r="AB33" s="1104"/>
      <c r="AC33" s="1104"/>
      <c r="AD33" s="1104"/>
      <c r="AE33" s="1105"/>
      <c r="AF33" s="1100">
        <v>383</v>
      </c>
      <c r="AG33" s="1101"/>
      <c r="AH33" s="1101"/>
      <c r="AI33" s="1101"/>
      <c r="AJ33" s="1102"/>
      <c r="AK33" s="1045">
        <v>1138</v>
      </c>
      <c r="AL33" s="1036"/>
      <c r="AM33" s="1036"/>
      <c r="AN33" s="1036"/>
      <c r="AO33" s="1036"/>
      <c r="AP33" s="1036">
        <v>17359</v>
      </c>
      <c r="AQ33" s="1036"/>
      <c r="AR33" s="1036"/>
      <c r="AS33" s="1036"/>
      <c r="AT33" s="1036"/>
      <c r="AU33" s="1036">
        <v>11995</v>
      </c>
      <c r="AV33" s="1036"/>
      <c r="AW33" s="1036"/>
      <c r="AX33" s="1036"/>
      <c r="AY33" s="1036"/>
      <c r="AZ33" s="1036" t="s">
        <v>569</v>
      </c>
      <c r="BA33" s="1036"/>
      <c r="BB33" s="1036"/>
      <c r="BC33" s="1036"/>
      <c r="BD33" s="1036"/>
      <c r="BE33" s="1037" t="s">
        <v>398</v>
      </c>
      <c r="BF33" s="1037"/>
      <c r="BG33" s="1037"/>
      <c r="BH33" s="1037"/>
      <c r="BI33" s="1038"/>
      <c r="BJ33" s="348"/>
      <c r="BK33" s="348"/>
      <c r="BL33" s="348"/>
      <c r="BM33" s="348"/>
      <c r="BN33" s="348"/>
      <c r="BO33" s="226"/>
      <c r="BP33" s="226"/>
      <c r="BQ33" s="223">
        <v>27</v>
      </c>
      <c r="BR33" s="224"/>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16"/>
    </row>
    <row r="34" spans="1:131" ht="26.25" customHeight="1" x14ac:dyDescent="0.2">
      <c r="A34" s="227">
        <v>7</v>
      </c>
      <c r="B34" s="1095" t="s">
        <v>400</v>
      </c>
      <c r="C34" s="1096"/>
      <c r="D34" s="1096"/>
      <c r="E34" s="1096"/>
      <c r="F34" s="1096"/>
      <c r="G34" s="1096"/>
      <c r="H34" s="1096"/>
      <c r="I34" s="1096"/>
      <c r="J34" s="1096"/>
      <c r="K34" s="1096"/>
      <c r="L34" s="1096"/>
      <c r="M34" s="1096"/>
      <c r="N34" s="1096"/>
      <c r="O34" s="1096"/>
      <c r="P34" s="1097"/>
      <c r="Q34" s="1103">
        <v>360</v>
      </c>
      <c r="R34" s="1104"/>
      <c r="S34" s="1104"/>
      <c r="T34" s="1104"/>
      <c r="U34" s="1104"/>
      <c r="V34" s="1104">
        <v>339</v>
      </c>
      <c r="W34" s="1104"/>
      <c r="X34" s="1104"/>
      <c r="Y34" s="1104"/>
      <c r="Z34" s="1104"/>
      <c r="AA34" s="1104">
        <v>21</v>
      </c>
      <c r="AB34" s="1104"/>
      <c r="AC34" s="1104"/>
      <c r="AD34" s="1104"/>
      <c r="AE34" s="1105"/>
      <c r="AF34" s="1100">
        <v>82</v>
      </c>
      <c r="AG34" s="1101"/>
      <c r="AH34" s="1101"/>
      <c r="AI34" s="1101"/>
      <c r="AJ34" s="1102"/>
      <c r="AK34" s="1045">
        <v>301</v>
      </c>
      <c r="AL34" s="1036"/>
      <c r="AM34" s="1036"/>
      <c r="AN34" s="1036"/>
      <c r="AO34" s="1036"/>
      <c r="AP34" s="1036">
        <v>2028</v>
      </c>
      <c r="AQ34" s="1036"/>
      <c r="AR34" s="1036"/>
      <c r="AS34" s="1036"/>
      <c r="AT34" s="1036"/>
      <c r="AU34" s="1036">
        <v>2028</v>
      </c>
      <c r="AV34" s="1036"/>
      <c r="AW34" s="1036"/>
      <c r="AX34" s="1036"/>
      <c r="AY34" s="1036"/>
      <c r="AZ34" s="1036" t="s">
        <v>569</v>
      </c>
      <c r="BA34" s="1036"/>
      <c r="BB34" s="1036"/>
      <c r="BC34" s="1036"/>
      <c r="BD34" s="1036"/>
      <c r="BE34" s="1037" t="s">
        <v>398</v>
      </c>
      <c r="BF34" s="1037"/>
      <c r="BG34" s="1037"/>
      <c r="BH34" s="1037"/>
      <c r="BI34" s="1038"/>
      <c r="BJ34" s="348"/>
      <c r="BK34" s="348"/>
      <c r="BL34" s="348"/>
      <c r="BM34" s="348"/>
      <c r="BN34" s="348"/>
      <c r="BO34" s="226"/>
      <c r="BP34" s="226"/>
      <c r="BQ34" s="223">
        <v>28</v>
      </c>
      <c r="BR34" s="224"/>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16"/>
    </row>
    <row r="35" spans="1:131" ht="26.25" customHeight="1" x14ac:dyDescent="0.2">
      <c r="A35" s="227">
        <v>8</v>
      </c>
      <c r="B35" s="1095" t="s">
        <v>401</v>
      </c>
      <c r="C35" s="1096"/>
      <c r="D35" s="1096"/>
      <c r="E35" s="1096"/>
      <c r="F35" s="1096"/>
      <c r="G35" s="1096"/>
      <c r="H35" s="1096"/>
      <c r="I35" s="1096"/>
      <c r="J35" s="1096"/>
      <c r="K35" s="1096"/>
      <c r="L35" s="1096"/>
      <c r="M35" s="1096"/>
      <c r="N35" s="1096"/>
      <c r="O35" s="1096"/>
      <c r="P35" s="1097"/>
      <c r="Q35" s="1103">
        <v>12</v>
      </c>
      <c r="R35" s="1104"/>
      <c r="S35" s="1104"/>
      <c r="T35" s="1104"/>
      <c r="U35" s="1104"/>
      <c r="V35" s="1104">
        <v>11</v>
      </c>
      <c r="W35" s="1104"/>
      <c r="X35" s="1104"/>
      <c r="Y35" s="1104"/>
      <c r="Z35" s="1104"/>
      <c r="AA35" s="1104">
        <v>1</v>
      </c>
      <c r="AB35" s="1104"/>
      <c r="AC35" s="1104"/>
      <c r="AD35" s="1104"/>
      <c r="AE35" s="1105"/>
      <c r="AF35" s="1100">
        <v>2</v>
      </c>
      <c r="AG35" s="1101"/>
      <c r="AH35" s="1101"/>
      <c r="AI35" s="1101"/>
      <c r="AJ35" s="1102"/>
      <c r="AK35" s="1045">
        <v>5</v>
      </c>
      <c r="AL35" s="1036"/>
      <c r="AM35" s="1036"/>
      <c r="AN35" s="1036"/>
      <c r="AO35" s="1036"/>
      <c r="AP35" s="1036">
        <v>26</v>
      </c>
      <c r="AQ35" s="1036"/>
      <c r="AR35" s="1036"/>
      <c r="AS35" s="1036"/>
      <c r="AT35" s="1036"/>
      <c r="AU35" s="1036">
        <v>22</v>
      </c>
      <c r="AV35" s="1036"/>
      <c r="AW35" s="1036"/>
      <c r="AX35" s="1036"/>
      <c r="AY35" s="1036"/>
      <c r="AZ35" s="1036" t="s">
        <v>569</v>
      </c>
      <c r="BA35" s="1036"/>
      <c r="BB35" s="1036"/>
      <c r="BC35" s="1036"/>
      <c r="BD35" s="1036"/>
      <c r="BE35" s="1037" t="s">
        <v>398</v>
      </c>
      <c r="BF35" s="1037"/>
      <c r="BG35" s="1037"/>
      <c r="BH35" s="1037"/>
      <c r="BI35" s="1038"/>
      <c r="BJ35" s="348"/>
      <c r="BK35" s="348"/>
      <c r="BL35" s="348"/>
      <c r="BM35" s="348"/>
      <c r="BN35" s="348"/>
      <c r="BO35" s="226"/>
      <c r="BP35" s="226"/>
      <c r="BQ35" s="223">
        <v>29</v>
      </c>
      <c r="BR35" s="224"/>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16"/>
    </row>
    <row r="36" spans="1:131" ht="26.25" customHeight="1" x14ac:dyDescent="0.2">
      <c r="A36" s="227">
        <v>9</v>
      </c>
      <c r="B36" s="1095" t="s">
        <v>402</v>
      </c>
      <c r="C36" s="1096"/>
      <c r="D36" s="1096"/>
      <c r="E36" s="1096"/>
      <c r="F36" s="1096"/>
      <c r="G36" s="1096"/>
      <c r="H36" s="1096"/>
      <c r="I36" s="1096"/>
      <c r="J36" s="1096"/>
      <c r="K36" s="1096"/>
      <c r="L36" s="1096"/>
      <c r="M36" s="1096"/>
      <c r="N36" s="1096"/>
      <c r="O36" s="1096"/>
      <c r="P36" s="1097"/>
      <c r="Q36" s="1103">
        <v>17173</v>
      </c>
      <c r="R36" s="1104"/>
      <c r="S36" s="1104"/>
      <c r="T36" s="1104"/>
      <c r="U36" s="1104"/>
      <c r="V36" s="1104">
        <v>16427</v>
      </c>
      <c r="W36" s="1104"/>
      <c r="X36" s="1104"/>
      <c r="Y36" s="1104"/>
      <c r="Z36" s="1104"/>
      <c r="AA36" s="1104">
        <v>746</v>
      </c>
      <c r="AB36" s="1104"/>
      <c r="AC36" s="1104"/>
      <c r="AD36" s="1104"/>
      <c r="AE36" s="1105"/>
      <c r="AF36" s="1100">
        <v>8794</v>
      </c>
      <c r="AG36" s="1101"/>
      <c r="AH36" s="1101"/>
      <c r="AI36" s="1101"/>
      <c r="AJ36" s="1102"/>
      <c r="AK36" s="1045">
        <v>907</v>
      </c>
      <c r="AL36" s="1036"/>
      <c r="AM36" s="1036"/>
      <c r="AN36" s="1036"/>
      <c r="AO36" s="1036"/>
      <c r="AP36" s="1036">
        <v>6293</v>
      </c>
      <c r="AQ36" s="1036"/>
      <c r="AR36" s="1036"/>
      <c r="AS36" s="1036"/>
      <c r="AT36" s="1036"/>
      <c r="AU36" s="1036">
        <v>4097</v>
      </c>
      <c r="AV36" s="1036"/>
      <c r="AW36" s="1036"/>
      <c r="AX36" s="1036"/>
      <c r="AY36" s="1036"/>
      <c r="AZ36" s="1036" t="s">
        <v>569</v>
      </c>
      <c r="BA36" s="1036"/>
      <c r="BB36" s="1036"/>
      <c r="BC36" s="1036"/>
      <c r="BD36" s="1036"/>
      <c r="BE36" s="1037" t="s">
        <v>398</v>
      </c>
      <c r="BF36" s="1037"/>
      <c r="BG36" s="1037"/>
      <c r="BH36" s="1037"/>
      <c r="BI36" s="1038"/>
      <c r="BJ36" s="348"/>
      <c r="BK36" s="348"/>
      <c r="BL36" s="348"/>
      <c r="BM36" s="348"/>
      <c r="BN36" s="348"/>
      <c r="BO36" s="226"/>
      <c r="BP36" s="226"/>
      <c r="BQ36" s="223">
        <v>30</v>
      </c>
      <c r="BR36" s="224"/>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16"/>
    </row>
    <row r="37" spans="1:131" ht="26.25" customHeight="1" x14ac:dyDescent="0.2">
      <c r="A37" s="227">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348"/>
      <c r="BK37" s="348"/>
      <c r="BL37" s="348"/>
      <c r="BM37" s="348"/>
      <c r="BN37" s="348"/>
      <c r="BO37" s="226"/>
      <c r="BP37" s="226"/>
      <c r="BQ37" s="223">
        <v>31</v>
      </c>
      <c r="BR37" s="224"/>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16"/>
    </row>
    <row r="38" spans="1:131" ht="26.25" customHeight="1" x14ac:dyDescent="0.2">
      <c r="A38" s="227">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348"/>
      <c r="BK38" s="348"/>
      <c r="BL38" s="348"/>
      <c r="BM38" s="348"/>
      <c r="BN38" s="348"/>
      <c r="BO38" s="226"/>
      <c r="BP38" s="226"/>
      <c r="BQ38" s="223">
        <v>32</v>
      </c>
      <c r="BR38" s="224"/>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16"/>
    </row>
    <row r="39" spans="1:131" ht="26.25" customHeight="1" x14ac:dyDescent="0.2">
      <c r="A39" s="227">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348"/>
      <c r="BK39" s="348"/>
      <c r="BL39" s="348"/>
      <c r="BM39" s="348"/>
      <c r="BN39" s="348"/>
      <c r="BO39" s="226"/>
      <c r="BP39" s="226"/>
      <c r="BQ39" s="223">
        <v>33</v>
      </c>
      <c r="BR39" s="224"/>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16"/>
    </row>
    <row r="40" spans="1:131" ht="26.25" customHeight="1" x14ac:dyDescent="0.2">
      <c r="A40" s="223">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348"/>
      <c r="BK40" s="348"/>
      <c r="BL40" s="348"/>
      <c r="BM40" s="348"/>
      <c r="BN40" s="348"/>
      <c r="BO40" s="226"/>
      <c r="BP40" s="226"/>
      <c r="BQ40" s="223">
        <v>34</v>
      </c>
      <c r="BR40" s="224"/>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16"/>
    </row>
    <row r="41" spans="1:131" ht="26.25" customHeight="1" x14ac:dyDescent="0.2">
      <c r="A41" s="223">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348"/>
      <c r="BK41" s="348"/>
      <c r="BL41" s="348"/>
      <c r="BM41" s="348"/>
      <c r="BN41" s="348"/>
      <c r="BO41" s="226"/>
      <c r="BP41" s="226"/>
      <c r="BQ41" s="223">
        <v>35</v>
      </c>
      <c r="BR41" s="224"/>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16"/>
    </row>
    <row r="42" spans="1:131" ht="26.25" customHeight="1" x14ac:dyDescent="0.2">
      <c r="A42" s="223">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348"/>
      <c r="BK42" s="348"/>
      <c r="BL42" s="348"/>
      <c r="BM42" s="348"/>
      <c r="BN42" s="348"/>
      <c r="BO42" s="226"/>
      <c r="BP42" s="226"/>
      <c r="BQ42" s="223">
        <v>36</v>
      </c>
      <c r="BR42" s="224"/>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16"/>
    </row>
    <row r="43" spans="1:131" ht="26.25" customHeight="1" x14ac:dyDescent="0.2">
      <c r="A43" s="223">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348"/>
      <c r="BK43" s="348"/>
      <c r="BL43" s="348"/>
      <c r="BM43" s="348"/>
      <c r="BN43" s="348"/>
      <c r="BO43" s="226"/>
      <c r="BP43" s="226"/>
      <c r="BQ43" s="223">
        <v>37</v>
      </c>
      <c r="BR43" s="224"/>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16"/>
    </row>
    <row r="44" spans="1:131" ht="26.25" customHeight="1" x14ac:dyDescent="0.2">
      <c r="A44" s="223">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348"/>
      <c r="BK44" s="348"/>
      <c r="BL44" s="348"/>
      <c r="BM44" s="348"/>
      <c r="BN44" s="348"/>
      <c r="BO44" s="226"/>
      <c r="BP44" s="226"/>
      <c r="BQ44" s="223">
        <v>38</v>
      </c>
      <c r="BR44" s="224"/>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16"/>
    </row>
    <row r="45" spans="1:131" ht="26.25" customHeight="1" x14ac:dyDescent="0.2">
      <c r="A45" s="223">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348"/>
      <c r="BK45" s="348"/>
      <c r="BL45" s="348"/>
      <c r="BM45" s="348"/>
      <c r="BN45" s="348"/>
      <c r="BO45" s="226"/>
      <c r="BP45" s="226"/>
      <c r="BQ45" s="223">
        <v>39</v>
      </c>
      <c r="BR45" s="224"/>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16"/>
    </row>
    <row r="46" spans="1:131" ht="26.25" customHeight="1" x14ac:dyDescent="0.2">
      <c r="A46" s="223">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348"/>
      <c r="BK46" s="348"/>
      <c r="BL46" s="348"/>
      <c r="BM46" s="348"/>
      <c r="BN46" s="348"/>
      <c r="BO46" s="226"/>
      <c r="BP46" s="226"/>
      <c r="BQ46" s="223">
        <v>40</v>
      </c>
      <c r="BR46" s="224"/>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16"/>
    </row>
    <row r="47" spans="1:131" ht="26.25" customHeight="1" x14ac:dyDescent="0.2">
      <c r="A47" s="223">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348"/>
      <c r="BK47" s="348"/>
      <c r="BL47" s="348"/>
      <c r="BM47" s="348"/>
      <c r="BN47" s="348"/>
      <c r="BO47" s="226"/>
      <c r="BP47" s="226"/>
      <c r="BQ47" s="223">
        <v>41</v>
      </c>
      <c r="BR47" s="224"/>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16"/>
    </row>
    <row r="48" spans="1:131" ht="26.25" customHeight="1" x14ac:dyDescent="0.2">
      <c r="A48" s="223">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348"/>
      <c r="BK48" s="348"/>
      <c r="BL48" s="348"/>
      <c r="BM48" s="348"/>
      <c r="BN48" s="348"/>
      <c r="BO48" s="226"/>
      <c r="BP48" s="226"/>
      <c r="BQ48" s="223">
        <v>42</v>
      </c>
      <c r="BR48" s="224"/>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16"/>
    </row>
    <row r="49" spans="1:131" ht="26.25" customHeight="1" x14ac:dyDescent="0.2">
      <c r="A49" s="223">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348"/>
      <c r="BK49" s="348"/>
      <c r="BL49" s="348"/>
      <c r="BM49" s="348"/>
      <c r="BN49" s="348"/>
      <c r="BO49" s="226"/>
      <c r="BP49" s="226"/>
      <c r="BQ49" s="223">
        <v>43</v>
      </c>
      <c r="BR49" s="224"/>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16"/>
    </row>
    <row r="50" spans="1:131" ht="26.25" customHeight="1" x14ac:dyDescent="0.2">
      <c r="A50" s="223">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348"/>
      <c r="BK50" s="348"/>
      <c r="BL50" s="348"/>
      <c r="BM50" s="348"/>
      <c r="BN50" s="348"/>
      <c r="BO50" s="226"/>
      <c r="BP50" s="226"/>
      <c r="BQ50" s="223">
        <v>44</v>
      </c>
      <c r="BR50" s="224"/>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16"/>
    </row>
    <row r="51" spans="1:131" ht="26.25" customHeight="1" x14ac:dyDescent="0.2">
      <c r="A51" s="223">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348"/>
      <c r="BK51" s="348"/>
      <c r="BL51" s="348"/>
      <c r="BM51" s="348"/>
      <c r="BN51" s="348"/>
      <c r="BO51" s="226"/>
      <c r="BP51" s="226"/>
      <c r="BQ51" s="223">
        <v>45</v>
      </c>
      <c r="BR51" s="224"/>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16"/>
    </row>
    <row r="52" spans="1:131" ht="26.25" customHeight="1" x14ac:dyDescent="0.2">
      <c r="A52" s="223">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348"/>
      <c r="BK52" s="348"/>
      <c r="BL52" s="348"/>
      <c r="BM52" s="348"/>
      <c r="BN52" s="348"/>
      <c r="BO52" s="226"/>
      <c r="BP52" s="226"/>
      <c r="BQ52" s="223">
        <v>46</v>
      </c>
      <c r="BR52" s="224"/>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16"/>
    </row>
    <row r="53" spans="1:131" ht="26.25" customHeight="1" x14ac:dyDescent="0.2">
      <c r="A53" s="223">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348"/>
      <c r="BK53" s="348"/>
      <c r="BL53" s="348"/>
      <c r="BM53" s="348"/>
      <c r="BN53" s="348"/>
      <c r="BO53" s="226"/>
      <c r="BP53" s="226"/>
      <c r="BQ53" s="223">
        <v>47</v>
      </c>
      <c r="BR53" s="224"/>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16"/>
    </row>
    <row r="54" spans="1:131" ht="26.25" customHeight="1" x14ac:dyDescent="0.2">
      <c r="A54" s="223">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348"/>
      <c r="BK54" s="348"/>
      <c r="BL54" s="348"/>
      <c r="BM54" s="348"/>
      <c r="BN54" s="348"/>
      <c r="BO54" s="226"/>
      <c r="BP54" s="226"/>
      <c r="BQ54" s="223">
        <v>48</v>
      </c>
      <c r="BR54" s="224"/>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16"/>
    </row>
    <row r="55" spans="1:131" ht="26.25" customHeight="1" x14ac:dyDescent="0.2">
      <c r="A55" s="223">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348"/>
      <c r="BK55" s="348"/>
      <c r="BL55" s="348"/>
      <c r="BM55" s="348"/>
      <c r="BN55" s="348"/>
      <c r="BO55" s="226"/>
      <c r="BP55" s="226"/>
      <c r="BQ55" s="223">
        <v>49</v>
      </c>
      <c r="BR55" s="224"/>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16"/>
    </row>
    <row r="56" spans="1:131" ht="26.25" customHeight="1" x14ac:dyDescent="0.2">
      <c r="A56" s="223">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348"/>
      <c r="BK56" s="348"/>
      <c r="BL56" s="348"/>
      <c r="BM56" s="348"/>
      <c r="BN56" s="348"/>
      <c r="BO56" s="226"/>
      <c r="BP56" s="226"/>
      <c r="BQ56" s="223">
        <v>50</v>
      </c>
      <c r="BR56" s="224"/>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16"/>
    </row>
    <row r="57" spans="1:131" ht="26.25" customHeight="1" x14ac:dyDescent="0.2">
      <c r="A57" s="223">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348"/>
      <c r="BK57" s="348"/>
      <c r="BL57" s="348"/>
      <c r="BM57" s="348"/>
      <c r="BN57" s="348"/>
      <c r="BO57" s="226"/>
      <c r="BP57" s="226"/>
      <c r="BQ57" s="223">
        <v>51</v>
      </c>
      <c r="BR57" s="224"/>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16"/>
    </row>
    <row r="58" spans="1:131" ht="26.25" customHeight="1" x14ac:dyDescent="0.2">
      <c r="A58" s="223">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348"/>
      <c r="BK58" s="348"/>
      <c r="BL58" s="348"/>
      <c r="BM58" s="348"/>
      <c r="BN58" s="348"/>
      <c r="BO58" s="226"/>
      <c r="BP58" s="226"/>
      <c r="BQ58" s="223">
        <v>52</v>
      </c>
      <c r="BR58" s="224"/>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16"/>
    </row>
    <row r="59" spans="1:131" ht="26.25" customHeight="1" x14ac:dyDescent="0.2">
      <c r="A59" s="223">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348"/>
      <c r="BK59" s="348"/>
      <c r="BL59" s="348"/>
      <c r="BM59" s="348"/>
      <c r="BN59" s="348"/>
      <c r="BO59" s="226"/>
      <c r="BP59" s="226"/>
      <c r="BQ59" s="223">
        <v>53</v>
      </c>
      <c r="BR59" s="224"/>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16"/>
    </row>
    <row r="60" spans="1:131" ht="26.25" customHeight="1" x14ac:dyDescent="0.2">
      <c r="A60" s="223">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348"/>
      <c r="BK60" s="348"/>
      <c r="BL60" s="348"/>
      <c r="BM60" s="348"/>
      <c r="BN60" s="348"/>
      <c r="BO60" s="226"/>
      <c r="BP60" s="226"/>
      <c r="BQ60" s="223">
        <v>54</v>
      </c>
      <c r="BR60" s="224"/>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16"/>
    </row>
    <row r="61" spans="1:131" ht="26.25" customHeight="1" thickBot="1" x14ac:dyDescent="0.25">
      <c r="A61" s="223">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348"/>
      <c r="BK61" s="348"/>
      <c r="BL61" s="348"/>
      <c r="BM61" s="348"/>
      <c r="BN61" s="348"/>
      <c r="BO61" s="226"/>
      <c r="BP61" s="226"/>
      <c r="BQ61" s="223">
        <v>55</v>
      </c>
      <c r="BR61" s="224"/>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16"/>
    </row>
    <row r="62" spans="1:131" ht="26.25" customHeight="1" x14ac:dyDescent="0.2">
      <c r="A62" s="223">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403</v>
      </c>
      <c r="BK62" s="1093"/>
      <c r="BL62" s="1093"/>
      <c r="BM62" s="1093"/>
      <c r="BN62" s="1094"/>
      <c r="BO62" s="226"/>
      <c r="BP62" s="226"/>
      <c r="BQ62" s="223">
        <v>56</v>
      </c>
      <c r="BR62" s="224"/>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16"/>
    </row>
    <row r="63" spans="1:131" ht="26.25" customHeight="1" thickBot="1" x14ac:dyDescent="0.25">
      <c r="A63" s="225" t="s">
        <v>381</v>
      </c>
      <c r="B63" s="1002" t="s">
        <v>404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12803</v>
      </c>
      <c r="AG63" s="1024"/>
      <c r="AH63" s="1024"/>
      <c r="AI63" s="1024"/>
      <c r="AJ63" s="1087"/>
      <c r="AK63" s="1088"/>
      <c r="AL63" s="1028"/>
      <c r="AM63" s="1028"/>
      <c r="AN63" s="1028"/>
      <c r="AO63" s="1028"/>
      <c r="AP63" s="1024">
        <v>37809</v>
      </c>
      <c r="AQ63" s="1024"/>
      <c r="AR63" s="1024"/>
      <c r="AS63" s="1024"/>
      <c r="AT63" s="1024"/>
      <c r="AU63" s="1024">
        <v>18239</v>
      </c>
      <c r="AV63" s="1024"/>
      <c r="AW63" s="1024"/>
      <c r="AX63" s="1024"/>
      <c r="AY63" s="1024"/>
      <c r="AZ63" s="1082"/>
      <c r="BA63" s="1082"/>
      <c r="BB63" s="1082"/>
      <c r="BC63" s="1082"/>
      <c r="BD63" s="1082"/>
      <c r="BE63" s="1025"/>
      <c r="BF63" s="1025"/>
      <c r="BG63" s="1025"/>
      <c r="BH63" s="1025"/>
      <c r="BI63" s="1026"/>
      <c r="BJ63" s="1083" t="s">
        <v>124</v>
      </c>
      <c r="BK63" s="1018"/>
      <c r="BL63" s="1018"/>
      <c r="BM63" s="1018"/>
      <c r="BN63" s="1084"/>
      <c r="BO63" s="226"/>
      <c r="BP63" s="226"/>
      <c r="BQ63" s="223">
        <v>57</v>
      </c>
      <c r="BR63" s="224"/>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16"/>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16"/>
    </row>
    <row r="65" spans="1:131" ht="26.25" customHeight="1" thickBot="1" x14ac:dyDescent="0.25">
      <c r="A65" s="348" t="s">
        <v>405</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c r="BE65" s="226"/>
      <c r="BF65" s="226"/>
      <c r="BG65" s="226"/>
      <c r="BH65" s="226"/>
      <c r="BI65" s="226"/>
      <c r="BJ65" s="226"/>
      <c r="BK65" s="226"/>
      <c r="BL65" s="226"/>
      <c r="BM65" s="226"/>
      <c r="BN65" s="226"/>
      <c r="BO65" s="226"/>
      <c r="BP65" s="226"/>
      <c r="BQ65" s="223">
        <v>59</v>
      </c>
      <c r="BR65" s="224"/>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16"/>
    </row>
    <row r="66" spans="1:131" ht="26.25" customHeight="1" x14ac:dyDescent="0.2">
      <c r="A66" s="1060" t="s">
        <v>406</v>
      </c>
      <c r="B66" s="1061"/>
      <c r="C66" s="1061"/>
      <c r="D66" s="1061"/>
      <c r="E66" s="1061"/>
      <c r="F66" s="1061"/>
      <c r="G66" s="1061"/>
      <c r="H66" s="1061"/>
      <c r="I66" s="1061"/>
      <c r="J66" s="1061"/>
      <c r="K66" s="1061"/>
      <c r="L66" s="1061"/>
      <c r="M66" s="1061"/>
      <c r="N66" s="1061"/>
      <c r="O66" s="1061"/>
      <c r="P66" s="1062"/>
      <c r="Q66" s="1066" t="s">
        <v>385</v>
      </c>
      <c r="R66" s="1067"/>
      <c r="S66" s="1067"/>
      <c r="T66" s="1067"/>
      <c r="U66" s="1068"/>
      <c r="V66" s="1066" t="s">
        <v>386</v>
      </c>
      <c r="W66" s="1067"/>
      <c r="X66" s="1067"/>
      <c r="Y66" s="1067"/>
      <c r="Z66" s="1068"/>
      <c r="AA66" s="1066" t="s">
        <v>387</v>
      </c>
      <c r="AB66" s="1067"/>
      <c r="AC66" s="1067"/>
      <c r="AD66" s="1067"/>
      <c r="AE66" s="1068"/>
      <c r="AF66" s="1072" t="s">
        <v>388</v>
      </c>
      <c r="AG66" s="1073"/>
      <c r="AH66" s="1073"/>
      <c r="AI66" s="1073"/>
      <c r="AJ66" s="1074"/>
      <c r="AK66" s="1066" t="s">
        <v>389</v>
      </c>
      <c r="AL66" s="1061"/>
      <c r="AM66" s="1061"/>
      <c r="AN66" s="1061"/>
      <c r="AO66" s="1062"/>
      <c r="AP66" s="1066" t="s">
        <v>390</v>
      </c>
      <c r="AQ66" s="1067"/>
      <c r="AR66" s="1067"/>
      <c r="AS66" s="1067"/>
      <c r="AT66" s="1068"/>
      <c r="AU66" s="1066" t="s">
        <v>407</v>
      </c>
      <c r="AV66" s="1067"/>
      <c r="AW66" s="1067"/>
      <c r="AX66" s="1067"/>
      <c r="AY66" s="1068"/>
      <c r="AZ66" s="1066" t="s">
        <v>368</v>
      </c>
      <c r="BA66" s="1067"/>
      <c r="BB66" s="1067"/>
      <c r="BC66" s="1067"/>
      <c r="BD66" s="1080"/>
      <c r="BE66" s="226"/>
      <c r="BF66" s="226"/>
      <c r="BG66" s="226"/>
      <c r="BH66" s="226"/>
      <c r="BI66" s="226"/>
      <c r="BJ66" s="226"/>
      <c r="BK66" s="226"/>
      <c r="BL66" s="226"/>
      <c r="BM66" s="226"/>
      <c r="BN66" s="226"/>
      <c r="BO66" s="226"/>
      <c r="BP66" s="226"/>
      <c r="BQ66" s="223">
        <v>60</v>
      </c>
      <c r="BR66" s="228"/>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1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26"/>
      <c r="BF67" s="226"/>
      <c r="BG67" s="226"/>
      <c r="BH67" s="226"/>
      <c r="BI67" s="226"/>
      <c r="BJ67" s="226"/>
      <c r="BK67" s="226"/>
      <c r="BL67" s="226"/>
      <c r="BM67" s="226"/>
      <c r="BN67" s="226"/>
      <c r="BO67" s="226"/>
      <c r="BP67" s="226"/>
      <c r="BQ67" s="223">
        <v>61</v>
      </c>
      <c r="BR67" s="228"/>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16"/>
    </row>
    <row r="68" spans="1:131" ht="26.25" customHeight="1" thickTop="1" x14ac:dyDescent="0.2">
      <c r="A68" s="221">
        <v>1</v>
      </c>
      <c r="B68" s="1050" t="s">
        <v>570</v>
      </c>
      <c r="C68" s="1051"/>
      <c r="D68" s="1051"/>
      <c r="E68" s="1051"/>
      <c r="F68" s="1051"/>
      <c r="G68" s="1051"/>
      <c r="H68" s="1051"/>
      <c r="I68" s="1051"/>
      <c r="J68" s="1051"/>
      <c r="K68" s="1051"/>
      <c r="L68" s="1051"/>
      <c r="M68" s="1051"/>
      <c r="N68" s="1051"/>
      <c r="O68" s="1051"/>
      <c r="P68" s="1052"/>
      <c r="Q68" s="1053">
        <v>7170</v>
      </c>
      <c r="R68" s="1047"/>
      <c r="S68" s="1047"/>
      <c r="T68" s="1047"/>
      <c r="U68" s="1047"/>
      <c r="V68" s="1047">
        <v>6595</v>
      </c>
      <c r="W68" s="1047"/>
      <c r="X68" s="1047"/>
      <c r="Y68" s="1047"/>
      <c r="Z68" s="1047"/>
      <c r="AA68" s="1047">
        <v>575</v>
      </c>
      <c r="AB68" s="1047"/>
      <c r="AC68" s="1047"/>
      <c r="AD68" s="1047"/>
      <c r="AE68" s="1047"/>
      <c r="AF68" s="1047">
        <v>575</v>
      </c>
      <c r="AG68" s="1047"/>
      <c r="AH68" s="1047"/>
      <c r="AI68" s="1047"/>
      <c r="AJ68" s="1047"/>
      <c r="AK68" s="1047">
        <v>2440</v>
      </c>
      <c r="AL68" s="1047"/>
      <c r="AM68" s="1047"/>
      <c r="AN68" s="1047"/>
      <c r="AO68" s="1047"/>
      <c r="AP68" s="1047" t="s">
        <v>495</v>
      </c>
      <c r="AQ68" s="1047"/>
      <c r="AR68" s="1047"/>
      <c r="AS68" s="1047"/>
      <c r="AT68" s="1047"/>
      <c r="AU68" s="1047" t="s">
        <v>495</v>
      </c>
      <c r="AV68" s="1047"/>
      <c r="AW68" s="1047"/>
      <c r="AX68" s="1047"/>
      <c r="AY68" s="1047"/>
      <c r="AZ68" s="1048"/>
      <c r="BA68" s="1048"/>
      <c r="BB68" s="1048"/>
      <c r="BC68" s="1048"/>
      <c r="BD68" s="1049"/>
      <c r="BE68" s="226"/>
      <c r="BF68" s="226"/>
      <c r="BG68" s="226"/>
      <c r="BH68" s="226"/>
      <c r="BI68" s="226"/>
      <c r="BJ68" s="226"/>
      <c r="BK68" s="226"/>
      <c r="BL68" s="226"/>
      <c r="BM68" s="226"/>
      <c r="BN68" s="226"/>
      <c r="BO68" s="226"/>
      <c r="BP68" s="226"/>
      <c r="BQ68" s="223">
        <v>62</v>
      </c>
      <c r="BR68" s="228"/>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16"/>
    </row>
    <row r="69" spans="1:131" ht="26.25" customHeight="1" x14ac:dyDescent="0.2">
      <c r="A69" s="223">
        <v>2</v>
      </c>
      <c r="B69" s="1039" t="s">
        <v>571</v>
      </c>
      <c r="C69" s="1040"/>
      <c r="D69" s="1040"/>
      <c r="E69" s="1040"/>
      <c r="F69" s="1040"/>
      <c r="G69" s="1040"/>
      <c r="H69" s="1040"/>
      <c r="I69" s="1040"/>
      <c r="J69" s="1040"/>
      <c r="K69" s="1040"/>
      <c r="L69" s="1040"/>
      <c r="M69" s="1040"/>
      <c r="N69" s="1040"/>
      <c r="O69" s="1040"/>
      <c r="P69" s="1041"/>
      <c r="Q69" s="1042">
        <v>147</v>
      </c>
      <c r="R69" s="1036"/>
      <c r="S69" s="1036"/>
      <c r="T69" s="1036"/>
      <c r="U69" s="1036"/>
      <c r="V69" s="1036">
        <v>125</v>
      </c>
      <c r="W69" s="1036"/>
      <c r="X69" s="1036"/>
      <c r="Y69" s="1036"/>
      <c r="Z69" s="1036"/>
      <c r="AA69" s="1036">
        <v>22</v>
      </c>
      <c r="AB69" s="1036"/>
      <c r="AC69" s="1036"/>
      <c r="AD69" s="1036"/>
      <c r="AE69" s="1036"/>
      <c r="AF69" s="1036">
        <v>22</v>
      </c>
      <c r="AG69" s="1036"/>
      <c r="AH69" s="1036"/>
      <c r="AI69" s="1036"/>
      <c r="AJ69" s="1036"/>
      <c r="AK69" s="1036" t="s">
        <v>569</v>
      </c>
      <c r="AL69" s="1036"/>
      <c r="AM69" s="1036"/>
      <c r="AN69" s="1036"/>
      <c r="AO69" s="1036"/>
      <c r="AP69" s="1036" t="s">
        <v>495</v>
      </c>
      <c r="AQ69" s="1036"/>
      <c r="AR69" s="1036"/>
      <c r="AS69" s="1036"/>
      <c r="AT69" s="1036"/>
      <c r="AU69" s="1036" t="s">
        <v>495</v>
      </c>
      <c r="AV69" s="1036"/>
      <c r="AW69" s="1036"/>
      <c r="AX69" s="1036"/>
      <c r="AY69" s="1036"/>
      <c r="AZ69" s="1037"/>
      <c r="BA69" s="1037"/>
      <c r="BB69" s="1037"/>
      <c r="BC69" s="1037"/>
      <c r="BD69" s="1038"/>
      <c r="BE69" s="226"/>
      <c r="BF69" s="226"/>
      <c r="BG69" s="226"/>
      <c r="BH69" s="226"/>
      <c r="BI69" s="226"/>
      <c r="BJ69" s="226"/>
      <c r="BK69" s="226"/>
      <c r="BL69" s="226"/>
      <c r="BM69" s="226"/>
      <c r="BN69" s="226"/>
      <c r="BO69" s="226"/>
      <c r="BP69" s="226"/>
      <c r="BQ69" s="223">
        <v>63</v>
      </c>
      <c r="BR69" s="228"/>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16"/>
    </row>
    <row r="70" spans="1:131" ht="26.25" customHeight="1" x14ac:dyDescent="0.2">
      <c r="A70" s="223">
        <v>3</v>
      </c>
      <c r="B70" s="1039" t="s">
        <v>572</v>
      </c>
      <c r="C70" s="1040"/>
      <c r="D70" s="1040"/>
      <c r="E70" s="1040"/>
      <c r="F70" s="1040"/>
      <c r="G70" s="1040"/>
      <c r="H70" s="1040"/>
      <c r="I70" s="1040"/>
      <c r="J70" s="1040"/>
      <c r="K70" s="1040"/>
      <c r="L70" s="1040"/>
      <c r="M70" s="1040"/>
      <c r="N70" s="1040"/>
      <c r="O70" s="1040"/>
      <c r="P70" s="1041"/>
      <c r="Q70" s="1042">
        <v>89</v>
      </c>
      <c r="R70" s="1036"/>
      <c r="S70" s="1036"/>
      <c r="T70" s="1036"/>
      <c r="U70" s="1036"/>
      <c r="V70" s="1036">
        <v>83</v>
      </c>
      <c r="W70" s="1036"/>
      <c r="X70" s="1036"/>
      <c r="Y70" s="1036"/>
      <c r="Z70" s="1036"/>
      <c r="AA70" s="1036">
        <v>6</v>
      </c>
      <c r="AB70" s="1036"/>
      <c r="AC70" s="1036"/>
      <c r="AD70" s="1036"/>
      <c r="AE70" s="1036"/>
      <c r="AF70" s="1036">
        <v>6</v>
      </c>
      <c r="AG70" s="1036"/>
      <c r="AH70" s="1036"/>
      <c r="AI70" s="1036"/>
      <c r="AJ70" s="1036"/>
      <c r="AK70" s="1036">
        <v>3</v>
      </c>
      <c r="AL70" s="1036"/>
      <c r="AM70" s="1036"/>
      <c r="AN70" s="1036"/>
      <c r="AO70" s="1036"/>
      <c r="AP70" s="1036" t="s">
        <v>495</v>
      </c>
      <c r="AQ70" s="1036"/>
      <c r="AR70" s="1036"/>
      <c r="AS70" s="1036"/>
      <c r="AT70" s="1036"/>
      <c r="AU70" s="1036" t="s">
        <v>495</v>
      </c>
      <c r="AV70" s="1036"/>
      <c r="AW70" s="1036"/>
      <c r="AX70" s="1036"/>
      <c r="AY70" s="1036"/>
      <c r="AZ70" s="1037"/>
      <c r="BA70" s="1037"/>
      <c r="BB70" s="1037"/>
      <c r="BC70" s="1037"/>
      <c r="BD70" s="1038"/>
      <c r="BE70" s="226"/>
      <c r="BF70" s="226"/>
      <c r="BG70" s="226"/>
      <c r="BH70" s="226"/>
      <c r="BI70" s="226"/>
      <c r="BJ70" s="226"/>
      <c r="BK70" s="226"/>
      <c r="BL70" s="226"/>
      <c r="BM70" s="226"/>
      <c r="BN70" s="226"/>
      <c r="BO70" s="226"/>
      <c r="BP70" s="226"/>
      <c r="BQ70" s="223">
        <v>64</v>
      </c>
      <c r="BR70" s="228"/>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16"/>
    </row>
    <row r="71" spans="1:131" ht="26.25" customHeight="1" x14ac:dyDescent="0.2">
      <c r="A71" s="223">
        <v>4</v>
      </c>
      <c r="B71" s="1039" t="s">
        <v>573</v>
      </c>
      <c r="C71" s="1040"/>
      <c r="D71" s="1040"/>
      <c r="E71" s="1040"/>
      <c r="F71" s="1040"/>
      <c r="G71" s="1040"/>
      <c r="H71" s="1040"/>
      <c r="I71" s="1040"/>
      <c r="J71" s="1040"/>
      <c r="K71" s="1040"/>
      <c r="L71" s="1040"/>
      <c r="M71" s="1040"/>
      <c r="N71" s="1040"/>
      <c r="O71" s="1040"/>
      <c r="P71" s="1041"/>
      <c r="Q71" s="1042">
        <v>252958</v>
      </c>
      <c r="R71" s="1036"/>
      <c r="S71" s="1036"/>
      <c r="T71" s="1036"/>
      <c r="U71" s="1036"/>
      <c r="V71" s="1036">
        <v>245877</v>
      </c>
      <c r="W71" s="1036"/>
      <c r="X71" s="1036"/>
      <c r="Y71" s="1036"/>
      <c r="Z71" s="1036"/>
      <c r="AA71" s="1036">
        <v>7081</v>
      </c>
      <c r="AB71" s="1036"/>
      <c r="AC71" s="1036"/>
      <c r="AD71" s="1036"/>
      <c r="AE71" s="1036"/>
      <c r="AF71" s="1036">
        <v>7081</v>
      </c>
      <c r="AG71" s="1036"/>
      <c r="AH71" s="1036"/>
      <c r="AI71" s="1036"/>
      <c r="AJ71" s="1036"/>
      <c r="AK71" s="1036">
        <v>2765</v>
      </c>
      <c r="AL71" s="1036"/>
      <c r="AM71" s="1036"/>
      <c r="AN71" s="1036"/>
      <c r="AO71" s="1036"/>
      <c r="AP71" s="1036" t="s">
        <v>495</v>
      </c>
      <c r="AQ71" s="1036"/>
      <c r="AR71" s="1036"/>
      <c r="AS71" s="1036"/>
      <c r="AT71" s="1036"/>
      <c r="AU71" s="1036" t="s">
        <v>495</v>
      </c>
      <c r="AV71" s="1036"/>
      <c r="AW71" s="1036"/>
      <c r="AX71" s="1036"/>
      <c r="AY71" s="1036"/>
      <c r="AZ71" s="1037"/>
      <c r="BA71" s="1037"/>
      <c r="BB71" s="1037"/>
      <c r="BC71" s="1037"/>
      <c r="BD71" s="1038"/>
      <c r="BE71" s="226"/>
      <c r="BF71" s="226"/>
      <c r="BG71" s="226"/>
      <c r="BH71" s="226"/>
      <c r="BI71" s="226"/>
      <c r="BJ71" s="226"/>
      <c r="BK71" s="226"/>
      <c r="BL71" s="226"/>
      <c r="BM71" s="226"/>
      <c r="BN71" s="226"/>
      <c r="BO71" s="226"/>
      <c r="BP71" s="226"/>
      <c r="BQ71" s="223">
        <v>65</v>
      </c>
      <c r="BR71" s="228"/>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16"/>
    </row>
    <row r="72" spans="1:131" ht="26.25" customHeight="1" x14ac:dyDescent="0.2">
      <c r="A72" s="223">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26"/>
      <c r="BF72" s="226"/>
      <c r="BG72" s="226"/>
      <c r="BH72" s="226"/>
      <c r="BI72" s="226"/>
      <c r="BJ72" s="226"/>
      <c r="BK72" s="226"/>
      <c r="BL72" s="226"/>
      <c r="BM72" s="226"/>
      <c r="BN72" s="226"/>
      <c r="BO72" s="226"/>
      <c r="BP72" s="226"/>
      <c r="BQ72" s="223">
        <v>66</v>
      </c>
      <c r="BR72" s="228"/>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16"/>
    </row>
    <row r="73" spans="1:131" ht="26.25" customHeight="1" x14ac:dyDescent="0.2">
      <c r="A73" s="223">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26"/>
      <c r="BF73" s="226"/>
      <c r="BG73" s="226"/>
      <c r="BH73" s="226"/>
      <c r="BI73" s="226"/>
      <c r="BJ73" s="226"/>
      <c r="BK73" s="226"/>
      <c r="BL73" s="226"/>
      <c r="BM73" s="226"/>
      <c r="BN73" s="226"/>
      <c r="BO73" s="226"/>
      <c r="BP73" s="226"/>
      <c r="BQ73" s="223">
        <v>67</v>
      </c>
      <c r="BR73" s="228"/>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16"/>
    </row>
    <row r="74" spans="1:131" ht="26.25" customHeight="1" x14ac:dyDescent="0.2">
      <c r="A74" s="223">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26"/>
      <c r="BF74" s="226"/>
      <c r="BG74" s="226"/>
      <c r="BH74" s="226"/>
      <c r="BI74" s="226"/>
      <c r="BJ74" s="226"/>
      <c r="BK74" s="226"/>
      <c r="BL74" s="226"/>
      <c r="BM74" s="226"/>
      <c r="BN74" s="226"/>
      <c r="BO74" s="226"/>
      <c r="BP74" s="226"/>
      <c r="BQ74" s="223">
        <v>68</v>
      </c>
      <c r="BR74" s="228"/>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16"/>
    </row>
    <row r="75" spans="1:131" ht="26.25" customHeight="1" x14ac:dyDescent="0.2">
      <c r="A75" s="223">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26"/>
      <c r="BF75" s="226"/>
      <c r="BG75" s="226"/>
      <c r="BH75" s="226"/>
      <c r="BI75" s="226"/>
      <c r="BJ75" s="226"/>
      <c r="BK75" s="226"/>
      <c r="BL75" s="226"/>
      <c r="BM75" s="226"/>
      <c r="BN75" s="226"/>
      <c r="BO75" s="226"/>
      <c r="BP75" s="226"/>
      <c r="BQ75" s="223">
        <v>69</v>
      </c>
      <c r="BR75" s="228"/>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16"/>
    </row>
    <row r="76" spans="1:131" ht="26.25" customHeight="1" x14ac:dyDescent="0.2">
      <c r="A76" s="223">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26"/>
      <c r="BF76" s="226"/>
      <c r="BG76" s="226"/>
      <c r="BH76" s="226"/>
      <c r="BI76" s="226"/>
      <c r="BJ76" s="226"/>
      <c r="BK76" s="226"/>
      <c r="BL76" s="226"/>
      <c r="BM76" s="226"/>
      <c r="BN76" s="226"/>
      <c r="BO76" s="226"/>
      <c r="BP76" s="226"/>
      <c r="BQ76" s="223">
        <v>70</v>
      </c>
      <c r="BR76" s="228"/>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16"/>
    </row>
    <row r="77" spans="1:131" ht="26.25" customHeight="1" x14ac:dyDescent="0.2">
      <c r="A77" s="223">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26"/>
      <c r="BF77" s="226"/>
      <c r="BG77" s="226"/>
      <c r="BH77" s="226"/>
      <c r="BI77" s="226"/>
      <c r="BJ77" s="226"/>
      <c r="BK77" s="226"/>
      <c r="BL77" s="226"/>
      <c r="BM77" s="226"/>
      <c r="BN77" s="226"/>
      <c r="BO77" s="226"/>
      <c r="BP77" s="226"/>
      <c r="BQ77" s="223">
        <v>71</v>
      </c>
      <c r="BR77" s="228"/>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16"/>
    </row>
    <row r="78" spans="1:131" ht="26.25" customHeight="1" x14ac:dyDescent="0.2">
      <c r="A78" s="223">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26"/>
      <c r="BF78" s="226"/>
      <c r="BG78" s="226"/>
      <c r="BH78" s="226"/>
      <c r="BI78" s="226"/>
      <c r="BJ78" s="216"/>
      <c r="BK78" s="216"/>
      <c r="BL78" s="216"/>
      <c r="BM78" s="216"/>
      <c r="BN78" s="216"/>
      <c r="BO78" s="226"/>
      <c r="BP78" s="226"/>
      <c r="BQ78" s="223">
        <v>72</v>
      </c>
      <c r="BR78" s="228"/>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16"/>
    </row>
    <row r="79" spans="1:131" ht="26.25" customHeight="1" x14ac:dyDescent="0.2">
      <c r="A79" s="223">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26"/>
      <c r="BF79" s="226"/>
      <c r="BG79" s="226"/>
      <c r="BH79" s="226"/>
      <c r="BI79" s="226"/>
      <c r="BJ79" s="216"/>
      <c r="BK79" s="216"/>
      <c r="BL79" s="216"/>
      <c r="BM79" s="216"/>
      <c r="BN79" s="216"/>
      <c r="BO79" s="226"/>
      <c r="BP79" s="226"/>
      <c r="BQ79" s="223">
        <v>73</v>
      </c>
      <c r="BR79" s="228"/>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16"/>
    </row>
    <row r="80" spans="1:131" ht="26.25" customHeight="1" x14ac:dyDescent="0.2">
      <c r="A80" s="223">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26"/>
      <c r="BF80" s="226"/>
      <c r="BG80" s="226"/>
      <c r="BH80" s="226"/>
      <c r="BI80" s="226"/>
      <c r="BJ80" s="226"/>
      <c r="BK80" s="226"/>
      <c r="BL80" s="226"/>
      <c r="BM80" s="226"/>
      <c r="BN80" s="226"/>
      <c r="BO80" s="226"/>
      <c r="BP80" s="226"/>
      <c r="BQ80" s="223">
        <v>74</v>
      </c>
      <c r="BR80" s="228"/>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16"/>
    </row>
    <row r="81" spans="1:131" ht="26.25" customHeight="1" x14ac:dyDescent="0.2">
      <c r="A81" s="223">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26"/>
      <c r="BF81" s="226"/>
      <c r="BG81" s="226"/>
      <c r="BH81" s="226"/>
      <c r="BI81" s="226"/>
      <c r="BJ81" s="226"/>
      <c r="BK81" s="226"/>
      <c r="BL81" s="226"/>
      <c r="BM81" s="226"/>
      <c r="BN81" s="226"/>
      <c r="BO81" s="226"/>
      <c r="BP81" s="226"/>
      <c r="BQ81" s="223">
        <v>75</v>
      </c>
      <c r="BR81" s="228"/>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16"/>
    </row>
    <row r="82" spans="1:131" ht="26.25" customHeight="1" x14ac:dyDescent="0.2">
      <c r="A82" s="223">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26"/>
      <c r="BF82" s="226"/>
      <c r="BG82" s="226"/>
      <c r="BH82" s="226"/>
      <c r="BI82" s="226"/>
      <c r="BJ82" s="226"/>
      <c r="BK82" s="226"/>
      <c r="BL82" s="226"/>
      <c r="BM82" s="226"/>
      <c r="BN82" s="226"/>
      <c r="BO82" s="226"/>
      <c r="BP82" s="226"/>
      <c r="BQ82" s="223">
        <v>76</v>
      </c>
      <c r="BR82" s="228"/>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16"/>
    </row>
    <row r="83" spans="1:131" ht="26.25" customHeight="1" x14ac:dyDescent="0.2">
      <c r="A83" s="223">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26"/>
      <c r="BF83" s="226"/>
      <c r="BG83" s="226"/>
      <c r="BH83" s="226"/>
      <c r="BI83" s="226"/>
      <c r="BJ83" s="226"/>
      <c r="BK83" s="226"/>
      <c r="BL83" s="226"/>
      <c r="BM83" s="226"/>
      <c r="BN83" s="226"/>
      <c r="BO83" s="226"/>
      <c r="BP83" s="226"/>
      <c r="BQ83" s="223">
        <v>77</v>
      </c>
      <c r="BR83" s="228"/>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16"/>
    </row>
    <row r="84" spans="1:131" ht="26.25" customHeight="1" x14ac:dyDescent="0.2">
      <c r="A84" s="223">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26"/>
      <c r="BF84" s="226"/>
      <c r="BG84" s="226"/>
      <c r="BH84" s="226"/>
      <c r="BI84" s="226"/>
      <c r="BJ84" s="226"/>
      <c r="BK84" s="226"/>
      <c r="BL84" s="226"/>
      <c r="BM84" s="226"/>
      <c r="BN84" s="226"/>
      <c r="BO84" s="226"/>
      <c r="BP84" s="226"/>
      <c r="BQ84" s="223">
        <v>78</v>
      </c>
      <c r="BR84" s="228"/>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16"/>
    </row>
    <row r="85" spans="1:131" ht="26.25" customHeight="1" x14ac:dyDescent="0.2">
      <c r="A85" s="223">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26"/>
      <c r="BF85" s="226"/>
      <c r="BG85" s="226"/>
      <c r="BH85" s="226"/>
      <c r="BI85" s="226"/>
      <c r="BJ85" s="226"/>
      <c r="BK85" s="226"/>
      <c r="BL85" s="226"/>
      <c r="BM85" s="226"/>
      <c r="BN85" s="226"/>
      <c r="BO85" s="226"/>
      <c r="BP85" s="226"/>
      <c r="BQ85" s="223">
        <v>79</v>
      </c>
      <c r="BR85" s="228"/>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16"/>
    </row>
    <row r="86" spans="1:131" ht="26.25" customHeight="1" x14ac:dyDescent="0.2">
      <c r="A86" s="223">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26"/>
      <c r="BF86" s="226"/>
      <c r="BG86" s="226"/>
      <c r="BH86" s="226"/>
      <c r="BI86" s="226"/>
      <c r="BJ86" s="226"/>
      <c r="BK86" s="226"/>
      <c r="BL86" s="226"/>
      <c r="BM86" s="226"/>
      <c r="BN86" s="226"/>
      <c r="BO86" s="226"/>
      <c r="BP86" s="226"/>
      <c r="BQ86" s="223">
        <v>80</v>
      </c>
      <c r="BR86" s="228"/>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16"/>
    </row>
    <row r="87" spans="1:131" ht="26.25" customHeight="1" x14ac:dyDescent="0.2">
      <c r="A87" s="229">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26"/>
      <c r="BF87" s="226"/>
      <c r="BG87" s="226"/>
      <c r="BH87" s="226"/>
      <c r="BI87" s="226"/>
      <c r="BJ87" s="226"/>
      <c r="BK87" s="226"/>
      <c r="BL87" s="226"/>
      <c r="BM87" s="226"/>
      <c r="BN87" s="226"/>
      <c r="BO87" s="226"/>
      <c r="BP87" s="226"/>
      <c r="BQ87" s="223">
        <v>81</v>
      </c>
      <c r="BR87" s="228"/>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16"/>
    </row>
    <row r="88" spans="1:131" ht="26.25" customHeight="1" thickBot="1" x14ac:dyDescent="0.25">
      <c r="A88" s="225" t="s">
        <v>381</v>
      </c>
      <c r="B88" s="1002" t="s">
        <v>408</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7684</v>
      </c>
      <c r="AG88" s="1024"/>
      <c r="AH88" s="1024"/>
      <c r="AI88" s="1024"/>
      <c r="AJ88" s="1024"/>
      <c r="AK88" s="1028"/>
      <c r="AL88" s="1028"/>
      <c r="AM88" s="1028"/>
      <c r="AN88" s="1028"/>
      <c r="AO88" s="1028"/>
      <c r="AP88" s="1024" t="s">
        <v>574</v>
      </c>
      <c r="AQ88" s="1024"/>
      <c r="AR88" s="1024"/>
      <c r="AS88" s="1024"/>
      <c r="AT88" s="1024"/>
      <c r="AU88" s="1024" t="s">
        <v>574</v>
      </c>
      <c r="AV88" s="1024"/>
      <c r="AW88" s="1024"/>
      <c r="AX88" s="1024"/>
      <c r="AY88" s="1024"/>
      <c r="AZ88" s="1025"/>
      <c r="BA88" s="1025"/>
      <c r="BB88" s="1025"/>
      <c r="BC88" s="1025"/>
      <c r="BD88" s="1026"/>
      <c r="BE88" s="226"/>
      <c r="BF88" s="226"/>
      <c r="BG88" s="226"/>
      <c r="BH88" s="226"/>
      <c r="BI88" s="226"/>
      <c r="BJ88" s="226"/>
      <c r="BK88" s="226"/>
      <c r="BL88" s="226"/>
      <c r="BM88" s="226"/>
      <c r="BN88" s="226"/>
      <c r="BO88" s="226"/>
      <c r="BP88" s="226"/>
      <c r="BQ88" s="223">
        <v>82</v>
      </c>
      <c r="BR88" s="228"/>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16"/>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16"/>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16"/>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16"/>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16"/>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16"/>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16"/>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16"/>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16"/>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16"/>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16"/>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16"/>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16"/>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16"/>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381</v>
      </c>
      <c r="BR102" s="1002" t="s">
        <v>409</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240</v>
      </c>
      <c r="CS102" s="1018"/>
      <c r="CT102" s="1018"/>
      <c r="CU102" s="1018"/>
      <c r="CV102" s="1019"/>
      <c r="CW102" s="1017">
        <v>3</v>
      </c>
      <c r="CX102" s="1018"/>
      <c r="CY102" s="1018"/>
      <c r="CZ102" s="1018"/>
      <c r="DA102" s="1019"/>
      <c r="DB102" s="1017" t="s">
        <v>574</v>
      </c>
      <c r="DC102" s="1018"/>
      <c r="DD102" s="1018"/>
      <c r="DE102" s="1018"/>
      <c r="DF102" s="1019"/>
      <c r="DG102" s="1017" t="s">
        <v>574</v>
      </c>
      <c r="DH102" s="1018"/>
      <c r="DI102" s="1018"/>
      <c r="DJ102" s="1018"/>
      <c r="DK102" s="1019"/>
      <c r="DL102" s="1017" t="s">
        <v>574</v>
      </c>
      <c r="DM102" s="1018"/>
      <c r="DN102" s="1018"/>
      <c r="DO102" s="1018"/>
      <c r="DP102" s="1019"/>
      <c r="DQ102" s="1017" t="s">
        <v>574</v>
      </c>
      <c r="DR102" s="1018"/>
      <c r="DS102" s="1018"/>
      <c r="DT102" s="1018"/>
      <c r="DU102" s="1019"/>
      <c r="DV102" s="1002"/>
      <c r="DW102" s="1003"/>
      <c r="DX102" s="1003"/>
      <c r="DY102" s="1003"/>
      <c r="DZ102" s="1004"/>
      <c r="EA102" s="216"/>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6"/>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6"/>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345" t="s">
        <v>412</v>
      </c>
      <c r="B107" s="349"/>
      <c r="C107" s="349"/>
      <c r="D107" s="349"/>
      <c r="E107" s="349"/>
      <c r="F107" s="349"/>
      <c r="G107" s="349"/>
      <c r="H107" s="349"/>
      <c r="I107" s="349"/>
      <c r="J107" s="349"/>
      <c r="K107" s="349"/>
      <c r="L107" s="349"/>
      <c r="M107" s="349"/>
      <c r="N107" s="349"/>
      <c r="O107" s="349"/>
      <c r="P107" s="349"/>
      <c r="Q107" s="349"/>
      <c r="R107" s="349"/>
      <c r="S107" s="349"/>
      <c r="T107" s="349"/>
      <c r="U107" s="349"/>
      <c r="V107" s="349"/>
      <c r="W107" s="349"/>
      <c r="X107" s="349"/>
      <c r="Y107" s="349"/>
      <c r="Z107" s="349"/>
      <c r="AA107" s="349"/>
      <c r="AB107" s="349"/>
      <c r="AC107" s="349"/>
      <c r="AD107" s="349"/>
      <c r="AE107" s="349"/>
      <c r="AF107" s="349"/>
      <c r="AG107" s="349"/>
      <c r="AH107" s="349"/>
      <c r="AI107" s="349"/>
      <c r="AJ107" s="349"/>
      <c r="AK107" s="349"/>
      <c r="AL107" s="349"/>
      <c r="AM107" s="349"/>
      <c r="AN107" s="349"/>
      <c r="AO107" s="349"/>
      <c r="AP107" s="349"/>
      <c r="AQ107" s="349"/>
      <c r="AR107" s="349"/>
      <c r="AS107" s="349"/>
      <c r="AT107" s="349"/>
      <c r="AU107" s="345" t="s">
        <v>413</v>
      </c>
      <c r="AV107" s="349"/>
      <c r="AW107" s="349"/>
      <c r="AX107" s="349"/>
      <c r="AY107" s="349"/>
      <c r="AZ107" s="349"/>
      <c r="BA107" s="349"/>
      <c r="BB107" s="349"/>
      <c r="BC107" s="349"/>
      <c r="BD107" s="349"/>
      <c r="BE107" s="349"/>
      <c r="BF107" s="349"/>
      <c r="BG107" s="349"/>
      <c r="BH107" s="349"/>
      <c r="BI107" s="349"/>
      <c r="BJ107" s="349"/>
      <c r="BK107" s="349"/>
      <c r="BL107" s="349"/>
      <c r="BM107" s="349"/>
      <c r="BN107" s="349"/>
      <c r="BO107" s="349"/>
      <c r="BP107" s="349"/>
      <c r="BQ107" s="349"/>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c r="CZ107" s="349"/>
      <c r="DA107" s="349"/>
      <c r="DB107" s="349"/>
      <c r="DC107" s="349"/>
      <c r="DD107" s="349"/>
      <c r="DE107" s="349"/>
      <c r="DF107" s="349"/>
      <c r="DG107" s="349"/>
      <c r="DH107" s="349"/>
      <c r="DI107" s="349"/>
      <c r="DJ107" s="349"/>
      <c r="DK107" s="349"/>
      <c r="DL107" s="349"/>
      <c r="DM107" s="349"/>
      <c r="DN107" s="349"/>
      <c r="DO107" s="349"/>
      <c r="DP107" s="349"/>
      <c r="DQ107" s="349"/>
      <c r="DR107" s="349"/>
      <c r="DS107" s="349"/>
      <c r="DT107" s="349"/>
      <c r="DU107" s="349"/>
      <c r="DV107" s="349"/>
      <c r="DW107" s="349"/>
      <c r="DX107" s="349"/>
      <c r="DY107" s="349"/>
      <c r="DZ107" s="349"/>
    </row>
    <row r="108" spans="1:131" s="216" customFormat="1" ht="26.25" customHeight="1" x14ac:dyDescent="0.2">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6" customFormat="1" ht="26.25" customHeight="1" x14ac:dyDescent="0.2">
      <c r="A109" s="960" t="s">
        <v>416</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417</v>
      </c>
      <c r="AB109" s="961"/>
      <c r="AC109" s="961"/>
      <c r="AD109" s="961"/>
      <c r="AE109" s="962"/>
      <c r="AF109" s="963" t="s">
        <v>418</v>
      </c>
      <c r="AG109" s="961"/>
      <c r="AH109" s="961"/>
      <c r="AI109" s="961"/>
      <c r="AJ109" s="962"/>
      <c r="AK109" s="963" t="s">
        <v>295</v>
      </c>
      <c r="AL109" s="961"/>
      <c r="AM109" s="961"/>
      <c r="AN109" s="961"/>
      <c r="AO109" s="962"/>
      <c r="AP109" s="963" t="s">
        <v>419</v>
      </c>
      <c r="AQ109" s="961"/>
      <c r="AR109" s="961"/>
      <c r="AS109" s="961"/>
      <c r="AT109" s="994"/>
      <c r="AU109" s="960" t="s">
        <v>416</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417</v>
      </c>
      <c r="BR109" s="961"/>
      <c r="BS109" s="961"/>
      <c r="BT109" s="961"/>
      <c r="BU109" s="962"/>
      <c r="BV109" s="963" t="s">
        <v>418</v>
      </c>
      <c r="BW109" s="961"/>
      <c r="BX109" s="961"/>
      <c r="BY109" s="961"/>
      <c r="BZ109" s="962"/>
      <c r="CA109" s="963" t="s">
        <v>295</v>
      </c>
      <c r="CB109" s="961"/>
      <c r="CC109" s="961"/>
      <c r="CD109" s="961"/>
      <c r="CE109" s="962"/>
      <c r="CF109" s="1001" t="s">
        <v>419</v>
      </c>
      <c r="CG109" s="1001"/>
      <c r="CH109" s="1001"/>
      <c r="CI109" s="1001"/>
      <c r="CJ109" s="1001"/>
      <c r="CK109" s="963" t="s">
        <v>420</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417</v>
      </c>
      <c r="DH109" s="961"/>
      <c r="DI109" s="961"/>
      <c r="DJ109" s="961"/>
      <c r="DK109" s="962"/>
      <c r="DL109" s="963" t="s">
        <v>418</v>
      </c>
      <c r="DM109" s="961"/>
      <c r="DN109" s="961"/>
      <c r="DO109" s="961"/>
      <c r="DP109" s="962"/>
      <c r="DQ109" s="963" t="s">
        <v>295</v>
      </c>
      <c r="DR109" s="961"/>
      <c r="DS109" s="961"/>
      <c r="DT109" s="961"/>
      <c r="DU109" s="962"/>
      <c r="DV109" s="963" t="s">
        <v>419</v>
      </c>
      <c r="DW109" s="961"/>
      <c r="DX109" s="961"/>
      <c r="DY109" s="961"/>
      <c r="DZ109" s="994"/>
    </row>
    <row r="110" spans="1:131" s="216" customFormat="1" ht="26.25" customHeight="1" x14ac:dyDescent="0.2">
      <c r="A110" s="872" t="s">
        <v>421</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7229123</v>
      </c>
      <c r="AB110" s="954"/>
      <c r="AC110" s="954"/>
      <c r="AD110" s="954"/>
      <c r="AE110" s="955"/>
      <c r="AF110" s="956">
        <v>7662488</v>
      </c>
      <c r="AG110" s="954"/>
      <c r="AH110" s="954"/>
      <c r="AI110" s="954"/>
      <c r="AJ110" s="955"/>
      <c r="AK110" s="956">
        <v>7842315</v>
      </c>
      <c r="AL110" s="954"/>
      <c r="AM110" s="954"/>
      <c r="AN110" s="954"/>
      <c r="AO110" s="955"/>
      <c r="AP110" s="957">
        <v>20</v>
      </c>
      <c r="AQ110" s="958"/>
      <c r="AR110" s="958"/>
      <c r="AS110" s="958"/>
      <c r="AT110" s="959"/>
      <c r="AU110" s="995" t="s">
        <v>71</v>
      </c>
      <c r="AV110" s="996"/>
      <c r="AW110" s="996"/>
      <c r="AX110" s="996"/>
      <c r="AY110" s="996"/>
      <c r="AZ110" s="925" t="s">
        <v>422</v>
      </c>
      <c r="BA110" s="873"/>
      <c r="BB110" s="873"/>
      <c r="BC110" s="873"/>
      <c r="BD110" s="873"/>
      <c r="BE110" s="873"/>
      <c r="BF110" s="873"/>
      <c r="BG110" s="873"/>
      <c r="BH110" s="873"/>
      <c r="BI110" s="873"/>
      <c r="BJ110" s="873"/>
      <c r="BK110" s="873"/>
      <c r="BL110" s="873"/>
      <c r="BM110" s="873"/>
      <c r="BN110" s="873"/>
      <c r="BO110" s="873"/>
      <c r="BP110" s="874"/>
      <c r="BQ110" s="926">
        <v>70801808</v>
      </c>
      <c r="BR110" s="907"/>
      <c r="BS110" s="907"/>
      <c r="BT110" s="907"/>
      <c r="BU110" s="907"/>
      <c r="BV110" s="907">
        <v>68564691</v>
      </c>
      <c r="BW110" s="907"/>
      <c r="BX110" s="907"/>
      <c r="BY110" s="907"/>
      <c r="BZ110" s="907"/>
      <c r="CA110" s="907">
        <v>67157519</v>
      </c>
      <c r="CB110" s="907"/>
      <c r="CC110" s="907"/>
      <c r="CD110" s="907"/>
      <c r="CE110" s="907"/>
      <c r="CF110" s="931">
        <v>171</v>
      </c>
      <c r="CG110" s="932"/>
      <c r="CH110" s="932"/>
      <c r="CI110" s="932"/>
      <c r="CJ110" s="932"/>
      <c r="CK110" s="991" t="s">
        <v>423</v>
      </c>
      <c r="CL110" s="884"/>
      <c r="CM110" s="925" t="s">
        <v>424</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124</v>
      </c>
      <c r="DH110" s="907"/>
      <c r="DI110" s="907"/>
      <c r="DJ110" s="907"/>
      <c r="DK110" s="907"/>
      <c r="DL110" s="907" t="s">
        <v>124</v>
      </c>
      <c r="DM110" s="907"/>
      <c r="DN110" s="907"/>
      <c r="DO110" s="907"/>
      <c r="DP110" s="907"/>
      <c r="DQ110" s="907" t="s">
        <v>124</v>
      </c>
      <c r="DR110" s="907"/>
      <c r="DS110" s="907"/>
      <c r="DT110" s="907"/>
      <c r="DU110" s="907"/>
      <c r="DV110" s="908" t="s">
        <v>124</v>
      </c>
      <c r="DW110" s="908"/>
      <c r="DX110" s="908"/>
      <c r="DY110" s="908"/>
      <c r="DZ110" s="909"/>
    </row>
    <row r="111" spans="1:131" s="216" customFormat="1" ht="26.25" customHeight="1" x14ac:dyDescent="0.2">
      <c r="A111" s="839" t="s">
        <v>425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124</v>
      </c>
      <c r="AB111" s="984"/>
      <c r="AC111" s="984"/>
      <c r="AD111" s="984"/>
      <c r="AE111" s="985"/>
      <c r="AF111" s="986" t="s">
        <v>124</v>
      </c>
      <c r="AG111" s="984"/>
      <c r="AH111" s="984"/>
      <c r="AI111" s="984"/>
      <c r="AJ111" s="985"/>
      <c r="AK111" s="986" t="s">
        <v>124</v>
      </c>
      <c r="AL111" s="984"/>
      <c r="AM111" s="984"/>
      <c r="AN111" s="984"/>
      <c r="AO111" s="985"/>
      <c r="AP111" s="987" t="s">
        <v>124</v>
      </c>
      <c r="AQ111" s="988"/>
      <c r="AR111" s="988"/>
      <c r="AS111" s="988"/>
      <c r="AT111" s="989"/>
      <c r="AU111" s="997"/>
      <c r="AV111" s="998"/>
      <c r="AW111" s="998"/>
      <c r="AX111" s="998"/>
      <c r="AY111" s="998"/>
      <c r="AZ111" s="880" t="s">
        <v>426</v>
      </c>
      <c r="BA111" s="817"/>
      <c r="BB111" s="817"/>
      <c r="BC111" s="817"/>
      <c r="BD111" s="817"/>
      <c r="BE111" s="817"/>
      <c r="BF111" s="817"/>
      <c r="BG111" s="817"/>
      <c r="BH111" s="817"/>
      <c r="BI111" s="817"/>
      <c r="BJ111" s="817"/>
      <c r="BK111" s="817"/>
      <c r="BL111" s="817"/>
      <c r="BM111" s="817"/>
      <c r="BN111" s="817"/>
      <c r="BO111" s="817"/>
      <c r="BP111" s="818"/>
      <c r="BQ111" s="881">
        <v>6674</v>
      </c>
      <c r="BR111" s="882"/>
      <c r="BS111" s="882"/>
      <c r="BT111" s="882"/>
      <c r="BU111" s="882"/>
      <c r="BV111" s="882">
        <v>5767</v>
      </c>
      <c r="BW111" s="882"/>
      <c r="BX111" s="882"/>
      <c r="BY111" s="882"/>
      <c r="BZ111" s="882"/>
      <c r="CA111" s="882">
        <v>4846</v>
      </c>
      <c r="CB111" s="882"/>
      <c r="CC111" s="882"/>
      <c r="CD111" s="882"/>
      <c r="CE111" s="882"/>
      <c r="CF111" s="940">
        <v>0</v>
      </c>
      <c r="CG111" s="941"/>
      <c r="CH111" s="941"/>
      <c r="CI111" s="941"/>
      <c r="CJ111" s="941"/>
      <c r="CK111" s="992"/>
      <c r="CL111" s="886"/>
      <c r="CM111" s="880" t="s">
        <v>427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124</v>
      </c>
      <c r="DH111" s="882"/>
      <c r="DI111" s="882"/>
      <c r="DJ111" s="882"/>
      <c r="DK111" s="882"/>
      <c r="DL111" s="882" t="s">
        <v>124</v>
      </c>
      <c r="DM111" s="882"/>
      <c r="DN111" s="882"/>
      <c r="DO111" s="882"/>
      <c r="DP111" s="882"/>
      <c r="DQ111" s="882" t="s">
        <v>124</v>
      </c>
      <c r="DR111" s="882"/>
      <c r="DS111" s="882"/>
      <c r="DT111" s="882"/>
      <c r="DU111" s="882"/>
      <c r="DV111" s="859" t="s">
        <v>124</v>
      </c>
      <c r="DW111" s="859"/>
      <c r="DX111" s="859"/>
      <c r="DY111" s="859"/>
      <c r="DZ111" s="860"/>
    </row>
    <row r="112" spans="1:131" s="216" customFormat="1" ht="26.25" customHeight="1" x14ac:dyDescent="0.2">
      <c r="A112" s="977" t="s">
        <v>428</v>
      </c>
      <c r="B112" s="978"/>
      <c r="C112" s="817" t="s">
        <v>429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124</v>
      </c>
      <c r="AB112" s="845"/>
      <c r="AC112" s="845"/>
      <c r="AD112" s="845"/>
      <c r="AE112" s="846"/>
      <c r="AF112" s="847" t="s">
        <v>124</v>
      </c>
      <c r="AG112" s="845"/>
      <c r="AH112" s="845"/>
      <c r="AI112" s="845"/>
      <c r="AJ112" s="846"/>
      <c r="AK112" s="847" t="s">
        <v>124</v>
      </c>
      <c r="AL112" s="845"/>
      <c r="AM112" s="845"/>
      <c r="AN112" s="845"/>
      <c r="AO112" s="846"/>
      <c r="AP112" s="889" t="s">
        <v>124</v>
      </c>
      <c r="AQ112" s="890"/>
      <c r="AR112" s="890"/>
      <c r="AS112" s="890"/>
      <c r="AT112" s="891"/>
      <c r="AU112" s="997"/>
      <c r="AV112" s="998"/>
      <c r="AW112" s="998"/>
      <c r="AX112" s="998"/>
      <c r="AY112" s="998"/>
      <c r="AZ112" s="880" t="s">
        <v>430</v>
      </c>
      <c r="BA112" s="817"/>
      <c r="BB112" s="817"/>
      <c r="BC112" s="817"/>
      <c r="BD112" s="817"/>
      <c r="BE112" s="817"/>
      <c r="BF112" s="817"/>
      <c r="BG112" s="817"/>
      <c r="BH112" s="817"/>
      <c r="BI112" s="817"/>
      <c r="BJ112" s="817"/>
      <c r="BK112" s="817"/>
      <c r="BL112" s="817"/>
      <c r="BM112" s="817"/>
      <c r="BN112" s="817"/>
      <c r="BO112" s="817"/>
      <c r="BP112" s="818"/>
      <c r="BQ112" s="881">
        <v>20863426</v>
      </c>
      <c r="BR112" s="882"/>
      <c r="BS112" s="882"/>
      <c r="BT112" s="882"/>
      <c r="BU112" s="882"/>
      <c r="BV112" s="882">
        <v>19434861</v>
      </c>
      <c r="BW112" s="882"/>
      <c r="BX112" s="882"/>
      <c r="BY112" s="882"/>
      <c r="BZ112" s="882"/>
      <c r="CA112" s="882">
        <v>18238799</v>
      </c>
      <c r="CB112" s="882"/>
      <c r="CC112" s="882"/>
      <c r="CD112" s="882"/>
      <c r="CE112" s="882"/>
      <c r="CF112" s="940">
        <v>46.4</v>
      </c>
      <c r="CG112" s="941"/>
      <c r="CH112" s="941"/>
      <c r="CI112" s="941"/>
      <c r="CJ112" s="941"/>
      <c r="CK112" s="992"/>
      <c r="CL112" s="886"/>
      <c r="CM112" s="880" t="s">
        <v>431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124</v>
      </c>
      <c r="DH112" s="882"/>
      <c r="DI112" s="882"/>
      <c r="DJ112" s="882"/>
      <c r="DK112" s="882"/>
      <c r="DL112" s="882" t="s">
        <v>124</v>
      </c>
      <c r="DM112" s="882"/>
      <c r="DN112" s="882"/>
      <c r="DO112" s="882"/>
      <c r="DP112" s="882"/>
      <c r="DQ112" s="882" t="s">
        <v>124</v>
      </c>
      <c r="DR112" s="882"/>
      <c r="DS112" s="882"/>
      <c r="DT112" s="882"/>
      <c r="DU112" s="882"/>
      <c r="DV112" s="859" t="s">
        <v>124</v>
      </c>
      <c r="DW112" s="859"/>
      <c r="DX112" s="859"/>
      <c r="DY112" s="859"/>
      <c r="DZ112" s="860"/>
    </row>
    <row r="113" spans="1:130" s="216" customFormat="1" ht="26.25" customHeight="1" x14ac:dyDescent="0.2">
      <c r="A113" s="979"/>
      <c r="B113" s="980"/>
      <c r="C113" s="817" t="s">
        <v>432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1985293</v>
      </c>
      <c r="AB113" s="984"/>
      <c r="AC113" s="984"/>
      <c r="AD113" s="984"/>
      <c r="AE113" s="985"/>
      <c r="AF113" s="986">
        <v>1903904</v>
      </c>
      <c r="AG113" s="984"/>
      <c r="AH113" s="984"/>
      <c r="AI113" s="984"/>
      <c r="AJ113" s="985"/>
      <c r="AK113" s="986">
        <v>1786454</v>
      </c>
      <c r="AL113" s="984"/>
      <c r="AM113" s="984"/>
      <c r="AN113" s="984"/>
      <c r="AO113" s="985"/>
      <c r="AP113" s="987">
        <v>4.5</v>
      </c>
      <c r="AQ113" s="988"/>
      <c r="AR113" s="988"/>
      <c r="AS113" s="988"/>
      <c r="AT113" s="989"/>
      <c r="AU113" s="997"/>
      <c r="AV113" s="998"/>
      <c r="AW113" s="998"/>
      <c r="AX113" s="998"/>
      <c r="AY113" s="998"/>
      <c r="AZ113" s="880" t="s">
        <v>433</v>
      </c>
      <c r="BA113" s="817"/>
      <c r="BB113" s="817"/>
      <c r="BC113" s="817"/>
      <c r="BD113" s="817"/>
      <c r="BE113" s="817"/>
      <c r="BF113" s="817"/>
      <c r="BG113" s="817"/>
      <c r="BH113" s="817"/>
      <c r="BI113" s="817"/>
      <c r="BJ113" s="817"/>
      <c r="BK113" s="817"/>
      <c r="BL113" s="817"/>
      <c r="BM113" s="817"/>
      <c r="BN113" s="817"/>
      <c r="BO113" s="817"/>
      <c r="BP113" s="818"/>
      <c r="BQ113" s="881" t="s">
        <v>124</v>
      </c>
      <c r="BR113" s="882"/>
      <c r="BS113" s="882"/>
      <c r="BT113" s="882"/>
      <c r="BU113" s="882"/>
      <c r="BV113" s="882" t="s">
        <v>124</v>
      </c>
      <c r="BW113" s="882"/>
      <c r="BX113" s="882"/>
      <c r="BY113" s="882"/>
      <c r="BZ113" s="882"/>
      <c r="CA113" s="882" t="s">
        <v>124</v>
      </c>
      <c r="CB113" s="882"/>
      <c r="CC113" s="882"/>
      <c r="CD113" s="882"/>
      <c r="CE113" s="882"/>
      <c r="CF113" s="940" t="s">
        <v>124</v>
      </c>
      <c r="CG113" s="941"/>
      <c r="CH113" s="941"/>
      <c r="CI113" s="941"/>
      <c r="CJ113" s="941"/>
      <c r="CK113" s="992"/>
      <c r="CL113" s="886"/>
      <c r="CM113" s="880" t="s">
        <v>434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v>6674</v>
      </c>
      <c r="DH113" s="845"/>
      <c r="DI113" s="845"/>
      <c r="DJ113" s="845"/>
      <c r="DK113" s="846"/>
      <c r="DL113" s="847">
        <v>5767</v>
      </c>
      <c r="DM113" s="845"/>
      <c r="DN113" s="845"/>
      <c r="DO113" s="845"/>
      <c r="DP113" s="846"/>
      <c r="DQ113" s="847">
        <v>4846</v>
      </c>
      <c r="DR113" s="845"/>
      <c r="DS113" s="845"/>
      <c r="DT113" s="845"/>
      <c r="DU113" s="846"/>
      <c r="DV113" s="889">
        <v>0</v>
      </c>
      <c r="DW113" s="890"/>
      <c r="DX113" s="890"/>
      <c r="DY113" s="890"/>
      <c r="DZ113" s="891"/>
    </row>
    <row r="114" spans="1:130" s="216" customFormat="1" ht="26.25" customHeight="1" x14ac:dyDescent="0.2">
      <c r="A114" s="979"/>
      <c r="B114" s="980"/>
      <c r="C114" s="817" t="s">
        <v>435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124</v>
      </c>
      <c r="AB114" s="845"/>
      <c r="AC114" s="845"/>
      <c r="AD114" s="845"/>
      <c r="AE114" s="846"/>
      <c r="AF114" s="847" t="s">
        <v>124</v>
      </c>
      <c r="AG114" s="845"/>
      <c r="AH114" s="845"/>
      <c r="AI114" s="845"/>
      <c r="AJ114" s="846"/>
      <c r="AK114" s="847" t="s">
        <v>124</v>
      </c>
      <c r="AL114" s="845"/>
      <c r="AM114" s="845"/>
      <c r="AN114" s="845"/>
      <c r="AO114" s="846"/>
      <c r="AP114" s="889" t="s">
        <v>124</v>
      </c>
      <c r="AQ114" s="890"/>
      <c r="AR114" s="890"/>
      <c r="AS114" s="890"/>
      <c r="AT114" s="891"/>
      <c r="AU114" s="997"/>
      <c r="AV114" s="998"/>
      <c r="AW114" s="998"/>
      <c r="AX114" s="998"/>
      <c r="AY114" s="998"/>
      <c r="AZ114" s="880" t="s">
        <v>436</v>
      </c>
      <c r="BA114" s="817"/>
      <c r="BB114" s="817"/>
      <c r="BC114" s="817"/>
      <c r="BD114" s="817"/>
      <c r="BE114" s="817"/>
      <c r="BF114" s="817"/>
      <c r="BG114" s="817"/>
      <c r="BH114" s="817"/>
      <c r="BI114" s="817"/>
      <c r="BJ114" s="817"/>
      <c r="BK114" s="817"/>
      <c r="BL114" s="817"/>
      <c r="BM114" s="817"/>
      <c r="BN114" s="817"/>
      <c r="BO114" s="817"/>
      <c r="BP114" s="818"/>
      <c r="BQ114" s="881">
        <v>10599037</v>
      </c>
      <c r="BR114" s="882"/>
      <c r="BS114" s="882"/>
      <c r="BT114" s="882"/>
      <c r="BU114" s="882"/>
      <c r="BV114" s="882">
        <v>10492366</v>
      </c>
      <c r="BW114" s="882"/>
      <c r="BX114" s="882"/>
      <c r="BY114" s="882"/>
      <c r="BZ114" s="882"/>
      <c r="CA114" s="882">
        <v>10354529</v>
      </c>
      <c r="CB114" s="882"/>
      <c r="CC114" s="882"/>
      <c r="CD114" s="882"/>
      <c r="CE114" s="882"/>
      <c r="CF114" s="940">
        <v>26.4</v>
      </c>
      <c r="CG114" s="941"/>
      <c r="CH114" s="941"/>
      <c r="CI114" s="941"/>
      <c r="CJ114" s="941"/>
      <c r="CK114" s="992"/>
      <c r="CL114" s="886"/>
      <c r="CM114" s="880" t="s">
        <v>437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124</v>
      </c>
      <c r="DH114" s="845"/>
      <c r="DI114" s="845"/>
      <c r="DJ114" s="845"/>
      <c r="DK114" s="846"/>
      <c r="DL114" s="847" t="s">
        <v>124</v>
      </c>
      <c r="DM114" s="845"/>
      <c r="DN114" s="845"/>
      <c r="DO114" s="845"/>
      <c r="DP114" s="846"/>
      <c r="DQ114" s="847" t="s">
        <v>124</v>
      </c>
      <c r="DR114" s="845"/>
      <c r="DS114" s="845"/>
      <c r="DT114" s="845"/>
      <c r="DU114" s="846"/>
      <c r="DV114" s="889" t="s">
        <v>124</v>
      </c>
      <c r="DW114" s="890"/>
      <c r="DX114" s="890"/>
      <c r="DY114" s="890"/>
      <c r="DZ114" s="891"/>
    </row>
    <row r="115" spans="1:130" s="216" customFormat="1" ht="26.25" customHeight="1" x14ac:dyDescent="0.2">
      <c r="A115" s="979"/>
      <c r="B115" s="980"/>
      <c r="C115" s="817" t="s">
        <v>438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1018</v>
      </c>
      <c r="AB115" s="984"/>
      <c r="AC115" s="984"/>
      <c r="AD115" s="984"/>
      <c r="AE115" s="985"/>
      <c r="AF115" s="986">
        <v>1018</v>
      </c>
      <c r="AG115" s="984"/>
      <c r="AH115" s="984"/>
      <c r="AI115" s="984"/>
      <c r="AJ115" s="985"/>
      <c r="AK115" s="986">
        <v>1018</v>
      </c>
      <c r="AL115" s="984"/>
      <c r="AM115" s="984"/>
      <c r="AN115" s="984"/>
      <c r="AO115" s="985"/>
      <c r="AP115" s="987">
        <v>0</v>
      </c>
      <c r="AQ115" s="988"/>
      <c r="AR115" s="988"/>
      <c r="AS115" s="988"/>
      <c r="AT115" s="989"/>
      <c r="AU115" s="997"/>
      <c r="AV115" s="998"/>
      <c r="AW115" s="998"/>
      <c r="AX115" s="998"/>
      <c r="AY115" s="998"/>
      <c r="AZ115" s="880" t="s">
        <v>439</v>
      </c>
      <c r="BA115" s="817"/>
      <c r="BB115" s="817"/>
      <c r="BC115" s="817"/>
      <c r="BD115" s="817"/>
      <c r="BE115" s="817"/>
      <c r="BF115" s="817"/>
      <c r="BG115" s="817"/>
      <c r="BH115" s="817"/>
      <c r="BI115" s="817"/>
      <c r="BJ115" s="817"/>
      <c r="BK115" s="817"/>
      <c r="BL115" s="817"/>
      <c r="BM115" s="817"/>
      <c r="BN115" s="817"/>
      <c r="BO115" s="817"/>
      <c r="BP115" s="818"/>
      <c r="BQ115" s="881">
        <v>119440</v>
      </c>
      <c r="BR115" s="882"/>
      <c r="BS115" s="882"/>
      <c r="BT115" s="882"/>
      <c r="BU115" s="882"/>
      <c r="BV115" s="882">
        <v>89285</v>
      </c>
      <c r="BW115" s="882"/>
      <c r="BX115" s="882"/>
      <c r="BY115" s="882"/>
      <c r="BZ115" s="882"/>
      <c r="CA115" s="882">
        <v>33904</v>
      </c>
      <c r="CB115" s="882"/>
      <c r="CC115" s="882"/>
      <c r="CD115" s="882"/>
      <c r="CE115" s="882"/>
      <c r="CF115" s="940">
        <v>0.1</v>
      </c>
      <c r="CG115" s="941"/>
      <c r="CH115" s="941"/>
      <c r="CI115" s="941"/>
      <c r="CJ115" s="941"/>
      <c r="CK115" s="992"/>
      <c r="CL115" s="886"/>
      <c r="CM115" s="880" t="s">
        <v>440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124</v>
      </c>
      <c r="DH115" s="845"/>
      <c r="DI115" s="845"/>
      <c r="DJ115" s="845"/>
      <c r="DK115" s="846"/>
      <c r="DL115" s="847" t="s">
        <v>124</v>
      </c>
      <c r="DM115" s="845"/>
      <c r="DN115" s="845"/>
      <c r="DO115" s="845"/>
      <c r="DP115" s="846"/>
      <c r="DQ115" s="847" t="s">
        <v>124</v>
      </c>
      <c r="DR115" s="845"/>
      <c r="DS115" s="845"/>
      <c r="DT115" s="845"/>
      <c r="DU115" s="846"/>
      <c r="DV115" s="889" t="s">
        <v>124</v>
      </c>
      <c r="DW115" s="890"/>
      <c r="DX115" s="890"/>
      <c r="DY115" s="890"/>
      <c r="DZ115" s="891"/>
    </row>
    <row r="116" spans="1:130" s="216" customFormat="1" ht="26.25" customHeight="1" x14ac:dyDescent="0.2">
      <c r="A116" s="981"/>
      <c r="B116" s="982"/>
      <c r="C116" s="904" t="s">
        <v>441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124</v>
      </c>
      <c r="AB116" s="845"/>
      <c r="AC116" s="845"/>
      <c r="AD116" s="845"/>
      <c r="AE116" s="846"/>
      <c r="AF116" s="847" t="s">
        <v>124</v>
      </c>
      <c r="AG116" s="845"/>
      <c r="AH116" s="845"/>
      <c r="AI116" s="845"/>
      <c r="AJ116" s="846"/>
      <c r="AK116" s="847" t="s">
        <v>124</v>
      </c>
      <c r="AL116" s="845"/>
      <c r="AM116" s="845"/>
      <c r="AN116" s="845"/>
      <c r="AO116" s="846"/>
      <c r="AP116" s="889" t="s">
        <v>124</v>
      </c>
      <c r="AQ116" s="890"/>
      <c r="AR116" s="890"/>
      <c r="AS116" s="890"/>
      <c r="AT116" s="891"/>
      <c r="AU116" s="997"/>
      <c r="AV116" s="998"/>
      <c r="AW116" s="998"/>
      <c r="AX116" s="998"/>
      <c r="AY116" s="998"/>
      <c r="AZ116" s="974" t="s">
        <v>442</v>
      </c>
      <c r="BA116" s="975"/>
      <c r="BB116" s="975"/>
      <c r="BC116" s="975"/>
      <c r="BD116" s="975"/>
      <c r="BE116" s="975"/>
      <c r="BF116" s="975"/>
      <c r="BG116" s="975"/>
      <c r="BH116" s="975"/>
      <c r="BI116" s="975"/>
      <c r="BJ116" s="975"/>
      <c r="BK116" s="975"/>
      <c r="BL116" s="975"/>
      <c r="BM116" s="975"/>
      <c r="BN116" s="975"/>
      <c r="BO116" s="975"/>
      <c r="BP116" s="976"/>
      <c r="BQ116" s="881" t="s">
        <v>124</v>
      </c>
      <c r="BR116" s="882"/>
      <c r="BS116" s="882"/>
      <c r="BT116" s="882"/>
      <c r="BU116" s="882"/>
      <c r="BV116" s="882" t="s">
        <v>124</v>
      </c>
      <c r="BW116" s="882"/>
      <c r="BX116" s="882"/>
      <c r="BY116" s="882"/>
      <c r="BZ116" s="882"/>
      <c r="CA116" s="882" t="s">
        <v>124</v>
      </c>
      <c r="CB116" s="882"/>
      <c r="CC116" s="882"/>
      <c r="CD116" s="882"/>
      <c r="CE116" s="882"/>
      <c r="CF116" s="940" t="s">
        <v>124</v>
      </c>
      <c r="CG116" s="941"/>
      <c r="CH116" s="941"/>
      <c r="CI116" s="941"/>
      <c r="CJ116" s="941"/>
      <c r="CK116" s="992"/>
      <c r="CL116" s="886"/>
      <c r="CM116" s="880" t="s">
        <v>443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124</v>
      </c>
      <c r="DH116" s="845"/>
      <c r="DI116" s="845"/>
      <c r="DJ116" s="845"/>
      <c r="DK116" s="846"/>
      <c r="DL116" s="847" t="s">
        <v>124</v>
      </c>
      <c r="DM116" s="845"/>
      <c r="DN116" s="845"/>
      <c r="DO116" s="845"/>
      <c r="DP116" s="846"/>
      <c r="DQ116" s="847" t="s">
        <v>124</v>
      </c>
      <c r="DR116" s="845"/>
      <c r="DS116" s="845"/>
      <c r="DT116" s="845"/>
      <c r="DU116" s="846"/>
      <c r="DV116" s="889" t="s">
        <v>124</v>
      </c>
      <c r="DW116" s="890"/>
      <c r="DX116" s="890"/>
      <c r="DY116" s="890"/>
      <c r="DZ116" s="891"/>
    </row>
    <row r="117" spans="1:130" s="216" customFormat="1" ht="26.25" customHeight="1" x14ac:dyDescent="0.2">
      <c r="A117" s="960" t="s">
        <v>179</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444</v>
      </c>
      <c r="Z117" s="962"/>
      <c r="AA117" s="967">
        <v>9215434</v>
      </c>
      <c r="AB117" s="968"/>
      <c r="AC117" s="968"/>
      <c r="AD117" s="968"/>
      <c r="AE117" s="969"/>
      <c r="AF117" s="970">
        <v>9567410</v>
      </c>
      <c r="AG117" s="968"/>
      <c r="AH117" s="968"/>
      <c r="AI117" s="968"/>
      <c r="AJ117" s="969"/>
      <c r="AK117" s="970">
        <v>9629787</v>
      </c>
      <c r="AL117" s="968"/>
      <c r="AM117" s="968"/>
      <c r="AN117" s="968"/>
      <c r="AO117" s="969"/>
      <c r="AP117" s="971"/>
      <c r="AQ117" s="972"/>
      <c r="AR117" s="972"/>
      <c r="AS117" s="972"/>
      <c r="AT117" s="973"/>
      <c r="AU117" s="997"/>
      <c r="AV117" s="998"/>
      <c r="AW117" s="998"/>
      <c r="AX117" s="998"/>
      <c r="AY117" s="998"/>
      <c r="AZ117" s="928" t="s">
        <v>445</v>
      </c>
      <c r="BA117" s="929"/>
      <c r="BB117" s="929"/>
      <c r="BC117" s="929"/>
      <c r="BD117" s="929"/>
      <c r="BE117" s="929"/>
      <c r="BF117" s="929"/>
      <c r="BG117" s="929"/>
      <c r="BH117" s="929"/>
      <c r="BI117" s="929"/>
      <c r="BJ117" s="929"/>
      <c r="BK117" s="929"/>
      <c r="BL117" s="929"/>
      <c r="BM117" s="929"/>
      <c r="BN117" s="929"/>
      <c r="BO117" s="929"/>
      <c r="BP117" s="930"/>
      <c r="BQ117" s="881" t="s">
        <v>124</v>
      </c>
      <c r="BR117" s="882"/>
      <c r="BS117" s="882"/>
      <c r="BT117" s="882"/>
      <c r="BU117" s="882"/>
      <c r="BV117" s="882" t="s">
        <v>124</v>
      </c>
      <c r="BW117" s="882"/>
      <c r="BX117" s="882"/>
      <c r="BY117" s="882"/>
      <c r="BZ117" s="882"/>
      <c r="CA117" s="882" t="s">
        <v>124</v>
      </c>
      <c r="CB117" s="882"/>
      <c r="CC117" s="882"/>
      <c r="CD117" s="882"/>
      <c r="CE117" s="882"/>
      <c r="CF117" s="940" t="s">
        <v>124</v>
      </c>
      <c r="CG117" s="941"/>
      <c r="CH117" s="941"/>
      <c r="CI117" s="941"/>
      <c r="CJ117" s="941"/>
      <c r="CK117" s="992"/>
      <c r="CL117" s="886"/>
      <c r="CM117" s="880" t="s">
        <v>446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124</v>
      </c>
      <c r="DH117" s="845"/>
      <c r="DI117" s="845"/>
      <c r="DJ117" s="845"/>
      <c r="DK117" s="846"/>
      <c r="DL117" s="847" t="s">
        <v>124</v>
      </c>
      <c r="DM117" s="845"/>
      <c r="DN117" s="845"/>
      <c r="DO117" s="845"/>
      <c r="DP117" s="846"/>
      <c r="DQ117" s="847" t="s">
        <v>124</v>
      </c>
      <c r="DR117" s="845"/>
      <c r="DS117" s="845"/>
      <c r="DT117" s="845"/>
      <c r="DU117" s="846"/>
      <c r="DV117" s="889" t="s">
        <v>124</v>
      </c>
      <c r="DW117" s="890"/>
      <c r="DX117" s="890"/>
      <c r="DY117" s="890"/>
      <c r="DZ117" s="891"/>
    </row>
    <row r="118" spans="1:130" s="216" customFormat="1" ht="26.25" customHeight="1" x14ac:dyDescent="0.2">
      <c r="A118" s="960" t="s">
        <v>420</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417</v>
      </c>
      <c r="AB118" s="961"/>
      <c r="AC118" s="961"/>
      <c r="AD118" s="961"/>
      <c r="AE118" s="962"/>
      <c r="AF118" s="963" t="s">
        <v>418</v>
      </c>
      <c r="AG118" s="961"/>
      <c r="AH118" s="961"/>
      <c r="AI118" s="961"/>
      <c r="AJ118" s="962"/>
      <c r="AK118" s="963" t="s">
        <v>295</v>
      </c>
      <c r="AL118" s="961"/>
      <c r="AM118" s="961"/>
      <c r="AN118" s="961"/>
      <c r="AO118" s="962"/>
      <c r="AP118" s="964" t="s">
        <v>419</v>
      </c>
      <c r="AQ118" s="965"/>
      <c r="AR118" s="965"/>
      <c r="AS118" s="965"/>
      <c r="AT118" s="966"/>
      <c r="AU118" s="997"/>
      <c r="AV118" s="998"/>
      <c r="AW118" s="998"/>
      <c r="AX118" s="998"/>
      <c r="AY118" s="998"/>
      <c r="AZ118" s="903" t="s">
        <v>447</v>
      </c>
      <c r="BA118" s="904"/>
      <c r="BB118" s="904"/>
      <c r="BC118" s="904"/>
      <c r="BD118" s="904"/>
      <c r="BE118" s="904"/>
      <c r="BF118" s="904"/>
      <c r="BG118" s="904"/>
      <c r="BH118" s="904"/>
      <c r="BI118" s="904"/>
      <c r="BJ118" s="904"/>
      <c r="BK118" s="904"/>
      <c r="BL118" s="904"/>
      <c r="BM118" s="904"/>
      <c r="BN118" s="904"/>
      <c r="BO118" s="904"/>
      <c r="BP118" s="905"/>
      <c r="BQ118" s="944" t="s">
        <v>124</v>
      </c>
      <c r="BR118" s="910"/>
      <c r="BS118" s="910"/>
      <c r="BT118" s="910"/>
      <c r="BU118" s="910"/>
      <c r="BV118" s="910" t="s">
        <v>124</v>
      </c>
      <c r="BW118" s="910"/>
      <c r="BX118" s="910"/>
      <c r="BY118" s="910"/>
      <c r="BZ118" s="910"/>
      <c r="CA118" s="910" t="s">
        <v>124</v>
      </c>
      <c r="CB118" s="910"/>
      <c r="CC118" s="910"/>
      <c r="CD118" s="910"/>
      <c r="CE118" s="910"/>
      <c r="CF118" s="940" t="s">
        <v>124</v>
      </c>
      <c r="CG118" s="941"/>
      <c r="CH118" s="941"/>
      <c r="CI118" s="941"/>
      <c r="CJ118" s="941"/>
      <c r="CK118" s="992"/>
      <c r="CL118" s="886"/>
      <c r="CM118" s="880" t="s">
        <v>448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124</v>
      </c>
      <c r="DH118" s="845"/>
      <c r="DI118" s="845"/>
      <c r="DJ118" s="845"/>
      <c r="DK118" s="846"/>
      <c r="DL118" s="847" t="s">
        <v>124</v>
      </c>
      <c r="DM118" s="845"/>
      <c r="DN118" s="845"/>
      <c r="DO118" s="845"/>
      <c r="DP118" s="846"/>
      <c r="DQ118" s="847" t="s">
        <v>124</v>
      </c>
      <c r="DR118" s="845"/>
      <c r="DS118" s="845"/>
      <c r="DT118" s="845"/>
      <c r="DU118" s="846"/>
      <c r="DV118" s="889" t="s">
        <v>124</v>
      </c>
      <c r="DW118" s="890"/>
      <c r="DX118" s="890"/>
      <c r="DY118" s="890"/>
      <c r="DZ118" s="891"/>
    </row>
    <row r="119" spans="1:130" s="216" customFormat="1" ht="26.25" customHeight="1" x14ac:dyDescent="0.2">
      <c r="A119" s="883" t="s">
        <v>423</v>
      </c>
      <c r="B119" s="884"/>
      <c r="C119" s="925" t="s">
        <v>424</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124</v>
      </c>
      <c r="AB119" s="954"/>
      <c r="AC119" s="954"/>
      <c r="AD119" s="954"/>
      <c r="AE119" s="955"/>
      <c r="AF119" s="956" t="s">
        <v>124</v>
      </c>
      <c r="AG119" s="954"/>
      <c r="AH119" s="954"/>
      <c r="AI119" s="954"/>
      <c r="AJ119" s="955"/>
      <c r="AK119" s="956" t="s">
        <v>124</v>
      </c>
      <c r="AL119" s="954"/>
      <c r="AM119" s="954"/>
      <c r="AN119" s="954"/>
      <c r="AO119" s="955"/>
      <c r="AP119" s="957" t="s">
        <v>124</v>
      </c>
      <c r="AQ119" s="958"/>
      <c r="AR119" s="958"/>
      <c r="AS119" s="958"/>
      <c r="AT119" s="959"/>
      <c r="AU119" s="999"/>
      <c r="AV119" s="1000"/>
      <c r="AW119" s="1000"/>
      <c r="AX119" s="1000"/>
      <c r="AY119" s="1000"/>
      <c r="AZ119" s="234" t="s">
        <v>179</v>
      </c>
      <c r="BA119" s="234"/>
      <c r="BB119" s="234"/>
      <c r="BC119" s="234"/>
      <c r="BD119" s="234"/>
      <c r="BE119" s="234"/>
      <c r="BF119" s="234"/>
      <c r="BG119" s="234"/>
      <c r="BH119" s="234"/>
      <c r="BI119" s="234"/>
      <c r="BJ119" s="234"/>
      <c r="BK119" s="234"/>
      <c r="BL119" s="234"/>
      <c r="BM119" s="234"/>
      <c r="BN119" s="234"/>
      <c r="BO119" s="942" t="s">
        <v>449</v>
      </c>
      <c r="BP119" s="943"/>
      <c r="BQ119" s="944">
        <v>102390385</v>
      </c>
      <c r="BR119" s="910"/>
      <c r="BS119" s="910"/>
      <c r="BT119" s="910"/>
      <c r="BU119" s="910"/>
      <c r="BV119" s="910">
        <v>98586970</v>
      </c>
      <c r="BW119" s="910"/>
      <c r="BX119" s="910"/>
      <c r="BY119" s="910"/>
      <c r="BZ119" s="910"/>
      <c r="CA119" s="910">
        <v>95789597</v>
      </c>
      <c r="CB119" s="910"/>
      <c r="CC119" s="910"/>
      <c r="CD119" s="910"/>
      <c r="CE119" s="910"/>
      <c r="CF119" s="813"/>
      <c r="CG119" s="814"/>
      <c r="CH119" s="814"/>
      <c r="CI119" s="814"/>
      <c r="CJ119" s="899"/>
      <c r="CK119" s="993"/>
      <c r="CL119" s="888"/>
      <c r="CM119" s="903" t="s">
        <v>450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124</v>
      </c>
      <c r="DH119" s="829"/>
      <c r="DI119" s="829"/>
      <c r="DJ119" s="829"/>
      <c r="DK119" s="830"/>
      <c r="DL119" s="831" t="s">
        <v>124</v>
      </c>
      <c r="DM119" s="829"/>
      <c r="DN119" s="829"/>
      <c r="DO119" s="829"/>
      <c r="DP119" s="830"/>
      <c r="DQ119" s="831" t="s">
        <v>124</v>
      </c>
      <c r="DR119" s="829"/>
      <c r="DS119" s="829"/>
      <c r="DT119" s="829"/>
      <c r="DU119" s="830"/>
      <c r="DV119" s="913" t="s">
        <v>124</v>
      </c>
      <c r="DW119" s="914"/>
      <c r="DX119" s="914"/>
      <c r="DY119" s="914"/>
      <c r="DZ119" s="915"/>
    </row>
    <row r="120" spans="1:130" s="216" customFormat="1" ht="26.25" customHeight="1" x14ac:dyDescent="0.2">
      <c r="A120" s="885"/>
      <c r="B120" s="886"/>
      <c r="C120" s="880" t="s">
        <v>427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124</v>
      </c>
      <c r="AB120" s="845"/>
      <c r="AC120" s="845"/>
      <c r="AD120" s="845"/>
      <c r="AE120" s="846"/>
      <c r="AF120" s="847" t="s">
        <v>124</v>
      </c>
      <c r="AG120" s="845"/>
      <c r="AH120" s="845"/>
      <c r="AI120" s="845"/>
      <c r="AJ120" s="846"/>
      <c r="AK120" s="847" t="s">
        <v>124</v>
      </c>
      <c r="AL120" s="845"/>
      <c r="AM120" s="845"/>
      <c r="AN120" s="845"/>
      <c r="AO120" s="846"/>
      <c r="AP120" s="889" t="s">
        <v>124</v>
      </c>
      <c r="AQ120" s="890"/>
      <c r="AR120" s="890"/>
      <c r="AS120" s="890"/>
      <c r="AT120" s="891"/>
      <c r="AU120" s="945" t="s">
        <v>451</v>
      </c>
      <c r="AV120" s="946"/>
      <c r="AW120" s="946"/>
      <c r="AX120" s="946"/>
      <c r="AY120" s="947"/>
      <c r="AZ120" s="925" t="s">
        <v>452</v>
      </c>
      <c r="BA120" s="873"/>
      <c r="BB120" s="873"/>
      <c r="BC120" s="873"/>
      <c r="BD120" s="873"/>
      <c r="BE120" s="873"/>
      <c r="BF120" s="873"/>
      <c r="BG120" s="873"/>
      <c r="BH120" s="873"/>
      <c r="BI120" s="873"/>
      <c r="BJ120" s="873"/>
      <c r="BK120" s="873"/>
      <c r="BL120" s="873"/>
      <c r="BM120" s="873"/>
      <c r="BN120" s="873"/>
      <c r="BO120" s="873"/>
      <c r="BP120" s="874"/>
      <c r="BQ120" s="926">
        <v>11500403</v>
      </c>
      <c r="BR120" s="907"/>
      <c r="BS120" s="907"/>
      <c r="BT120" s="907"/>
      <c r="BU120" s="907"/>
      <c r="BV120" s="907">
        <v>11774910</v>
      </c>
      <c r="BW120" s="907"/>
      <c r="BX120" s="907"/>
      <c r="BY120" s="907"/>
      <c r="BZ120" s="907"/>
      <c r="CA120" s="907">
        <v>18062703</v>
      </c>
      <c r="CB120" s="907"/>
      <c r="CC120" s="907"/>
      <c r="CD120" s="907"/>
      <c r="CE120" s="907"/>
      <c r="CF120" s="931">
        <v>46</v>
      </c>
      <c r="CG120" s="932"/>
      <c r="CH120" s="932"/>
      <c r="CI120" s="932"/>
      <c r="CJ120" s="932"/>
      <c r="CK120" s="933" t="s">
        <v>453</v>
      </c>
      <c r="CL120" s="917"/>
      <c r="CM120" s="917"/>
      <c r="CN120" s="917"/>
      <c r="CO120" s="918"/>
      <c r="CP120" s="937" t="s">
        <v>399</v>
      </c>
      <c r="CQ120" s="938"/>
      <c r="CR120" s="938"/>
      <c r="CS120" s="938"/>
      <c r="CT120" s="938"/>
      <c r="CU120" s="938"/>
      <c r="CV120" s="938"/>
      <c r="CW120" s="938"/>
      <c r="CX120" s="938"/>
      <c r="CY120" s="938"/>
      <c r="CZ120" s="938"/>
      <c r="DA120" s="938"/>
      <c r="DB120" s="938"/>
      <c r="DC120" s="938"/>
      <c r="DD120" s="938"/>
      <c r="DE120" s="938"/>
      <c r="DF120" s="939"/>
      <c r="DG120" s="926" t="s">
        <v>124</v>
      </c>
      <c r="DH120" s="907"/>
      <c r="DI120" s="907"/>
      <c r="DJ120" s="907"/>
      <c r="DK120" s="907"/>
      <c r="DL120" s="907">
        <v>12634909</v>
      </c>
      <c r="DM120" s="907"/>
      <c r="DN120" s="907"/>
      <c r="DO120" s="907"/>
      <c r="DP120" s="907"/>
      <c r="DQ120" s="907">
        <v>11995281</v>
      </c>
      <c r="DR120" s="907"/>
      <c r="DS120" s="907"/>
      <c r="DT120" s="907"/>
      <c r="DU120" s="907"/>
      <c r="DV120" s="908">
        <v>30.5</v>
      </c>
      <c r="DW120" s="908"/>
      <c r="DX120" s="908"/>
      <c r="DY120" s="908"/>
      <c r="DZ120" s="909"/>
    </row>
    <row r="121" spans="1:130" s="216" customFormat="1" ht="26.25" customHeight="1" x14ac:dyDescent="0.2">
      <c r="A121" s="885"/>
      <c r="B121" s="886"/>
      <c r="C121" s="928" t="s">
        <v>454</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1018</v>
      </c>
      <c r="AB121" s="845"/>
      <c r="AC121" s="845"/>
      <c r="AD121" s="845"/>
      <c r="AE121" s="846"/>
      <c r="AF121" s="847">
        <v>1018</v>
      </c>
      <c r="AG121" s="845"/>
      <c r="AH121" s="845"/>
      <c r="AI121" s="845"/>
      <c r="AJ121" s="846"/>
      <c r="AK121" s="847">
        <v>1018</v>
      </c>
      <c r="AL121" s="845"/>
      <c r="AM121" s="845"/>
      <c r="AN121" s="845"/>
      <c r="AO121" s="846"/>
      <c r="AP121" s="889">
        <v>0</v>
      </c>
      <c r="AQ121" s="890"/>
      <c r="AR121" s="890"/>
      <c r="AS121" s="890"/>
      <c r="AT121" s="891"/>
      <c r="AU121" s="948"/>
      <c r="AV121" s="949"/>
      <c r="AW121" s="949"/>
      <c r="AX121" s="949"/>
      <c r="AY121" s="950"/>
      <c r="AZ121" s="880" t="s">
        <v>455</v>
      </c>
      <c r="BA121" s="817"/>
      <c r="BB121" s="817"/>
      <c r="BC121" s="817"/>
      <c r="BD121" s="817"/>
      <c r="BE121" s="817"/>
      <c r="BF121" s="817"/>
      <c r="BG121" s="817"/>
      <c r="BH121" s="817"/>
      <c r="BI121" s="817"/>
      <c r="BJ121" s="817"/>
      <c r="BK121" s="817"/>
      <c r="BL121" s="817"/>
      <c r="BM121" s="817"/>
      <c r="BN121" s="817"/>
      <c r="BO121" s="817"/>
      <c r="BP121" s="818"/>
      <c r="BQ121" s="881">
        <v>6850884</v>
      </c>
      <c r="BR121" s="882"/>
      <c r="BS121" s="882"/>
      <c r="BT121" s="882"/>
      <c r="BU121" s="882"/>
      <c r="BV121" s="882">
        <v>7316256</v>
      </c>
      <c r="BW121" s="882"/>
      <c r="BX121" s="882"/>
      <c r="BY121" s="882"/>
      <c r="BZ121" s="882"/>
      <c r="CA121" s="882">
        <v>7095090</v>
      </c>
      <c r="CB121" s="882"/>
      <c r="CC121" s="882"/>
      <c r="CD121" s="882"/>
      <c r="CE121" s="882"/>
      <c r="CF121" s="940">
        <v>18.100000000000001</v>
      </c>
      <c r="CG121" s="941"/>
      <c r="CH121" s="941"/>
      <c r="CI121" s="941"/>
      <c r="CJ121" s="941"/>
      <c r="CK121" s="934"/>
      <c r="CL121" s="920"/>
      <c r="CM121" s="920"/>
      <c r="CN121" s="920"/>
      <c r="CO121" s="921"/>
      <c r="CP121" s="900" t="s">
        <v>402</v>
      </c>
      <c r="CQ121" s="901"/>
      <c r="CR121" s="901"/>
      <c r="CS121" s="901"/>
      <c r="CT121" s="901"/>
      <c r="CU121" s="901"/>
      <c r="CV121" s="901"/>
      <c r="CW121" s="901"/>
      <c r="CX121" s="901"/>
      <c r="CY121" s="901"/>
      <c r="CZ121" s="901"/>
      <c r="DA121" s="901"/>
      <c r="DB121" s="901"/>
      <c r="DC121" s="901"/>
      <c r="DD121" s="901"/>
      <c r="DE121" s="901"/>
      <c r="DF121" s="902"/>
      <c r="DG121" s="881">
        <v>4927766</v>
      </c>
      <c r="DH121" s="882"/>
      <c r="DI121" s="882"/>
      <c r="DJ121" s="882"/>
      <c r="DK121" s="882"/>
      <c r="DL121" s="882">
        <v>4487668</v>
      </c>
      <c r="DM121" s="882"/>
      <c r="DN121" s="882"/>
      <c r="DO121" s="882"/>
      <c r="DP121" s="882"/>
      <c r="DQ121" s="882">
        <v>4096879</v>
      </c>
      <c r="DR121" s="882"/>
      <c r="DS121" s="882"/>
      <c r="DT121" s="882"/>
      <c r="DU121" s="882"/>
      <c r="DV121" s="859">
        <v>10.4</v>
      </c>
      <c r="DW121" s="859"/>
      <c r="DX121" s="859"/>
      <c r="DY121" s="859"/>
      <c r="DZ121" s="860"/>
    </row>
    <row r="122" spans="1:130" s="216" customFormat="1" ht="26.25" customHeight="1" x14ac:dyDescent="0.2">
      <c r="A122" s="885"/>
      <c r="B122" s="886"/>
      <c r="C122" s="880" t="s">
        <v>437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124</v>
      </c>
      <c r="AB122" s="845"/>
      <c r="AC122" s="845"/>
      <c r="AD122" s="845"/>
      <c r="AE122" s="846"/>
      <c r="AF122" s="847" t="s">
        <v>124</v>
      </c>
      <c r="AG122" s="845"/>
      <c r="AH122" s="845"/>
      <c r="AI122" s="845"/>
      <c r="AJ122" s="846"/>
      <c r="AK122" s="847" t="s">
        <v>124</v>
      </c>
      <c r="AL122" s="845"/>
      <c r="AM122" s="845"/>
      <c r="AN122" s="845"/>
      <c r="AO122" s="846"/>
      <c r="AP122" s="889" t="s">
        <v>124</v>
      </c>
      <c r="AQ122" s="890"/>
      <c r="AR122" s="890"/>
      <c r="AS122" s="890"/>
      <c r="AT122" s="891"/>
      <c r="AU122" s="948"/>
      <c r="AV122" s="949"/>
      <c r="AW122" s="949"/>
      <c r="AX122" s="949"/>
      <c r="AY122" s="950"/>
      <c r="AZ122" s="903" t="s">
        <v>456</v>
      </c>
      <c r="BA122" s="904"/>
      <c r="BB122" s="904"/>
      <c r="BC122" s="904"/>
      <c r="BD122" s="904"/>
      <c r="BE122" s="904"/>
      <c r="BF122" s="904"/>
      <c r="BG122" s="904"/>
      <c r="BH122" s="904"/>
      <c r="BI122" s="904"/>
      <c r="BJ122" s="904"/>
      <c r="BK122" s="904"/>
      <c r="BL122" s="904"/>
      <c r="BM122" s="904"/>
      <c r="BN122" s="904"/>
      <c r="BO122" s="904"/>
      <c r="BP122" s="905"/>
      <c r="BQ122" s="944">
        <v>68990713</v>
      </c>
      <c r="BR122" s="910"/>
      <c r="BS122" s="910"/>
      <c r="BT122" s="910"/>
      <c r="BU122" s="910"/>
      <c r="BV122" s="910">
        <v>67211987</v>
      </c>
      <c r="BW122" s="910"/>
      <c r="BX122" s="910"/>
      <c r="BY122" s="910"/>
      <c r="BZ122" s="910"/>
      <c r="CA122" s="910">
        <v>65390354</v>
      </c>
      <c r="CB122" s="910"/>
      <c r="CC122" s="910"/>
      <c r="CD122" s="910"/>
      <c r="CE122" s="910"/>
      <c r="CF122" s="911">
        <v>166.5</v>
      </c>
      <c r="CG122" s="912"/>
      <c r="CH122" s="912"/>
      <c r="CI122" s="912"/>
      <c r="CJ122" s="912"/>
      <c r="CK122" s="934"/>
      <c r="CL122" s="920"/>
      <c r="CM122" s="920"/>
      <c r="CN122" s="920"/>
      <c r="CO122" s="921"/>
      <c r="CP122" s="900" t="s">
        <v>400</v>
      </c>
      <c r="CQ122" s="901"/>
      <c r="CR122" s="901"/>
      <c r="CS122" s="901"/>
      <c r="CT122" s="901"/>
      <c r="CU122" s="901"/>
      <c r="CV122" s="901"/>
      <c r="CW122" s="901"/>
      <c r="CX122" s="901"/>
      <c r="CY122" s="901"/>
      <c r="CZ122" s="901"/>
      <c r="DA122" s="901"/>
      <c r="DB122" s="901"/>
      <c r="DC122" s="901"/>
      <c r="DD122" s="901"/>
      <c r="DE122" s="901"/>
      <c r="DF122" s="902"/>
      <c r="DG122" s="881" t="s">
        <v>124</v>
      </c>
      <c r="DH122" s="882"/>
      <c r="DI122" s="882"/>
      <c r="DJ122" s="882"/>
      <c r="DK122" s="882"/>
      <c r="DL122" s="882">
        <v>2112329</v>
      </c>
      <c r="DM122" s="882"/>
      <c r="DN122" s="882"/>
      <c r="DO122" s="882"/>
      <c r="DP122" s="882"/>
      <c r="DQ122" s="882">
        <v>2027509</v>
      </c>
      <c r="DR122" s="882"/>
      <c r="DS122" s="882"/>
      <c r="DT122" s="882"/>
      <c r="DU122" s="882"/>
      <c r="DV122" s="859">
        <v>5.2</v>
      </c>
      <c r="DW122" s="859"/>
      <c r="DX122" s="859"/>
      <c r="DY122" s="859"/>
      <c r="DZ122" s="860"/>
    </row>
    <row r="123" spans="1:130" s="216" customFormat="1" ht="26.25" customHeight="1" x14ac:dyDescent="0.2">
      <c r="A123" s="885"/>
      <c r="B123" s="886"/>
      <c r="C123" s="880" t="s">
        <v>443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124</v>
      </c>
      <c r="AB123" s="845"/>
      <c r="AC123" s="845"/>
      <c r="AD123" s="845"/>
      <c r="AE123" s="846"/>
      <c r="AF123" s="847" t="s">
        <v>124</v>
      </c>
      <c r="AG123" s="845"/>
      <c r="AH123" s="845"/>
      <c r="AI123" s="845"/>
      <c r="AJ123" s="846"/>
      <c r="AK123" s="847" t="s">
        <v>124</v>
      </c>
      <c r="AL123" s="845"/>
      <c r="AM123" s="845"/>
      <c r="AN123" s="845"/>
      <c r="AO123" s="846"/>
      <c r="AP123" s="889" t="s">
        <v>124</v>
      </c>
      <c r="AQ123" s="890"/>
      <c r="AR123" s="890"/>
      <c r="AS123" s="890"/>
      <c r="AT123" s="891"/>
      <c r="AU123" s="951"/>
      <c r="AV123" s="952"/>
      <c r="AW123" s="952"/>
      <c r="AX123" s="952"/>
      <c r="AY123" s="952"/>
      <c r="AZ123" s="234" t="s">
        <v>179</v>
      </c>
      <c r="BA123" s="234"/>
      <c r="BB123" s="234"/>
      <c r="BC123" s="234"/>
      <c r="BD123" s="234"/>
      <c r="BE123" s="234"/>
      <c r="BF123" s="234"/>
      <c r="BG123" s="234"/>
      <c r="BH123" s="234"/>
      <c r="BI123" s="234"/>
      <c r="BJ123" s="234"/>
      <c r="BK123" s="234"/>
      <c r="BL123" s="234"/>
      <c r="BM123" s="234"/>
      <c r="BN123" s="234"/>
      <c r="BO123" s="942" t="s">
        <v>457</v>
      </c>
      <c r="BP123" s="943"/>
      <c r="BQ123" s="897">
        <v>87342000</v>
      </c>
      <c r="BR123" s="898"/>
      <c r="BS123" s="898"/>
      <c r="BT123" s="898"/>
      <c r="BU123" s="898"/>
      <c r="BV123" s="898">
        <v>86303153</v>
      </c>
      <c r="BW123" s="898"/>
      <c r="BX123" s="898"/>
      <c r="BY123" s="898"/>
      <c r="BZ123" s="898"/>
      <c r="CA123" s="898">
        <v>90548147</v>
      </c>
      <c r="CB123" s="898"/>
      <c r="CC123" s="898"/>
      <c r="CD123" s="898"/>
      <c r="CE123" s="898"/>
      <c r="CF123" s="813"/>
      <c r="CG123" s="814"/>
      <c r="CH123" s="814"/>
      <c r="CI123" s="814"/>
      <c r="CJ123" s="899"/>
      <c r="CK123" s="934"/>
      <c r="CL123" s="920"/>
      <c r="CM123" s="920"/>
      <c r="CN123" s="920"/>
      <c r="CO123" s="921"/>
      <c r="CP123" s="900" t="s">
        <v>397</v>
      </c>
      <c r="CQ123" s="901"/>
      <c r="CR123" s="901"/>
      <c r="CS123" s="901"/>
      <c r="CT123" s="901"/>
      <c r="CU123" s="901"/>
      <c r="CV123" s="901"/>
      <c r="CW123" s="901"/>
      <c r="CX123" s="901"/>
      <c r="CY123" s="901"/>
      <c r="CZ123" s="901"/>
      <c r="DA123" s="901"/>
      <c r="DB123" s="901"/>
      <c r="DC123" s="901"/>
      <c r="DD123" s="901"/>
      <c r="DE123" s="901"/>
      <c r="DF123" s="902"/>
      <c r="DG123" s="844">
        <v>335457</v>
      </c>
      <c r="DH123" s="845"/>
      <c r="DI123" s="845"/>
      <c r="DJ123" s="845"/>
      <c r="DK123" s="846"/>
      <c r="DL123" s="847">
        <v>170809</v>
      </c>
      <c r="DM123" s="845"/>
      <c r="DN123" s="845"/>
      <c r="DO123" s="845"/>
      <c r="DP123" s="846"/>
      <c r="DQ123" s="847">
        <v>96822</v>
      </c>
      <c r="DR123" s="845"/>
      <c r="DS123" s="845"/>
      <c r="DT123" s="845"/>
      <c r="DU123" s="846"/>
      <c r="DV123" s="889">
        <v>0.2</v>
      </c>
      <c r="DW123" s="890"/>
      <c r="DX123" s="890"/>
      <c r="DY123" s="890"/>
      <c r="DZ123" s="891"/>
    </row>
    <row r="124" spans="1:130" s="216" customFormat="1" ht="26.25" customHeight="1" thickBot="1" x14ac:dyDescent="0.25">
      <c r="A124" s="885"/>
      <c r="B124" s="886"/>
      <c r="C124" s="880" t="s">
        <v>446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124</v>
      </c>
      <c r="AB124" s="845"/>
      <c r="AC124" s="845"/>
      <c r="AD124" s="845"/>
      <c r="AE124" s="846"/>
      <c r="AF124" s="847" t="s">
        <v>124</v>
      </c>
      <c r="AG124" s="845"/>
      <c r="AH124" s="845"/>
      <c r="AI124" s="845"/>
      <c r="AJ124" s="846"/>
      <c r="AK124" s="847" t="s">
        <v>124</v>
      </c>
      <c r="AL124" s="845"/>
      <c r="AM124" s="845"/>
      <c r="AN124" s="845"/>
      <c r="AO124" s="846"/>
      <c r="AP124" s="889" t="s">
        <v>124</v>
      </c>
      <c r="AQ124" s="890"/>
      <c r="AR124" s="890"/>
      <c r="AS124" s="890"/>
      <c r="AT124" s="891"/>
      <c r="AU124" s="892" t="s">
        <v>458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41.9</v>
      </c>
      <c r="BR124" s="896"/>
      <c r="BS124" s="896"/>
      <c r="BT124" s="896"/>
      <c r="BU124" s="896"/>
      <c r="BV124" s="896">
        <v>33</v>
      </c>
      <c r="BW124" s="896"/>
      <c r="BX124" s="896"/>
      <c r="BY124" s="896"/>
      <c r="BZ124" s="896"/>
      <c r="CA124" s="896">
        <v>13.3</v>
      </c>
      <c r="CB124" s="896"/>
      <c r="CC124" s="896"/>
      <c r="CD124" s="896"/>
      <c r="CE124" s="896"/>
      <c r="CF124" s="791"/>
      <c r="CG124" s="792"/>
      <c r="CH124" s="792"/>
      <c r="CI124" s="792"/>
      <c r="CJ124" s="927"/>
      <c r="CK124" s="935"/>
      <c r="CL124" s="935"/>
      <c r="CM124" s="935"/>
      <c r="CN124" s="935"/>
      <c r="CO124" s="936"/>
      <c r="CP124" s="900" t="s">
        <v>459</v>
      </c>
      <c r="CQ124" s="901"/>
      <c r="CR124" s="901"/>
      <c r="CS124" s="901"/>
      <c r="CT124" s="901"/>
      <c r="CU124" s="901"/>
      <c r="CV124" s="901"/>
      <c r="CW124" s="901"/>
      <c r="CX124" s="901"/>
      <c r="CY124" s="901"/>
      <c r="CZ124" s="901"/>
      <c r="DA124" s="901"/>
      <c r="DB124" s="901"/>
      <c r="DC124" s="901"/>
      <c r="DD124" s="901"/>
      <c r="DE124" s="901"/>
      <c r="DF124" s="902"/>
      <c r="DG124" s="828">
        <v>15600203</v>
      </c>
      <c r="DH124" s="829"/>
      <c r="DI124" s="829"/>
      <c r="DJ124" s="829"/>
      <c r="DK124" s="830"/>
      <c r="DL124" s="831">
        <v>29146</v>
      </c>
      <c r="DM124" s="829"/>
      <c r="DN124" s="829"/>
      <c r="DO124" s="829"/>
      <c r="DP124" s="830"/>
      <c r="DQ124" s="831">
        <v>22308</v>
      </c>
      <c r="DR124" s="829"/>
      <c r="DS124" s="829"/>
      <c r="DT124" s="829"/>
      <c r="DU124" s="830"/>
      <c r="DV124" s="913">
        <v>0.1</v>
      </c>
      <c r="DW124" s="914"/>
      <c r="DX124" s="914"/>
      <c r="DY124" s="914"/>
      <c r="DZ124" s="915"/>
    </row>
    <row r="125" spans="1:130" s="216" customFormat="1" ht="26.25" customHeight="1" x14ac:dyDescent="0.2">
      <c r="A125" s="885"/>
      <c r="B125" s="886"/>
      <c r="C125" s="880" t="s">
        <v>448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124</v>
      </c>
      <c r="AB125" s="845"/>
      <c r="AC125" s="845"/>
      <c r="AD125" s="845"/>
      <c r="AE125" s="846"/>
      <c r="AF125" s="847" t="s">
        <v>124</v>
      </c>
      <c r="AG125" s="845"/>
      <c r="AH125" s="845"/>
      <c r="AI125" s="845"/>
      <c r="AJ125" s="846"/>
      <c r="AK125" s="847" t="s">
        <v>124</v>
      </c>
      <c r="AL125" s="845"/>
      <c r="AM125" s="845"/>
      <c r="AN125" s="845"/>
      <c r="AO125" s="846"/>
      <c r="AP125" s="889" t="s">
        <v>124</v>
      </c>
      <c r="AQ125" s="890"/>
      <c r="AR125" s="890"/>
      <c r="AS125" s="890"/>
      <c r="AT125" s="891"/>
      <c r="AU125" s="346"/>
      <c r="AV125" s="347"/>
      <c r="AW125" s="347"/>
      <c r="AX125" s="347"/>
      <c r="AY125" s="347"/>
      <c r="AZ125" s="347"/>
      <c r="BA125" s="347"/>
      <c r="BB125" s="347"/>
      <c r="BC125" s="347"/>
      <c r="BD125" s="347"/>
      <c r="BE125" s="347"/>
      <c r="BF125" s="347"/>
      <c r="BG125" s="347"/>
      <c r="BH125" s="347"/>
      <c r="BI125" s="347"/>
      <c r="BJ125" s="347"/>
      <c r="BK125" s="347"/>
      <c r="BL125" s="347"/>
      <c r="BM125" s="347"/>
      <c r="BN125" s="347"/>
      <c r="BO125" s="347"/>
      <c r="BP125" s="347"/>
      <c r="BQ125" s="348"/>
      <c r="BR125" s="348"/>
      <c r="BS125" s="348"/>
      <c r="BT125" s="348"/>
      <c r="BU125" s="348"/>
      <c r="BV125" s="348"/>
      <c r="BW125" s="348"/>
      <c r="BX125" s="348"/>
      <c r="BY125" s="348"/>
      <c r="BZ125" s="348"/>
      <c r="CA125" s="348"/>
      <c r="CB125" s="348"/>
      <c r="CC125" s="348"/>
      <c r="CD125" s="348"/>
      <c r="CE125" s="348"/>
      <c r="CF125" s="348"/>
      <c r="CG125" s="348"/>
      <c r="CH125" s="348"/>
      <c r="CI125" s="348"/>
      <c r="CJ125" s="235"/>
      <c r="CK125" s="916" t="s">
        <v>460</v>
      </c>
      <c r="CL125" s="917"/>
      <c r="CM125" s="917"/>
      <c r="CN125" s="917"/>
      <c r="CO125" s="918"/>
      <c r="CP125" s="925" t="s">
        <v>461</v>
      </c>
      <c r="CQ125" s="873"/>
      <c r="CR125" s="873"/>
      <c r="CS125" s="873"/>
      <c r="CT125" s="873"/>
      <c r="CU125" s="873"/>
      <c r="CV125" s="873"/>
      <c r="CW125" s="873"/>
      <c r="CX125" s="873"/>
      <c r="CY125" s="873"/>
      <c r="CZ125" s="873"/>
      <c r="DA125" s="873"/>
      <c r="DB125" s="873"/>
      <c r="DC125" s="873"/>
      <c r="DD125" s="873"/>
      <c r="DE125" s="873"/>
      <c r="DF125" s="874"/>
      <c r="DG125" s="926" t="s">
        <v>124</v>
      </c>
      <c r="DH125" s="907"/>
      <c r="DI125" s="907"/>
      <c r="DJ125" s="907"/>
      <c r="DK125" s="907"/>
      <c r="DL125" s="907" t="s">
        <v>124</v>
      </c>
      <c r="DM125" s="907"/>
      <c r="DN125" s="907"/>
      <c r="DO125" s="907"/>
      <c r="DP125" s="907"/>
      <c r="DQ125" s="907" t="s">
        <v>124</v>
      </c>
      <c r="DR125" s="907"/>
      <c r="DS125" s="907"/>
      <c r="DT125" s="907"/>
      <c r="DU125" s="907"/>
      <c r="DV125" s="908" t="s">
        <v>124</v>
      </c>
      <c r="DW125" s="908"/>
      <c r="DX125" s="908"/>
      <c r="DY125" s="908"/>
      <c r="DZ125" s="909"/>
    </row>
    <row r="126" spans="1:130" s="216" customFormat="1" ht="26.25" customHeight="1" thickBot="1" x14ac:dyDescent="0.25">
      <c r="A126" s="885"/>
      <c r="B126" s="886"/>
      <c r="C126" s="880" t="s">
        <v>450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124</v>
      </c>
      <c r="AB126" s="845"/>
      <c r="AC126" s="845"/>
      <c r="AD126" s="845"/>
      <c r="AE126" s="846"/>
      <c r="AF126" s="847" t="s">
        <v>124</v>
      </c>
      <c r="AG126" s="845"/>
      <c r="AH126" s="845"/>
      <c r="AI126" s="845"/>
      <c r="AJ126" s="846"/>
      <c r="AK126" s="847" t="s">
        <v>124</v>
      </c>
      <c r="AL126" s="845"/>
      <c r="AM126" s="845"/>
      <c r="AN126" s="845"/>
      <c r="AO126" s="846"/>
      <c r="AP126" s="889" t="s">
        <v>124</v>
      </c>
      <c r="AQ126" s="890"/>
      <c r="AR126" s="890"/>
      <c r="AS126" s="890"/>
      <c r="AT126" s="891"/>
      <c r="AU126" s="348"/>
      <c r="AV126" s="348"/>
      <c r="AW126" s="348"/>
      <c r="AX126" s="348"/>
      <c r="AY126" s="348"/>
      <c r="AZ126" s="348"/>
      <c r="BA126" s="348"/>
      <c r="BB126" s="348"/>
      <c r="BC126" s="348"/>
      <c r="BD126" s="348"/>
      <c r="BE126" s="348"/>
      <c r="BF126" s="348"/>
      <c r="BG126" s="348"/>
      <c r="BH126" s="348"/>
      <c r="BI126" s="348"/>
      <c r="BJ126" s="348"/>
      <c r="BK126" s="348"/>
      <c r="BL126" s="348"/>
      <c r="BM126" s="348"/>
      <c r="BN126" s="348"/>
      <c r="BO126" s="348"/>
      <c r="BP126" s="348"/>
      <c r="BQ126" s="348"/>
      <c r="BR126" s="348"/>
      <c r="BS126" s="348"/>
      <c r="BT126" s="348"/>
      <c r="BU126" s="348"/>
      <c r="BV126" s="348"/>
      <c r="BW126" s="348"/>
      <c r="BX126" s="348"/>
      <c r="BY126" s="348"/>
      <c r="BZ126" s="348"/>
      <c r="CA126" s="348"/>
      <c r="CB126" s="348"/>
      <c r="CC126" s="348"/>
      <c r="CD126" s="236"/>
      <c r="CE126" s="236"/>
      <c r="CF126" s="236"/>
      <c r="CG126" s="348"/>
      <c r="CH126" s="348"/>
      <c r="CI126" s="348"/>
      <c r="CJ126" s="235"/>
      <c r="CK126" s="919"/>
      <c r="CL126" s="920"/>
      <c r="CM126" s="920"/>
      <c r="CN126" s="920"/>
      <c r="CO126" s="921"/>
      <c r="CP126" s="880" t="s">
        <v>462</v>
      </c>
      <c r="CQ126" s="817"/>
      <c r="CR126" s="817"/>
      <c r="CS126" s="817"/>
      <c r="CT126" s="817"/>
      <c r="CU126" s="817"/>
      <c r="CV126" s="817"/>
      <c r="CW126" s="817"/>
      <c r="CX126" s="817"/>
      <c r="CY126" s="817"/>
      <c r="CZ126" s="817"/>
      <c r="DA126" s="817"/>
      <c r="DB126" s="817"/>
      <c r="DC126" s="817"/>
      <c r="DD126" s="817"/>
      <c r="DE126" s="817"/>
      <c r="DF126" s="818"/>
      <c r="DG126" s="881" t="s">
        <v>124</v>
      </c>
      <c r="DH126" s="882"/>
      <c r="DI126" s="882"/>
      <c r="DJ126" s="882"/>
      <c r="DK126" s="882"/>
      <c r="DL126" s="882" t="s">
        <v>124</v>
      </c>
      <c r="DM126" s="882"/>
      <c r="DN126" s="882"/>
      <c r="DO126" s="882"/>
      <c r="DP126" s="882"/>
      <c r="DQ126" s="882" t="s">
        <v>124</v>
      </c>
      <c r="DR126" s="882"/>
      <c r="DS126" s="882"/>
      <c r="DT126" s="882"/>
      <c r="DU126" s="882"/>
      <c r="DV126" s="859" t="s">
        <v>124</v>
      </c>
      <c r="DW126" s="859"/>
      <c r="DX126" s="859"/>
      <c r="DY126" s="859"/>
      <c r="DZ126" s="860"/>
    </row>
    <row r="127" spans="1:130" s="216" customFormat="1" ht="26.25" customHeight="1" x14ac:dyDescent="0.2">
      <c r="A127" s="887"/>
      <c r="B127" s="888"/>
      <c r="C127" s="903" t="s">
        <v>463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124</v>
      </c>
      <c r="AB127" s="845"/>
      <c r="AC127" s="845"/>
      <c r="AD127" s="845"/>
      <c r="AE127" s="846"/>
      <c r="AF127" s="847" t="s">
        <v>124</v>
      </c>
      <c r="AG127" s="845"/>
      <c r="AH127" s="845"/>
      <c r="AI127" s="845"/>
      <c r="AJ127" s="846"/>
      <c r="AK127" s="847" t="s">
        <v>124</v>
      </c>
      <c r="AL127" s="845"/>
      <c r="AM127" s="845"/>
      <c r="AN127" s="845"/>
      <c r="AO127" s="846"/>
      <c r="AP127" s="889" t="s">
        <v>124</v>
      </c>
      <c r="AQ127" s="890"/>
      <c r="AR127" s="890"/>
      <c r="AS127" s="890"/>
      <c r="AT127" s="891"/>
      <c r="AU127" s="348"/>
      <c r="AV127" s="348"/>
      <c r="AW127" s="348"/>
      <c r="AX127" s="906" t="s">
        <v>464</v>
      </c>
      <c r="AY127" s="877"/>
      <c r="AZ127" s="877"/>
      <c r="BA127" s="877"/>
      <c r="BB127" s="877"/>
      <c r="BC127" s="877"/>
      <c r="BD127" s="877"/>
      <c r="BE127" s="878"/>
      <c r="BF127" s="876" t="s">
        <v>465</v>
      </c>
      <c r="BG127" s="877"/>
      <c r="BH127" s="877"/>
      <c r="BI127" s="877"/>
      <c r="BJ127" s="877"/>
      <c r="BK127" s="877"/>
      <c r="BL127" s="878"/>
      <c r="BM127" s="876" t="s">
        <v>466</v>
      </c>
      <c r="BN127" s="877"/>
      <c r="BO127" s="877"/>
      <c r="BP127" s="877"/>
      <c r="BQ127" s="877"/>
      <c r="BR127" s="877"/>
      <c r="BS127" s="878"/>
      <c r="BT127" s="876" t="s">
        <v>467</v>
      </c>
      <c r="BU127" s="877"/>
      <c r="BV127" s="877"/>
      <c r="BW127" s="877"/>
      <c r="BX127" s="877"/>
      <c r="BY127" s="877"/>
      <c r="BZ127" s="879"/>
      <c r="CA127" s="348"/>
      <c r="CB127" s="348"/>
      <c r="CC127" s="348"/>
      <c r="CD127" s="236"/>
      <c r="CE127" s="236"/>
      <c r="CF127" s="236"/>
      <c r="CG127" s="348"/>
      <c r="CH127" s="348"/>
      <c r="CI127" s="348"/>
      <c r="CJ127" s="235"/>
      <c r="CK127" s="919"/>
      <c r="CL127" s="920"/>
      <c r="CM127" s="920"/>
      <c r="CN127" s="920"/>
      <c r="CO127" s="921"/>
      <c r="CP127" s="880" t="s">
        <v>468</v>
      </c>
      <c r="CQ127" s="817"/>
      <c r="CR127" s="817"/>
      <c r="CS127" s="817"/>
      <c r="CT127" s="817"/>
      <c r="CU127" s="817"/>
      <c r="CV127" s="817"/>
      <c r="CW127" s="817"/>
      <c r="CX127" s="817"/>
      <c r="CY127" s="817"/>
      <c r="CZ127" s="817"/>
      <c r="DA127" s="817"/>
      <c r="DB127" s="817"/>
      <c r="DC127" s="817"/>
      <c r="DD127" s="817"/>
      <c r="DE127" s="817"/>
      <c r="DF127" s="818"/>
      <c r="DG127" s="881" t="s">
        <v>124</v>
      </c>
      <c r="DH127" s="882"/>
      <c r="DI127" s="882"/>
      <c r="DJ127" s="882"/>
      <c r="DK127" s="882"/>
      <c r="DL127" s="882" t="s">
        <v>124</v>
      </c>
      <c r="DM127" s="882"/>
      <c r="DN127" s="882"/>
      <c r="DO127" s="882"/>
      <c r="DP127" s="882"/>
      <c r="DQ127" s="882" t="s">
        <v>124</v>
      </c>
      <c r="DR127" s="882"/>
      <c r="DS127" s="882"/>
      <c r="DT127" s="882"/>
      <c r="DU127" s="882"/>
      <c r="DV127" s="859" t="s">
        <v>124</v>
      </c>
      <c r="DW127" s="859"/>
      <c r="DX127" s="859"/>
      <c r="DY127" s="859"/>
      <c r="DZ127" s="860"/>
    </row>
    <row r="128" spans="1:130" s="216" customFormat="1" ht="26.25" customHeight="1" thickBot="1" x14ac:dyDescent="0.25">
      <c r="A128" s="861" t="s">
        <v>469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470</v>
      </c>
      <c r="X128" s="863"/>
      <c r="Y128" s="863"/>
      <c r="Z128" s="864"/>
      <c r="AA128" s="865">
        <v>879720</v>
      </c>
      <c r="AB128" s="866"/>
      <c r="AC128" s="866"/>
      <c r="AD128" s="866"/>
      <c r="AE128" s="867"/>
      <c r="AF128" s="868">
        <v>850720</v>
      </c>
      <c r="AG128" s="866"/>
      <c r="AH128" s="866"/>
      <c r="AI128" s="866"/>
      <c r="AJ128" s="867"/>
      <c r="AK128" s="868">
        <v>888619</v>
      </c>
      <c r="AL128" s="866"/>
      <c r="AM128" s="866"/>
      <c r="AN128" s="866"/>
      <c r="AO128" s="867"/>
      <c r="AP128" s="869"/>
      <c r="AQ128" s="870"/>
      <c r="AR128" s="870"/>
      <c r="AS128" s="870"/>
      <c r="AT128" s="871"/>
      <c r="AU128" s="348"/>
      <c r="AV128" s="348"/>
      <c r="AW128" s="348"/>
      <c r="AX128" s="872" t="s">
        <v>471</v>
      </c>
      <c r="AY128" s="873"/>
      <c r="AZ128" s="873"/>
      <c r="BA128" s="873"/>
      <c r="BB128" s="873"/>
      <c r="BC128" s="873"/>
      <c r="BD128" s="873"/>
      <c r="BE128" s="874"/>
      <c r="BF128" s="851" t="s">
        <v>124</v>
      </c>
      <c r="BG128" s="852"/>
      <c r="BH128" s="852"/>
      <c r="BI128" s="852"/>
      <c r="BJ128" s="852"/>
      <c r="BK128" s="852"/>
      <c r="BL128" s="875"/>
      <c r="BM128" s="851">
        <v>11.32</v>
      </c>
      <c r="BN128" s="852"/>
      <c r="BO128" s="852"/>
      <c r="BP128" s="852"/>
      <c r="BQ128" s="852"/>
      <c r="BR128" s="852"/>
      <c r="BS128" s="875"/>
      <c r="BT128" s="851">
        <v>20</v>
      </c>
      <c r="BU128" s="852"/>
      <c r="BV128" s="852"/>
      <c r="BW128" s="852"/>
      <c r="BX128" s="852"/>
      <c r="BY128" s="852"/>
      <c r="BZ128" s="853"/>
      <c r="CA128" s="236"/>
      <c r="CB128" s="236"/>
      <c r="CC128" s="236"/>
      <c r="CD128" s="236"/>
      <c r="CE128" s="236"/>
      <c r="CF128" s="236"/>
      <c r="CG128" s="348"/>
      <c r="CH128" s="348"/>
      <c r="CI128" s="348"/>
      <c r="CJ128" s="235"/>
      <c r="CK128" s="922"/>
      <c r="CL128" s="923"/>
      <c r="CM128" s="923"/>
      <c r="CN128" s="923"/>
      <c r="CO128" s="924"/>
      <c r="CP128" s="854" t="s">
        <v>472</v>
      </c>
      <c r="CQ128" s="795"/>
      <c r="CR128" s="795"/>
      <c r="CS128" s="795"/>
      <c r="CT128" s="795"/>
      <c r="CU128" s="795"/>
      <c r="CV128" s="795"/>
      <c r="CW128" s="795"/>
      <c r="CX128" s="795"/>
      <c r="CY128" s="795"/>
      <c r="CZ128" s="795"/>
      <c r="DA128" s="795"/>
      <c r="DB128" s="795"/>
      <c r="DC128" s="795"/>
      <c r="DD128" s="795"/>
      <c r="DE128" s="795"/>
      <c r="DF128" s="796"/>
      <c r="DG128" s="855">
        <v>119440</v>
      </c>
      <c r="DH128" s="856"/>
      <c r="DI128" s="856"/>
      <c r="DJ128" s="856"/>
      <c r="DK128" s="856"/>
      <c r="DL128" s="856">
        <v>89285</v>
      </c>
      <c r="DM128" s="856"/>
      <c r="DN128" s="856"/>
      <c r="DO128" s="856"/>
      <c r="DP128" s="856"/>
      <c r="DQ128" s="856">
        <v>33904</v>
      </c>
      <c r="DR128" s="856"/>
      <c r="DS128" s="856"/>
      <c r="DT128" s="856"/>
      <c r="DU128" s="856"/>
      <c r="DV128" s="857">
        <v>0.1</v>
      </c>
      <c r="DW128" s="857"/>
      <c r="DX128" s="857"/>
      <c r="DY128" s="857"/>
      <c r="DZ128" s="858"/>
    </row>
    <row r="129" spans="1:131" s="216" customFormat="1" ht="26.25" customHeight="1" x14ac:dyDescent="0.2">
      <c r="A129" s="839" t="s">
        <v>105</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473</v>
      </c>
      <c r="X129" s="842"/>
      <c r="Y129" s="842"/>
      <c r="Z129" s="843"/>
      <c r="AA129" s="844">
        <v>42428578</v>
      </c>
      <c r="AB129" s="845"/>
      <c r="AC129" s="845"/>
      <c r="AD129" s="845"/>
      <c r="AE129" s="846"/>
      <c r="AF129" s="847">
        <v>43759600</v>
      </c>
      <c r="AG129" s="845"/>
      <c r="AH129" s="845"/>
      <c r="AI129" s="845"/>
      <c r="AJ129" s="846"/>
      <c r="AK129" s="847">
        <v>45965837</v>
      </c>
      <c r="AL129" s="845"/>
      <c r="AM129" s="845"/>
      <c r="AN129" s="845"/>
      <c r="AO129" s="846"/>
      <c r="AP129" s="848"/>
      <c r="AQ129" s="849"/>
      <c r="AR129" s="849"/>
      <c r="AS129" s="849"/>
      <c r="AT129" s="850"/>
      <c r="AU129" s="218"/>
      <c r="AV129" s="218"/>
      <c r="AW129" s="218"/>
      <c r="AX129" s="816" t="s">
        <v>474</v>
      </c>
      <c r="AY129" s="817"/>
      <c r="AZ129" s="817"/>
      <c r="BA129" s="817"/>
      <c r="BB129" s="817"/>
      <c r="BC129" s="817"/>
      <c r="BD129" s="817"/>
      <c r="BE129" s="818"/>
      <c r="BF129" s="835" t="s">
        <v>124</v>
      </c>
      <c r="BG129" s="836"/>
      <c r="BH129" s="836"/>
      <c r="BI129" s="836"/>
      <c r="BJ129" s="836"/>
      <c r="BK129" s="836"/>
      <c r="BL129" s="837"/>
      <c r="BM129" s="835">
        <v>16.32</v>
      </c>
      <c r="BN129" s="836"/>
      <c r="BO129" s="836"/>
      <c r="BP129" s="836"/>
      <c r="BQ129" s="836"/>
      <c r="BR129" s="836"/>
      <c r="BS129" s="837"/>
      <c r="BT129" s="835">
        <v>30</v>
      </c>
      <c r="BU129" s="836"/>
      <c r="BV129" s="836"/>
      <c r="BW129" s="836"/>
      <c r="BX129" s="836"/>
      <c r="BY129" s="836"/>
      <c r="BZ129" s="838"/>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18"/>
      <c r="DQ129" s="218"/>
      <c r="DR129" s="218"/>
      <c r="DS129" s="218"/>
      <c r="DT129" s="218"/>
      <c r="DU129" s="218"/>
      <c r="DV129" s="218"/>
      <c r="DW129" s="218"/>
      <c r="DX129" s="218"/>
      <c r="DY129" s="218"/>
      <c r="DZ129" s="218"/>
    </row>
    <row r="130" spans="1:131" s="216" customFormat="1" ht="26.25" customHeight="1" x14ac:dyDescent="0.2">
      <c r="A130" s="839" t="s">
        <v>475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476</v>
      </c>
      <c r="X130" s="842"/>
      <c r="Y130" s="842"/>
      <c r="Z130" s="843"/>
      <c r="AA130" s="844">
        <v>6523585</v>
      </c>
      <c r="AB130" s="845"/>
      <c r="AC130" s="845"/>
      <c r="AD130" s="845"/>
      <c r="AE130" s="846"/>
      <c r="AF130" s="847">
        <v>6647562</v>
      </c>
      <c r="AG130" s="845"/>
      <c r="AH130" s="845"/>
      <c r="AI130" s="845"/>
      <c r="AJ130" s="846"/>
      <c r="AK130" s="847">
        <v>6700299</v>
      </c>
      <c r="AL130" s="845"/>
      <c r="AM130" s="845"/>
      <c r="AN130" s="845"/>
      <c r="AO130" s="846"/>
      <c r="AP130" s="848"/>
      <c r="AQ130" s="849"/>
      <c r="AR130" s="849"/>
      <c r="AS130" s="849"/>
      <c r="AT130" s="850"/>
      <c r="AU130" s="218"/>
      <c r="AV130" s="218"/>
      <c r="AW130" s="218"/>
      <c r="AX130" s="816" t="s">
        <v>477</v>
      </c>
      <c r="AY130" s="817"/>
      <c r="AZ130" s="817"/>
      <c r="BA130" s="817"/>
      <c r="BB130" s="817"/>
      <c r="BC130" s="817"/>
      <c r="BD130" s="817"/>
      <c r="BE130" s="818"/>
      <c r="BF130" s="819">
        <v>5.2</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18"/>
      <c r="DQ130" s="218"/>
      <c r="DR130" s="218"/>
      <c r="DS130" s="218"/>
      <c r="DT130" s="218"/>
      <c r="DU130" s="218"/>
      <c r="DV130" s="218"/>
      <c r="DW130" s="218"/>
      <c r="DX130" s="218"/>
      <c r="DY130" s="218"/>
      <c r="DZ130" s="218"/>
    </row>
    <row r="131" spans="1:131" s="21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478</v>
      </c>
      <c r="X131" s="826"/>
      <c r="Y131" s="826"/>
      <c r="Z131" s="827"/>
      <c r="AA131" s="828">
        <v>35904993</v>
      </c>
      <c r="AB131" s="829"/>
      <c r="AC131" s="829"/>
      <c r="AD131" s="829"/>
      <c r="AE131" s="830"/>
      <c r="AF131" s="831">
        <v>37112038</v>
      </c>
      <c r="AG131" s="829"/>
      <c r="AH131" s="829"/>
      <c r="AI131" s="829"/>
      <c r="AJ131" s="830"/>
      <c r="AK131" s="831">
        <v>39265538</v>
      </c>
      <c r="AL131" s="829"/>
      <c r="AM131" s="829"/>
      <c r="AN131" s="829"/>
      <c r="AO131" s="830"/>
      <c r="AP131" s="832"/>
      <c r="AQ131" s="833"/>
      <c r="AR131" s="833"/>
      <c r="AS131" s="833"/>
      <c r="AT131" s="834"/>
      <c r="AU131" s="218"/>
      <c r="AV131" s="218"/>
      <c r="AW131" s="218"/>
      <c r="AX131" s="794" t="s">
        <v>479</v>
      </c>
      <c r="AY131" s="795"/>
      <c r="AZ131" s="795"/>
      <c r="BA131" s="795"/>
      <c r="BB131" s="795"/>
      <c r="BC131" s="795"/>
      <c r="BD131" s="795"/>
      <c r="BE131" s="796"/>
      <c r="BF131" s="797">
        <v>13.3</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18"/>
      <c r="DQ131" s="218"/>
      <c r="DR131" s="218"/>
      <c r="DS131" s="218"/>
      <c r="DT131" s="218"/>
      <c r="DU131" s="218"/>
      <c r="DV131" s="218"/>
      <c r="DW131" s="218"/>
      <c r="DX131" s="218"/>
      <c r="DY131" s="218"/>
      <c r="DZ131" s="218"/>
    </row>
    <row r="132" spans="1:131" s="216" customFormat="1" ht="26.25" customHeight="1" x14ac:dyDescent="0.2">
      <c r="A132" s="803" t="s">
        <v>480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481</v>
      </c>
      <c r="W132" s="807"/>
      <c r="X132" s="807"/>
      <c r="Y132" s="807"/>
      <c r="Z132" s="808"/>
      <c r="AA132" s="809">
        <v>5.0470111500000003</v>
      </c>
      <c r="AB132" s="810"/>
      <c r="AC132" s="810"/>
      <c r="AD132" s="810"/>
      <c r="AE132" s="811"/>
      <c r="AF132" s="812">
        <v>5.5753553599999996</v>
      </c>
      <c r="AG132" s="810"/>
      <c r="AH132" s="810"/>
      <c r="AI132" s="810"/>
      <c r="AJ132" s="811"/>
      <c r="AK132" s="812">
        <v>5.1976086510000004</v>
      </c>
      <c r="AL132" s="810"/>
      <c r="AM132" s="810"/>
      <c r="AN132" s="810"/>
      <c r="AO132" s="811"/>
      <c r="AP132" s="813"/>
      <c r="AQ132" s="814"/>
      <c r="AR132" s="814"/>
      <c r="AS132" s="814"/>
      <c r="AT132" s="815"/>
      <c r="AU132" s="23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8"/>
      <c r="DQ132" s="218"/>
      <c r="DR132" s="218"/>
      <c r="DS132" s="218"/>
      <c r="DT132" s="218"/>
      <c r="DU132" s="218"/>
      <c r="DV132" s="218"/>
      <c r="DW132" s="218"/>
      <c r="DX132" s="218"/>
      <c r="DY132" s="218"/>
      <c r="DZ132" s="218"/>
    </row>
    <row r="133" spans="1:131" s="21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482</v>
      </c>
      <c r="W133" s="786"/>
      <c r="X133" s="786"/>
      <c r="Y133" s="786"/>
      <c r="Z133" s="787"/>
      <c r="AA133" s="788">
        <v>4.9000000000000004</v>
      </c>
      <c r="AB133" s="789"/>
      <c r="AC133" s="789"/>
      <c r="AD133" s="789"/>
      <c r="AE133" s="790"/>
      <c r="AF133" s="788">
        <v>5.0999999999999996</v>
      </c>
      <c r="AG133" s="789"/>
      <c r="AH133" s="789"/>
      <c r="AI133" s="789"/>
      <c r="AJ133" s="790"/>
      <c r="AK133" s="788">
        <v>5.2</v>
      </c>
      <c r="AL133" s="789"/>
      <c r="AM133" s="789"/>
      <c r="AN133" s="789"/>
      <c r="AO133" s="790"/>
      <c r="AP133" s="791"/>
      <c r="AQ133" s="792"/>
      <c r="AR133" s="792"/>
      <c r="AS133" s="792"/>
      <c r="AT133" s="793"/>
      <c r="AU133" s="218"/>
      <c r="AV133" s="218"/>
      <c r="AW133" s="218"/>
      <c r="AX133" s="218"/>
      <c r="AY133" s="218"/>
      <c r="AZ133" s="218"/>
      <c r="BA133" s="218"/>
      <c r="BB133" s="218"/>
      <c r="BC133" s="218"/>
      <c r="BD133" s="218"/>
      <c r="BE133" s="218"/>
      <c r="BF133" s="218"/>
      <c r="BG133" s="218"/>
      <c r="BH133" s="218"/>
      <c r="BI133" s="218"/>
      <c r="BJ133" s="218"/>
      <c r="BK133" s="218"/>
      <c r="BL133" s="218"/>
      <c r="BM133" s="218"/>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8"/>
      <c r="DQ133" s="218"/>
      <c r="DR133" s="218"/>
      <c r="DS133" s="218"/>
      <c r="DT133" s="218"/>
      <c r="DU133" s="218"/>
      <c r="DV133" s="218"/>
      <c r="DW133" s="218"/>
      <c r="DX133" s="218"/>
      <c r="DY133" s="218"/>
      <c r="DZ133" s="218"/>
    </row>
    <row r="134" spans="1:13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18"/>
      <c r="AV134" s="218"/>
      <c r="AW134" s="218"/>
      <c r="AX134" s="218"/>
      <c r="AY134" s="218"/>
      <c r="AZ134" s="218"/>
      <c r="BA134" s="218"/>
      <c r="BB134" s="218"/>
      <c r="BC134" s="218"/>
      <c r="BD134" s="218"/>
      <c r="BE134" s="218"/>
      <c r="BF134" s="218"/>
      <c r="BG134" s="218"/>
      <c r="BH134" s="218"/>
      <c r="BI134" s="218"/>
      <c r="BJ134" s="218"/>
      <c r="BK134" s="218"/>
      <c r="BL134" s="218"/>
      <c r="BM134" s="218"/>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8"/>
      <c r="DQ134" s="218"/>
      <c r="DR134" s="218"/>
      <c r="DS134" s="218"/>
      <c r="DT134" s="218"/>
      <c r="DU134" s="218"/>
      <c r="DV134" s="218"/>
      <c r="DW134" s="218"/>
      <c r="DX134" s="218"/>
      <c r="DY134" s="218"/>
      <c r="DZ134" s="218"/>
      <c r="EA134" s="216"/>
    </row>
    <row r="135" spans="1:131" ht="14" hidden="1" x14ac:dyDescent="0.2">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sheetData>
  <sheetProtection algorithmName="SHA-512" hashValue="Ru76IYpHBouBrvwik1iXc2nRqzpHu9kyt17reyXV3yorZZwdNrv/hQ3F1GmbPO7wphUYHRMn2ThK1Nk6/O6Mzg==" saltValue="XjpuOJd3C8ETpvDU3X6X8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M49" zoomScaleNormal="85" zoomScaleSheetLayoutView="100" workbookViewId="0">
      <selection activeCell="V23" sqref="V23:AE23"/>
    </sheetView>
  </sheetViews>
  <sheetFormatPr defaultColWidth="0" defaultRowHeight="13.5" customHeight="1" zeroHeight="1" x14ac:dyDescent="0.2"/>
  <cols>
    <col min="1" max="120" width="2.7265625" style="241" customWidth="1"/>
    <col min="121" max="121" width="0" style="240" hidden="1" customWidth="1"/>
    <col min="122" max="16384" width="9" style="240" hidden="1"/>
  </cols>
  <sheetData>
    <row r="1" spans="1:120"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0"/>
    </row>
    <row r="17" spans="119:120" ht="13" x14ac:dyDescent="0.2">
      <c r="DP17" s="240"/>
    </row>
    <row r="18" spans="119:120" ht="13" x14ac:dyDescent="0.2"/>
    <row r="19" spans="119:120" ht="13" x14ac:dyDescent="0.2"/>
    <row r="20" spans="119:120" ht="13" x14ac:dyDescent="0.2">
      <c r="DO20" s="240"/>
      <c r="DP20" s="240"/>
    </row>
    <row r="21" spans="119:120" ht="13" x14ac:dyDescent="0.2">
      <c r="DP21" s="240"/>
    </row>
    <row r="22" spans="119:120" ht="13" x14ac:dyDescent="0.2"/>
    <row r="23" spans="119:120" ht="13" x14ac:dyDescent="0.2">
      <c r="DO23" s="240"/>
      <c r="DP23" s="240"/>
    </row>
    <row r="24" spans="119:120" ht="13" x14ac:dyDescent="0.2">
      <c r="DP24" s="240"/>
    </row>
    <row r="25" spans="119:120" ht="13" x14ac:dyDescent="0.2">
      <c r="DP25" s="240"/>
    </row>
    <row r="26" spans="119:120" ht="13" x14ac:dyDescent="0.2">
      <c r="DO26" s="240"/>
      <c r="DP26" s="240"/>
    </row>
    <row r="27" spans="119:120" ht="13" x14ac:dyDescent="0.2"/>
    <row r="28" spans="119:120" ht="13" x14ac:dyDescent="0.2">
      <c r="DO28" s="240"/>
      <c r="DP28" s="240"/>
    </row>
    <row r="29" spans="119:120" ht="13" x14ac:dyDescent="0.2">
      <c r="DP29" s="240"/>
    </row>
    <row r="30" spans="119:120" ht="13" x14ac:dyDescent="0.2"/>
    <row r="31" spans="119:120" ht="13" x14ac:dyDescent="0.2">
      <c r="DO31" s="240"/>
      <c r="DP31" s="240"/>
    </row>
    <row r="32" spans="119:120" ht="13" x14ac:dyDescent="0.2"/>
    <row r="33" spans="98:120" ht="13" x14ac:dyDescent="0.2">
      <c r="DO33" s="240"/>
      <c r="DP33" s="240"/>
    </row>
    <row r="34" spans="98:120" ht="13" x14ac:dyDescent="0.2">
      <c r="DM34" s="240"/>
    </row>
    <row r="35" spans="98:120" ht="13" x14ac:dyDescent="0.2">
      <c r="CT35" s="240"/>
      <c r="CU35" s="240"/>
      <c r="CV35" s="240"/>
      <c r="CY35" s="240"/>
      <c r="CZ35" s="240"/>
      <c r="DA35" s="240"/>
      <c r="DD35" s="240"/>
      <c r="DE35" s="240"/>
      <c r="DF35" s="240"/>
      <c r="DI35" s="240"/>
      <c r="DJ35" s="240"/>
      <c r="DK35" s="240"/>
      <c r="DM35" s="240"/>
      <c r="DN35" s="240"/>
      <c r="DO35" s="240"/>
      <c r="DP35" s="240"/>
    </row>
    <row r="36" spans="98:120" ht="13" x14ac:dyDescent="0.2"/>
    <row r="37" spans="98:120" ht="13" x14ac:dyDescent="0.2">
      <c r="CW37" s="240"/>
      <c r="DB37" s="240"/>
      <c r="DG37" s="240"/>
      <c r="DL37" s="240"/>
      <c r="DP37" s="240"/>
    </row>
    <row r="38" spans="98:120" ht="13" x14ac:dyDescent="0.2">
      <c r="CT38" s="240"/>
      <c r="CU38" s="240"/>
      <c r="CV38" s="240"/>
      <c r="CW38" s="240"/>
      <c r="CY38" s="240"/>
      <c r="CZ38" s="240"/>
      <c r="DA38" s="240"/>
      <c r="DB38" s="240"/>
      <c r="DD38" s="240"/>
      <c r="DE38" s="240"/>
      <c r="DF38" s="240"/>
      <c r="DG38" s="240"/>
      <c r="DI38" s="240"/>
      <c r="DJ38" s="240"/>
      <c r="DK38" s="240"/>
      <c r="DL38" s="240"/>
      <c r="DN38" s="240"/>
      <c r="DO38" s="240"/>
      <c r="DP38" s="24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0"/>
      <c r="DO49" s="240"/>
      <c r="DP49" s="24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0"/>
      <c r="CS63" s="240"/>
      <c r="CX63" s="240"/>
      <c r="DC63" s="240"/>
      <c r="DH63" s="240"/>
    </row>
    <row r="64" spans="22:120" ht="13" x14ac:dyDescent="0.2">
      <c r="V64" s="240"/>
    </row>
    <row r="65" spans="15:120" ht="13" x14ac:dyDescent="0.2">
      <c r="X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U65" s="240"/>
      <c r="CZ65" s="240"/>
      <c r="DE65" s="240"/>
      <c r="DJ65" s="240"/>
    </row>
    <row r="66" spans="15:120" ht="13" x14ac:dyDescent="0.2">
      <c r="Q66" s="240"/>
      <c r="S66" s="240"/>
      <c r="U66" s="240"/>
      <c r="DM66" s="240"/>
    </row>
    <row r="67" spans="15:120" ht="13" x14ac:dyDescent="0.2">
      <c r="O67" s="240"/>
      <c r="P67" s="240"/>
      <c r="R67" s="240"/>
      <c r="T67" s="240"/>
      <c r="Y67" s="240"/>
      <c r="CT67" s="240"/>
      <c r="CV67" s="240"/>
      <c r="CW67" s="240"/>
      <c r="CY67" s="240"/>
      <c r="DA67" s="240"/>
      <c r="DB67" s="240"/>
      <c r="DD67" s="240"/>
      <c r="DF67" s="240"/>
      <c r="DG67" s="240"/>
      <c r="DI67" s="240"/>
      <c r="DK67" s="240"/>
      <c r="DL67" s="240"/>
      <c r="DN67" s="240"/>
      <c r="DO67" s="240"/>
      <c r="DP67" s="240"/>
    </row>
    <row r="68" spans="15:120" ht="13" x14ac:dyDescent="0.2"/>
    <row r="69" spans="15:120" ht="13" x14ac:dyDescent="0.2"/>
    <row r="70" spans="15:120" ht="13" x14ac:dyDescent="0.2"/>
    <row r="71" spans="15:120" ht="13" x14ac:dyDescent="0.2"/>
    <row r="72" spans="15:120" ht="13" x14ac:dyDescent="0.2">
      <c r="DP72" s="240"/>
    </row>
    <row r="73" spans="15:120" ht="13" x14ac:dyDescent="0.2">
      <c r="DP73" s="24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0"/>
      <c r="CX96" s="240"/>
      <c r="DC96" s="240"/>
      <c r="DH96" s="240"/>
    </row>
    <row r="97" spans="24:120" ht="13" x14ac:dyDescent="0.2">
      <c r="CS97" s="240"/>
      <c r="CX97" s="240"/>
      <c r="DC97" s="240"/>
      <c r="DH97" s="240"/>
      <c r="DP97" s="241" t="s">
        <v>483</v>
      </c>
    </row>
    <row r="98" spans="24:120" ht="13" hidden="1" x14ac:dyDescent="0.2">
      <c r="CS98" s="240"/>
      <c r="CX98" s="240"/>
      <c r="DC98" s="240"/>
      <c r="DH98" s="240"/>
    </row>
    <row r="99" spans="24:120" ht="13" hidden="1" x14ac:dyDescent="0.2">
      <c r="CS99" s="240"/>
      <c r="CX99" s="240"/>
      <c r="DC99" s="240"/>
      <c r="DH99" s="240"/>
    </row>
    <row r="101" spans="24:120" ht="12" hidden="1" customHeight="1" x14ac:dyDescent="0.2">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U101" s="240"/>
      <c r="CZ101" s="240"/>
      <c r="DE101" s="240"/>
      <c r="DJ101" s="240"/>
    </row>
    <row r="102" spans="24:120" ht="1.5" hidden="1" customHeight="1" x14ac:dyDescent="0.2">
      <c r="CU102" s="240"/>
      <c r="CZ102" s="240"/>
      <c r="DE102" s="240"/>
      <c r="DJ102" s="240"/>
      <c r="DM102" s="240"/>
    </row>
    <row r="103" spans="24:120" ht="13" hidden="1" x14ac:dyDescent="0.2">
      <c r="CT103" s="240"/>
      <c r="CV103" s="240"/>
      <c r="CW103" s="240"/>
      <c r="CY103" s="240"/>
      <c r="DA103" s="240"/>
      <c r="DB103" s="240"/>
      <c r="DD103" s="240"/>
      <c r="DF103" s="240"/>
      <c r="DG103" s="240"/>
      <c r="DI103" s="240"/>
      <c r="DK103" s="240"/>
      <c r="DL103" s="240"/>
      <c r="DM103" s="240"/>
      <c r="DN103" s="240"/>
      <c r="DO103" s="240"/>
      <c r="DP103" s="240"/>
    </row>
    <row r="104" spans="24:120" ht="13" hidden="1" x14ac:dyDescent="0.2">
      <c r="CV104" s="240"/>
      <c r="CW104" s="240"/>
      <c r="DA104" s="240"/>
      <c r="DB104" s="240"/>
      <c r="DF104" s="240"/>
      <c r="DG104" s="240"/>
      <c r="DK104" s="240"/>
      <c r="DL104" s="240"/>
      <c r="DN104" s="240"/>
      <c r="DO104" s="240"/>
      <c r="DP104" s="240"/>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40" zoomScaleNormal="100" zoomScaleSheetLayoutView="55" workbookViewId="0">
      <selection activeCell="Z23" sqref="Z23:AC23"/>
    </sheetView>
  </sheetViews>
  <sheetFormatPr defaultColWidth="0" defaultRowHeight="13.5" customHeight="1" zeroHeight="1" x14ac:dyDescent="0.2"/>
  <cols>
    <col min="1" max="116" width="2.6328125" style="241" customWidth="1"/>
    <col min="117" max="16384" width="9" style="240" hidden="1"/>
  </cols>
  <sheetData>
    <row r="1" spans="2:116" ht="13"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row>
    <row r="2" spans="2:116" ht="13" x14ac:dyDescent="0.2"/>
    <row r="3" spans="2:116" ht="13" x14ac:dyDescent="0.2"/>
    <row r="4" spans="2:116" ht="13" x14ac:dyDescent="0.2">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row>
    <row r="5" spans="2:116" ht="13" x14ac:dyDescent="0.2">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row>
    <row r="19" spans="9:116" ht="13" x14ac:dyDescent="0.2"/>
    <row r="20" spans="9:116" ht="13" x14ac:dyDescent="0.2"/>
    <row r="21" spans="9:116" ht="13" x14ac:dyDescent="0.2">
      <c r="DL21" s="240"/>
    </row>
    <row r="22" spans="9:116" ht="13" x14ac:dyDescent="0.2">
      <c r="DI22" s="240"/>
      <c r="DJ22" s="240"/>
      <c r="DK22" s="240"/>
      <c r="DL22" s="240"/>
    </row>
    <row r="23" spans="9:116" ht="13" x14ac:dyDescent="0.2">
      <c r="CY23" s="240"/>
      <c r="CZ23" s="240"/>
      <c r="DA23" s="240"/>
      <c r="DB23" s="240"/>
      <c r="DC23" s="240"/>
      <c r="DD23" s="240"/>
      <c r="DE23" s="240"/>
      <c r="DF23" s="240"/>
      <c r="DG23" s="240"/>
      <c r="DH23" s="240"/>
      <c r="DI23" s="240"/>
      <c r="DJ23" s="240"/>
      <c r="DK23" s="240"/>
      <c r="DL23" s="24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0"/>
      <c r="DA35" s="240"/>
      <c r="DB35" s="240"/>
      <c r="DC35" s="240"/>
      <c r="DD35" s="240"/>
      <c r="DE35" s="240"/>
      <c r="DF35" s="240"/>
      <c r="DG35" s="240"/>
      <c r="DH35" s="240"/>
      <c r="DI35" s="240"/>
      <c r="DJ35" s="240"/>
      <c r="DK35" s="240"/>
      <c r="DL35" s="240"/>
    </row>
    <row r="36" spans="15:116" ht="13" x14ac:dyDescent="0.2"/>
    <row r="37" spans="15:116" ht="13" x14ac:dyDescent="0.2">
      <c r="DL37" s="240"/>
    </row>
    <row r="38" spans="15:116" ht="13" x14ac:dyDescent="0.2">
      <c r="DI38" s="240"/>
      <c r="DJ38" s="240"/>
      <c r="DK38" s="240"/>
      <c r="DL38" s="240"/>
    </row>
    <row r="39" spans="15:116" ht="13" x14ac:dyDescent="0.2"/>
    <row r="40" spans="15:116" ht="13" x14ac:dyDescent="0.2"/>
    <row r="41" spans="15:116" ht="13" x14ac:dyDescent="0.2"/>
    <row r="42" spans="15:116" ht="13" x14ac:dyDescent="0.2"/>
    <row r="43" spans="15:116" ht="13" x14ac:dyDescent="0.2">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row>
    <row r="44" spans="15:116" ht="13" x14ac:dyDescent="0.2">
      <c r="DL44" s="240"/>
    </row>
    <row r="45" spans="15:116" ht="13" x14ac:dyDescent="0.2"/>
    <row r="46" spans="15:116" ht="13" x14ac:dyDescent="0.2">
      <c r="DA46" s="240"/>
      <c r="DB46" s="240"/>
      <c r="DC46" s="240"/>
      <c r="DD46" s="240"/>
      <c r="DE46" s="240"/>
      <c r="DF46" s="240"/>
      <c r="DG46" s="240"/>
      <c r="DH46" s="240"/>
      <c r="DI46" s="240"/>
      <c r="DJ46" s="240"/>
      <c r="DK46" s="240"/>
      <c r="DL46" s="240"/>
    </row>
    <row r="47" spans="15:116" ht="13" x14ac:dyDescent="0.2"/>
    <row r="48" spans="15:116" ht="13" x14ac:dyDescent="0.2"/>
    <row r="49" spans="104:116" ht="13" x14ac:dyDescent="0.2"/>
    <row r="50" spans="104:116" ht="13" x14ac:dyDescent="0.2">
      <c r="CZ50" s="240"/>
      <c r="DA50" s="240"/>
      <c r="DB50" s="240"/>
      <c r="DC50" s="240"/>
      <c r="DD50" s="240"/>
      <c r="DE50" s="240"/>
      <c r="DF50" s="240"/>
      <c r="DG50" s="240"/>
      <c r="DH50" s="240"/>
      <c r="DI50" s="240"/>
      <c r="DJ50" s="240"/>
      <c r="DK50" s="240"/>
      <c r="DL50" s="240"/>
    </row>
    <row r="51" spans="104:116" ht="13" x14ac:dyDescent="0.2"/>
    <row r="52" spans="104:116" ht="13" x14ac:dyDescent="0.2"/>
    <row r="53" spans="104:116" ht="13" x14ac:dyDescent="0.2">
      <c r="DL53" s="24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0"/>
      <c r="DD67" s="240"/>
      <c r="DE67" s="240"/>
      <c r="DF67" s="240"/>
      <c r="DG67" s="240"/>
      <c r="DH67" s="240"/>
      <c r="DI67" s="240"/>
      <c r="DJ67" s="240"/>
      <c r="DK67" s="240"/>
      <c r="DL67" s="24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H0ato1KGtwkEoaqd0gS5ky/7n5vs7fwl1HZq4AKfB8h3ZdKJmXRCGbvuXBt2sNFSxAckyZtl+LE6zG5z1RcKQ==" saltValue="DAtTr/ijn/ZHvIWAAuzf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Z23" sqref="Z23:AC23"/>
    </sheetView>
  </sheetViews>
  <sheetFormatPr defaultColWidth="0" defaultRowHeight="13.5" customHeight="1" zeroHeight="1" x14ac:dyDescent="0.2"/>
  <cols>
    <col min="1" max="36" width="2.453125" style="242" customWidth="1"/>
    <col min="37" max="44" width="17" style="242" customWidth="1"/>
    <col min="45" max="45" width="6.08984375" style="249" customWidth="1"/>
    <col min="46" max="46" width="3" style="247" customWidth="1"/>
    <col min="47" max="47" width="19.08984375" style="242" hidden="1" customWidth="1"/>
    <col min="48" max="52" width="12.6328125" style="242" hidden="1" customWidth="1"/>
    <col min="53" max="16384" width="8.6328125" style="242" hidden="1"/>
  </cols>
  <sheetData>
    <row r="1" spans="1:46" ht="13" x14ac:dyDescent="0.2">
      <c r="AS1" s="243"/>
      <c r="AT1" s="243"/>
    </row>
    <row r="2" spans="1:46" ht="13" x14ac:dyDescent="0.2">
      <c r="AS2" s="243"/>
      <c r="AT2" s="243"/>
    </row>
    <row r="3" spans="1:46" ht="13" x14ac:dyDescent="0.2">
      <c r="AS3" s="243"/>
      <c r="AT3" s="243"/>
    </row>
    <row r="4" spans="1:46" ht="13" x14ac:dyDescent="0.2">
      <c r="AS4" s="243"/>
      <c r="AT4" s="243"/>
    </row>
    <row r="5" spans="1:46" ht="16.5" x14ac:dyDescent="0.2">
      <c r="A5" s="244" t="s">
        <v>484</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ht="13" x14ac:dyDescent="0.2">
      <c r="A6" s="24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8" t="s">
        <v>485</v>
      </c>
      <c r="AL6" s="248"/>
      <c r="AM6" s="248"/>
      <c r="AN6" s="248"/>
      <c r="AO6" s="243"/>
      <c r="AP6" s="243"/>
      <c r="AQ6" s="243"/>
      <c r="AR6" s="243"/>
    </row>
    <row r="7" spans="1:46" ht="13.5" customHeight="1" x14ac:dyDescent="0.2">
      <c r="A7" s="24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50"/>
      <c r="AL7" s="251"/>
      <c r="AM7" s="251"/>
      <c r="AN7" s="252"/>
      <c r="AO7" s="1178" t="s">
        <v>486</v>
      </c>
      <c r="AP7" s="253"/>
      <c r="AQ7" s="254" t="s">
        <v>487</v>
      </c>
      <c r="AR7" s="255"/>
    </row>
    <row r="8" spans="1:46" ht="13" x14ac:dyDescent="0.2">
      <c r="A8" s="24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56"/>
      <c r="AL8" s="257"/>
      <c r="AM8" s="257"/>
      <c r="AN8" s="258"/>
      <c r="AO8" s="1179"/>
      <c r="AP8" s="259" t="s">
        <v>488</v>
      </c>
      <c r="AQ8" s="260" t="s">
        <v>489</v>
      </c>
      <c r="AR8" s="261" t="s">
        <v>490</v>
      </c>
    </row>
    <row r="9" spans="1:46" ht="13" x14ac:dyDescent="0.2">
      <c r="A9" s="24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180" t="s">
        <v>491</v>
      </c>
      <c r="AL9" s="1181"/>
      <c r="AM9" s="1181"/>
      <c r="AN9" s="1182"/>
      <c r="AO9" s="262">
        <v>12866477</v>
      </c>
      <c r="AP9" s="262">
        <v>60538</v>
      </c>
      <c r="AQ9" s="263">
        <v>63241</v>
      </c>
      <c r="AR9" s="264">
        <v>-4.3</v>
      </c>
    </row>
    <row r="10" spans="1:46" ht="13.5" customHeight="1" x14ac:dyDescent="0.2">
      <c r="A10" s="24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1180" t="s">
        <v>492</v>
      </c>
      <c r="AL10" s="1181"/>
      <c r="AM10" s="1181"/>
      <c r="AN10" s="1182"/>
      <c r="AO10" s="265">
        <v>16705</v>
      </c>
      <c r="AP10" s="265">
        <v>79</v>
      </c>
      <c r="AQ10" s="266">
        <v>2237</v>
      </c>
      <c r="AR10" s="267">
        <v>-96.5</v>
      </c>
    </row>
    <row r="11" spans="1:46" ht="13.5" customHeight="1" x14ac:dyDescent="0.2">
      <c r="A11" s="24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1180" t="s">
        <v>493</v>
      </c>
      <c r="AL11" s="1181"/>
      <c r="AM11" s="1181"/>
      <c r="AN11" s="1182"/>
      <c r="AO11" s="265">
        <v>70226</v>
      </c>
      <c r="AP11" s="265">
        <v>330</v>
      </c>
      <c r="AQ11" s="266">
        <v>1750</v>
      </c>
      <c r="AR11" s="267">
        <v>-81.099999999999994</v>
      </c>
    </row>
    <row r="12" spans="1:46" ht="13.5" customHeight="1" x14ac:dyDescent="0.2">
      <c r="A12" s="24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1180" t="s">
        <v>494</v>
      </c>
      <c r="AL12" s="1181"/>
      <c r="AM12" s="1181"/>
      <c r="AN12" s="1182"/>
      <c r="AO12" s="265" t="s">
        <v>495</v>
      </c>
      <c r="AP12" s="265" t="s">
        <v>495</v>
      </c>
      <c r="AQ12" s="266">
        <v>30</v>
      </c>
      <c r="AR12" s="267" t="s">
        <v>495</v>
      </c>
    </row>
    <row r="13" spans="1:46" ht="13.5" customHeight="1" x14ac:dyDescent="0.2">
      <c r="A13" s="24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1180" t="s">
        <v>496</v>
      </c>
      <c r="AL13" s="1181"/>
      <c r="AM13" s="1181"/>
      <c r="AN13" s="1182"/>
      <c r="AO13" s="265">
        <v>416993</v>
      </c>
      <c r="AP13" s="265">
        <v>1962</v>
      </c>
      <c r="AQ13" s="266">
        <v>1645</v>
      </c>
      <c r="AR13" s="267">
        <v>19.3</v>
      </c>
    </row>
    <row r="14" spans="1:46" ht="13.5" customHeight="1" x14ac:dyDescent="0.2">
      <c r="A14" s="24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1180" t="s">
        <v>497</v>
      </c>
      <c r="AL14" s="1181"/>
      <c r="AM14" s="1181"/>
      <c r="AN14" s="1182"/>
      <c r="AO14" s="265">
        <v>350133</v>
      </c>
      <c r="AP14" s="265">
        <v>1647</v>
      </c>
      <c r="AQ14" s="266">
        <v>1253</v>
      </c>
      <c r="AR14" s="267">
        <v>31.4</v>
      </c>
    </row>
    <row r="15" spans="1:46" ht="13.5" customHeight="1" x14ac:dyDescent="0.2">
      <c r="A15" s="24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1183" t="s">
        <v>498</v>
      </c>
      <c r="AL15" s="1184"/>
      <c r="AM15" s="1184"/>
      <c r="AN15" s="1185"/>
      <c r="AO15" s="265">
        <v>-860444</v>
      </c>
      <c r="AP15" s="265">
        <v>-4048</v>
      </c>
      <c r="AQ15" s="266">
        <v>-3723</v>
      </c>
      <c r="AR15" s="267">
        <v>8.6999999999999993</v>
      </c>
    </row>
    <row r="16" spans="1:46" ht="13" x14ac:dyDescent="0.2">
      <c r="A16" s="24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1183" t="s">
        <v>179</v>
      </c>
      <c r="AL16" s="1184"/>
      <c r="AM16" s="1184"/>
      <c r="AN16" s="1185"/>
      <c r="AO16" s="265">
        <v>12860090</v>
      </c>
      <c r="AP16" s="265">
        <v>60508</v>
      </c>
      <c r="AQ16" s="266">
        <v>66432</v>
      </c>
      <c r="AR16" s="267">
        <v>-8.9</v>
      </c>
    </row>
    <row r="17" spans="1:46" ht="13" x14ac:dyDescent="0.2">
      <c r="A17" s="24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68"/>
    </row>
    <row r="18" spans="1:46" ht="13" x14ac:dyDescent="0.2">
      <c r="A18" s="24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69"/>
      <c r="AR18" s="269"/>
    </row>
    <row r="19" spans="1:46" ht="13" x14ac:dyDescent="0.2">
      <c r="A19" s="24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t="s">
        <v>499</v>
      </c>
      <c r="AL19" s="243"/>
      <c r="AM19" s="243"/>
      <c r="AN19" s="243"/>
      <c r="AO19" s="243"/>
      <c r="AP19" s="243"/>
      <c r="AQ19" s="243"/>
      <c r="AR19" s="243"/>
    </row>
    <row r="20" spans="1:46" ht="13" x14ac:dyDescent="0.2">
      <c r="A20" s="24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70"/>
      <c r="AL20" s="271"/>
      <c r="AM20" s="271"/>
      <c r="AN20" s="272"/>
      <c r="AO20" s="273" t="s">
        <v>500</v>
      </c>
      <c r="AP20" s="274" t="s">
        <v>501</v>
      </c>
      <c r="AQ20" s="275" t="s">
        <v>502</v>
      </c>
      <c r="AR20" s="276"/>
    </row>
    <row r="21" spans="1:46" s="282" customFormat="1" ht="13" x14ac:dyDescent="0.2">
      <c r="A21" s="277"/>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1186" t="s">
        <v>503</v>
      </c>
      <c r="AL21" s="1187"/>
      <c r="AM21" s="1187"/>
      <c r="AN21" s="1188"/>
      <c r="AO21" s="278">
        <v>6.9</v>
      </c>
      <c r="AP21" s="279">
        <v>6.41</v>
      </c>
      <c r="AQ21" s="280">
        <v>0.49</v>
      </c>
      <c r="AR21" s="248"/>
      <c r="AS21" s="281"/>
      <c r="AT21" s="277"/>
    </row>
    <row r="22" spans="1:46" s="282" customFormat="1" ht="13" x14ac:dyDescent="0.2">
      <c r="A22" s="27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1186" t="s">
        <v>504</v>
      </c>
      <c r="AL22" s="1187"/>
      <c r="AM22" s="1187"/>
      <c r="AN22" s="1188"/>
      <c r="AO22" s="283">
        <v>98.8</v>
      </c>
      <c r="AP22" s="284">
        <v>99.7</v>
      </c>
      <c r="AQ22" s="285">
        <v>-0.9</v>
      </c>
      <c r="AR22" s="269"/>
      <c r="AS22" s="281"/>
      <c r="AT22" s="277"/>
    </row>
    <row r="23" spans="1:46" s="282" customFormat="1" ht="13" x14ac:dyDescent="0.2">
      <c r="A23" s="277"/>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69"/>
      <c r="AQ23" s="269"/>
      <c r="AR23" s="269"/>
      <c r="AS23" s="281"/>
      <c r="AT23" s="277"/>
    </row>
    <row r="24" spans="1:46" s="282" customFormat="1" ht="13" x14ac:dyDescent="0.2">
      <c r="A24" s="27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69"/>
      <c r="AQ24" s="269"/>
      <c r="AR24" s="269"/>
      <c r="AS24" s="281"/>
      <c r="AT24" s="277"/>
    </row>
    <row r="25" spans="1:46" s="282" customFormat="1" ht="13"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7"/>
    </row>
    <row r="26" spans="1:46" s="282" customFormat="1" ht="13" x14ac:dyDescent="0.2">
      <c r="A26" s="1177" t="s">
        <v>505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48"/>
    </row>
    <row r="27" spans="1:46" ht="13" x14ac:dyDescent="0.2">
      <c r="A27" s="290"/>
      <c r="AO27" s="243"/>
      <c r="AP27" s="243"/>
      <c r="AQ27" s="243"/>
      <c r="AR27" s="243"/>
      <c r="AS27" s="243"/>
      <c r="AT27" s="243"/>
    </row>
    <row r="28" spans="1:46" ht="16.5" x14ac:dyDescent="0.2">
      <c r="A28" s="244" t="s">
        <v>506</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91"/>
    </row>
    <row r="29" spans="1:46" ht="13" x14ac:dyDescent="0.2">
      <c r="A29" s="24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8" t="s">
        <v>507</v>
      </c>
      <c r="AL29" s="248"/>
      <c r="AM29" s="248"/>
      <c r="AN29" s="248"/>
      <c r="AO29" s="243"/>
      <c r="AP29" s="243"/>
      <c r="AQ29" s="243"/>
      <c r="AR29" s="243"/>
      <c r="AS29" s="292"/>
    </row>
    <row r="30" spans="1:46" ht="13.5" customHeight="1" x14ac:dyDescent="0.2">
      <c r="A30" s="247"/>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50"/>
      <c r="AL30" s="251"/>
      <c r="AM30" s="251"/>
      <c r="AN30" s="252"/>
      <c r="AO30" s="1178" t="s">
        <v>486</v>
      </c>
      <c r="AP30" s="253"/>
      <c r="AQ30" s="254" t="s">
        <v>487</v>
      </c>
      <c r="AR30" s="255"/>
    </row>
    <row r="31" spans="1:46" ht="13" x14ac:dyDescent="0.2">
      <c r="A31" s="247"/>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56"/>
      <c r="AL31" s="257"/>
      <c r="AM31" s="257"/>
      <c r="AN31" s="258"/>
      <c r="AO31" s="1179"/>
      <c r="AP31" s="259" t="s">
        <v>488</v>
      </c>
      <c r="AQ31" s="260" t="s">
        <v>489</v>
      </c>
      <c r="AR31" s="261" t="s">
        <v>490</v>
      </c>
    </row>
    <row r="32" spans="1:46" ht="27" customHeight="1" x14ac:dyDescent="0.2">
      <c r="A32" s="247"/>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1194" t="s">
        <v>508</v>
      </c>
      <c r="AL32" s="1195"/>
      <c r="AM32" s="1195"/>
      <c r="AN32" s="1196"/>
      <c r="AO32" s="293">
        <v>7842315</v>
      </c>
      <c r="AP32" s="293">
        <v>36899</v>
      </c>
      <c r="AQ32" s="294">
        <v>30006</v>
      </c>
      <c r="AR32" s="295">
        <v>23</v>
      </c>
    </row>
    <row r="33" spans="1:46" ht="13.5" customHeight="1" x14ac:dyDescent="0.2">
      <c r="A33" s="247"/>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1194" t="s">
        <v>509</v>
      </c>
      <c r="AL33" s="1195"/>
      <c r="AM33" s="1195"/>
      <c r="AN33" s="1196"/>
      <c r="AO33" s="293" t="s">
        <v>495</v>
      </c>
      <c r="AP33" s="293" t="s">
        <v>495</v>
      </c>
      <c r="AQ33" s="294" t="s">
        <v>495</v>
      </c>
      <c r="AR33" s="295" t="s">
        <v>495</v>
      </c>
    </row>
    <row r="34" spans="1:46" ht="27" customHeight="1" x14ac:dyDescent="0.2">
      <c r="A34" s="247"/>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1194" t="s">
        <v>510</v>
      </c>
      <c r="AL34" s="1195"/>
      <c r="AM34" s="1195"/>
      <c r="AN34" s="1196"/>
      <c r="AO34" s="293" t="s">
        <v>495</v>
      </c>
      <c r="AP34" s="293" t="s">
        <v>495</v>
      </c>
      <c r="AQ34" s="294">
        <v>25</v>
      </c>
      <c r="AR34" s="295" t="s">
        <v>495</v>
      </c>
    </row>
    <row r="35" spans="1:46" ht="27" customHeight="1" x14ac:dyDescent="0.2">
      <c r="A35" s="247"/>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1194" t="s">
        <v>511</v>
      </c>
      <c r="AL35" s="1195"/>
      <c r="AM35" s="1195"/>
      <c r="AN35" s="1196"/>
      <c r="AO35" s="293">
        <v>1786454</v>
      </c>
      <c r="AP35" s="293">
        <v>8405</v>
      </c>
      <c r="AQ35" s="294">
        <v>7870</v>
      </c>
      <c r="AR35" s="295">
        <v>6.8</v>
      </c>
    </row>
    <row r="36" spans="1:46" ht="27" customHeight="1" x14ac:dyDescent="0.2">
      <c r="A36" s="247"/>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1194" t="s">
        <v>512</v>
      </c>
      <c r="AL36" s="1195"/>
      <c r="AM36" s="1195"/>
      <c r="AN36" s="1196"/>
      <c r="AO36" s="293" t="s">
        <v>495</v>
      </c>
      <c r="AP36" s="293" t="s">
        <v>495</v>
      </c>
      <c r="AQ36" s="294">
        <v>526</v>
      </c>
      <c r="AR36" s="295" t="s">
        <v>495</v>
      </c>
    </row>
    <row r="37" spans="1:46" ht="13.5" customHeight="1" x14ac:dyDescent="0.2">
      <c r="A37" s="247"/>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1194" t="s">
        <v>513</v>
      </c>
      <c r="AL37" s="1195"/>
      <c r="AM37" s="1195"/>
      <c r="AN37" s="1196"/>
      <c r="AO37" s="293">
        <v>1018</v>
      </c>
      <c r="AP37" s="293">
        <v>5</v>
      </c>
      <c r="AQ37" s="294">
        <v>821</v>
      </c>
      <c r="AR37" s="295">
        <v>-99.4</v>
      </c>
    </row>
    <row r="38" spans="1:46" ht="27" customHeight="1" x14ac:dyDescent="0.2">
      <c r="A38" s="247"/>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1197" t="s">
        <v>514</v>
      </c>
      <c r="AL38" s="1198"/>
      <c r="AM38" s="1198"/>
      <c r="AN38" s="1199"/>
      <c r="AO38" s="296" t="s">
        <v>495</v>
      </c>
      <c r="AP38" s="296" t="s">
        <v>495</v>
      </c>
      <c r="AQ38" s="297">
        <v>0</v>
      </c>
      <c r="AR38" s="285" t="s">
        <v>495</v>
      </c>
      <c r="AS38" s="292"/>
    </row>
    <row r="39" spans="1:46" ht="13" x14ac:dyDescent="0.2">
      <c r="A39" s="247"/>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1197" t="s">
        <v>515</v>
      </c>
      <c r="AL39" s="1198"/>
      <c r="AM39" s="1198"/>
      <c r="AN39" s="1199"/>
      <c r="AO39" s="293">
        <v>-888619</v>
      </c>
      <c r="AP39" s="293">
        <v>-4181</v>
      </c>
      <c r="AQ39" s="294">
        <v>-7309</v>
      </c>
      <c r="AR39" s="295">
        <v>-42.8</v>
      </c>
      <c r="AS39" s="292"/>
    </row>
    <row r="40" spans="1:46" ht="27" customHeight="1" x14ac:dyDescent="0.2">
      <c r="A40" s="247"/>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1194" t="s">
        <v>516</v>
      </c>
      <c r="AL40" s="1195"/>
      <c r="AM40" s="1195"/>
      <c r="AN40" s="1196"/>
      <c r="AO40" s="293">
        <v>-6700299</v>
      </c>
      <c r="AP40" s="293">
        <v>-31525</v>
      </c>
      <c r="AQ40" s="294">
        <v>-24731</v>
      </c>
      <c r="AR40" s="295">
        <v>27.5</v>
      </c>
      <c r="AS40" s="292"/>
    </row>
    <row r="41" spans="1:46" ht="13" x14ac:dyDescent="0.2">
      <c r="A41" s="247"/>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1200" t="s">
        <v>288</v>
      </c>
      <c r="AL41" s="1201"/>
      <c r="AM41" s="1201"/>
      <c r="AN41" s="1202"/>
      <c r="AO41" s="293">
        <v>2040869</v>
      </c>
      <c r="AP41" s="293">
        <v>9602</v>
      </c>
      <c r="AQ41" s="294">
        <v>7208</v>
      </c>
      <c r="AR41" s="295">
        <v>33.200000000000003</v>
      </c>
      <c r="AS41" s="292"/>
    </row>
    <row r="42" spans="1:46" ht="13" x14ac:dyDescent="0.2">
      <c r="A42" s="247"/>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98" t="s">
        <v>517</v>
      </c>
      <c r="AL42" s="243"/>
      <c r="AM42" s="243"/>
      <c r="AN42" s="243"/>
      <c r="AO42" s="243"/>
      <c r="AP42" s="243"/>
      <c r="AQ42" s="269"/>
      <c r="AR42" s="269"/>
      <c r="AS42" s="292"/>
    </row>
    <row r="43" spans="1:46" ht="13" x14ac:dyDescent="0.2">
      <c r="A43" s="247"/>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99"/>
      <c r="AQ43" s="269"/>
      <c r="AR43" s="243"/>
      <c r="AS43" s="292"/>
    </row>
    <row r="44" spans="1:46" ht="13" x14ac:dyDescent="0.2">
      <c r="A44" s="247"/>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69"/>
      <c r="AR44" s="243"/>
    </row>
    <row r="45" spans="1:46" ht="13" x14ac:dyDescent="0.2">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300"/>
      <c r="AR45" s="245"/>
      <c r="AS45" s="245"/>
      <c r="AT45" s="243"/>
    </row>
    <row r="46" spans="1:46" ht="13"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3"/>
    </row>
    <row r="47" spans="1:46" ht="17.25" customHeight="1" x14ac:dyDescent="0.2">
      <c r="A47" s="302" t="s">
        <v>518</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row>
    <row r="48" spans="1:46" ht="13" x14ac:dyDescent="0.2">
      <c r="A48" s="247"/>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303" t="s">
        <v>519</v>
      </c>
      <c r="AL48" s="303"/>
      <c r="AM48" s="303"/>
      <c r="AN48" s="303"/>
      <c r="AO48" s="303"/>
      <c r="AP48" s="303"/>
      <c r="AQ48" s="304"/>
      <c r="AR48" s="303"/>
    </row>
    <row r="49" spans="1:44" ht="13.5" customHeight="1" x14ac:dyDescent="0.2">
      <c r="A49" s="247"/>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305"/>
      <c r="AL49" s="306"/>
      <c r="AM49" s="1189" t="s">
        <v>486</v>
      </c>
      <c r="AN49" s="1191" t="s">
        <v>520</v>
      </c>
      <c r="AO49" s="1192"/>
      <c r="AP49" s="1192"/>
      <c r="AQ49" s="1192"/>
      <c r="AR49" s="1193"/>
    </row>
    <row r="50" spans="1:44" ht="13" x14ac:dyDescent="0.2">
      <c r="A50" s="247"/>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307"/>
      <c r="AL50" s="308"/>
      <c r="AM50" s="1190"/>
      <c r="AN50" s="309" t="s">
        <v>521</v>
      </c>
      <c r="AO50" s="310" t="s">
        <v>522</v>
      </c>
      <c r="AP50" s="311" t="s">
        <v>523</v>
      </c>
      <c r="AQ50" s="312" t="s">
        <v>524</v>
      </c>
      <c r="AR50" s="313" t="s">
        <v>525</v>
      </c>
    </row>
    <row r="51" spans="1:44" ht="13" x14ac:dyDescent="0.2">
      <c r="A51" s="247"/>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305" t="s">
        <v>526</v>
      </c>
      <c r="AL51" s="306"/>
      <c r="AM51" s="314">
        <v>8660491</v>
      </c>
      <c r="AN51" s="315">
        <v>40666</v>
      </c>
      <c r="AO51" s="316">
        <v>-8.1</v>
      </c>
      <c r="AP51" s="317">
        <v>45426</v>
      </c>
      <c r="AQ51" s="318">
        <v>6.7</v>
      </c>
      <c r="AR51" s="319">
        <v>-14.8</v>
      </c>
    </row>
    <row r="52" spans="1:44" ht="13" x14ac:dyDescent="0.2">
      <c r="A52" s="247"/>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320"/>
      <c r="AL52" s="321" t="s">
        <v>527</v>
      </c>
      <c r="AM52" s="322">
        <v>4938661</v>
      </c>
      <c r="AN52" s="323">
        <v>23190</v>
      </c>
      <c r="AO52" s="324">
        <v>-9.3000000000000007</v>
      </c>
      <c r="AP52" s="325">
        <v>24508</v>
      </c>
      <c r="AQ52" s="326">
        <v>0.6</v>
      </c>
      <c r="AR52" s="327">
        <v>-9.9</v>
      </c>
    </row>
    <row r="53" spans="1:44" ht="13" x14ac:dyDescent="0.2">
      <c r="A53" s="247"/>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305" t="s">
        <v>528</v>
      </c>
      <c r="AL53" s="306"/>
      <c r="AM53" s="314">
        <v>11668532</v>
      </c>
      <c r="AN53" s="315">
        <v>54621</v>
      </c>
      <c r="AO53" s="316">
        <v>34.299999999999997</v>
      </c>
      <c r="AP53" s="317">
        <v>45022</v>
      </c>
      <c r="AQ53" s="318">
        <v>-0.9</v>
      </c>
      <c r="AR53" s="319">
        <v>35.200000000000003</v>
      </c>
    </row>
    <row r="54" spans="1:44" ht="13" x14ac:dyDescent="0.2">
      <c r="A54" s="247"/>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320"/>
      <c r="AL54" s="321" t="s">
        <v>527</v>
      </c>
      <c r="AM54" s="322">
        <v>7666014</v>
      </c>
      <c r="AN54" s="323">
        <v>35885</v>
      </c>
      <c r="AO54" s="324">
        <v>54.7</v>
      </c>
      <c r="AP54" s="325">
        <v>25247</v>
      </c>
      <c r="AQ54" s="326">
        <v>3</v>
      </c>
      <c r="AR54" s="327">
        <v>51.7</v>
      </c>
    </row>
    <row r="55" spans="1:44" ht="13" x14ac:dyDescent="0.2">
      <c r="A55" s="247"/>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305" t="s">
        <v>529</v>
      </c>
      <c r="AL55" s="306"/>
      <c r="AM55" s="314">
        <v>10270254</v>
      </c>
      <c r="AN55" s="315">
        <v>48134</v>
      </c>
      <c r="AO55" s="316">
        <v>-11.9</v>
      </c>
      <c r="AP55" s="317">
        <v>46035</v>
      </c>
      <c r="AQ55" s="318">
        <v>2.2999999999999998</v>
      </c>
      <c r="AR55" s="319">
        <v>-14.2</v>
      </c>
    </row>
    <row r="56" spans="1:44" ht="13" x14ac:dyDescent="0.2">
      <c r="A56" s="247"/>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320"/>
      <c r="AL56" s="321" t="s">
        <v>527</v>
      </c>
      <c r="AM56" s="322">
        <v>5494095</v>
      </c>
      <c r="AN56" s="323">
        <v>25750</v>
      </c>
      <c r="AO56" s="324">
        <v>-28.2</v>
      </c>
      <c r="AP56" s="325">
        <v>25158</v>
      </c>
      <c r="AQ56" s="326">
        <v>-0.4</v>
      </c>
      <c r="AR56" s="327">
        <v>-27.8</v>
      </c>
    </row>
    <row r="57" spans="1:44" ht="13" x14ac:dyDescent="0.2">
      <c r="A57" s="247"/>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305" t="s">
        <v>530</v>
      </c>
      <c r="AL57" s="306"/>
      <c r="AM57" s="314">
        <v>7522216</v>
      </c>
      <c r="AN57" s="315">
        <v>35270</v>
      </c>
      <c r="AO57" s="316">
        <v>-26.7</v>
      </c>
      <c r="AP57" s="317">
        <v>43261</v>
      </c>
      <c r="AQ57" s="318">
        <v>-6</v>
      </c>
      <c r="AR57" s="319">
        <v>-20.7</v>
      </c>
    </row>
    <row r="58" spans="1:44" ht="13" x14ac:dyDescent="0.2">
      <c r="A58" s="247"/>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320"/>
      <c r="AL58" s="321" t="s">
        <v>527</v>
      </c>
      <c r="AM58" s="322">
        <v>3227385</v>
      </c>
      <c r="AN58" s="323">
        <v>15133</v>
      </c>
      <c r="AO58" s="324">
        <v>-41.2</v>
      </c>
      <c r="AP58" s="325">
        <v>24721</v>
      </c>
      <c r="AQ58" s="326">
        <v>-1.7</v>
      </c>
      <c r="AR58" s="327">
        <v>-39.5</v>
      </c>
    </row>
    <row r="59" spans="1:44" ht="13" x14ac:dyDescent="0.2">
      <c r="A59" s="247"/>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305" t="s">
        <v>531</v>
      </c>
      <c r="AL59" s="306"/>
      <c r="AM59" s="314">
        <v>6175609</v>
      </c>
      <c r="AN59" s="315">
        <v>29057</v>
      </c>
      <c r="AO59" s="316">
        <v>-17.600000000000001</v>
      </c>
      <c r="AP59" s="317">
        <v>40626</v>
      </c>
      <c r="AQ59" s="318">
        <v>-6.1</v>
      </c>
      <c r="AR59" s="319">
        <v>-11.5</v>
      </c>
    </row>
    <row r="60" spans="1:44" ht="13" x14ac:dyDescent="0.2">
      <c r="A60" s="247"/>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320"/>
      <c r="AL60" s="321" t="s">
        <v>527</v>
      </c>
      <c r="AM60" s="322">
        <v>3172498</v>
      </c>
      <c r="AN60" s="323">
        <v>14927</v>
      </c>
      <c r="AO60" s="324">
        <v>-1.4</v>
      </c>
      <c r="AP60" s="325">
        <v>24279</v>
      </c>
      <c r="AQ60" s="326">
        <v>-1.8</v>
      </c>
      <c r="AR60" s="327">
        <v>0.4</v>
      </c>
    </row>
    <row r="61" spans="1:44" ht="13" x14ac:dyDescent="0.2">
      <c r="A61" s="247"/>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305" t="s">
        <v>532</v>
      </c>
      <c r="AL61" s="328"/>
      <c r="AM61" s="329">
        <v>8859420</v>
      </c>
      <c r="AN61" s="330">
        <v>41550</v>
      </c>
      <c r="AO61" s="331">
        <v>-6</v>
      </c>
      <c r="AP61" s="332">
        <v>44074</v>
      </c>
      <c r="AQ61" s="333">
        <v>-0.8</v>
      </c>
      <c r="AR61" s="319">
        <v>-5.2</v>
      </c>
    </row>
    <row r="62" spans="1:44" ht="13" x14ac:dyDescent="0.2">
      <c r="A62" s="247"/>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320"/>
      <c r="AL62" s="321" t="s">
        <v>527</v>
      </c>
      <c r="AM62" s="322">
        <v>4899731</v>
      </c>
      <c r="AN62" s="323">
        <v>22977</v>
      </c>
      <c r="AO62" s="324">
        <v>-5.0999999999999996</v>
      </c>
      <c r="AP62" s="325">
        <v>24783</v>
      </c>
      <c r="AQ62" s="326">
        <v>-0.1</v>
      </c>
      <c r="AR62" s="327">
        <v>-5</v>
      </c>
    </row>
    <row r="63" spans="1:44" ht="13" x14ac:dyDescent="0.2">
      <c r="A63" s="247"/>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row r="64" spans="1:44" ht="13" x14ac:dyDescent="0.2">
      <c r="A64" s="247"/>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5" spans="1:46" ht="13" x14ac:dyDescent="0.2">
      <c r="A65" s="247"/>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row>
    <row r="66" spans="1:46" ht="13" x14ac:dyDescent="0.2">
      <c r="A66" s="334"/>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5"/>
    </row>
    <row r="67" spans="1:46" ht="13.5" hidden="1" customHeight="1" x14ac:dyDescent="0.2">
      <c r="AK67" s="243"/>
      <c r="AL67" s="243"/>
      <c r="AM67" s="243"/>
      <c r="AN67" s="243"/>
      <c r="AO67" s="243"/>
      <c r="AP67" s="243"/>
      <c r="AQ67" s="243"/>
      <c r="AR67" s="243"/>
      <c r="AS67" s="243"/>
      <c r="AT67" s="243"/>
    </row>
    <row r="68" spans="1:46" ht="13.5" hidden="1" customHeight="1" x14ac:dyDescent="0.2">
      <c r="AK68" s="243"/>
      <c r="AL68" s="243"/>
      <c r="AM68" s="243"/>
      <c r="AN68" s="243"/>
      <c r="AO68" s="243"/>
      <c r="AP68" s="243"/>
      <c r="AQ68" s="243"/>
      <c r="AR68" s="243"/>
    </row>
    <row r="69" spans="1:46" ht="13.5" hidden="1" customHeight="1" x14ac:dyDescent="0.2">
      <c r="AK69" s="243"/>
      <c r="AL69" s="243"/>
      <c r="AM69" s="243"/>
      <c r="AN69" s="243"/>
      <c r="AO69" s="243"/>
      <c r="AP69" s="243"/>
      <c r="AQ69" s="243"/>
      <c r="AR69" s="243"/>
    </row>
    <row r="70" spans="1:46" ht="13" hidden="1" x14ac:dyDescent="0.2">
      <c r="AK70" s="243"/>
      <c r="AL70" s="243"/>
      <c r="AM70" s="243"/>
      <c r="AN70" s="243"/>
      <c r="AO70" s="243"/>
      <c r="AP70" s="243"/>
      <c r="AQ70" s="243"/>
      <c r="AR70" s="243"/>
    </row>
    <row r="71" spans="1:46" ht="13" hidden="1" x14ac:dyDescent="0.2">
      <c r="AK71" s="243"/>
      <c r="AL71" s="243"/>
      <c r="AM71" s="243"/>
      <c r="AN71" s="243"/>
      <c r="AO71" s="243"/>
      <c r="AP71" s="243"/>
      <c r="AQ71" s="243"/>
      <c r="AR71" s="243"/>
    </row>
    <row r="72" spans="1:46" ht="13" hidden="1" x14ac:dyDescent="0.2">
      <c r="AK72" s="243"/>
      <c r="AL72" s="243"/>
      <c r="AM72" s="243"/>
      <c r="AN72" s="243"/>
      <c r="AO72" s="243"/>
      <c r="AP72" s="243"/>
      <c r="AQ72" s="243"/>
      <c r="AR72" s="243"/>
    </row>
    <row r="73" spans="1:46" ht="13" hidden="1" x14ac:dyDescent="0.2">
      <c r="AK73" s="243"/>
      <c r="AL73" s="243"/>
      <c r="AM73" s="243"/>
      <c r="AN73" s="243"/>
      <c r="AO73" s="243"/>
      <c r="AP73" s="243"/>
      <c r="AQ73" s="243"/>
      <c r="AR73" s="243"/>
    </row>
  </sheetData>
  <sheetProtection algorithmName="SHA-512" hashValue="9+XC/6b2wGLFauCGcqg4aqtI0Zb0dlmB9NzUche3lxtVwMGNITfh0VrurC9wbMcWjYrPTRq4UBMenvMcp36PNg==" saltValue="r/heWRmgtkIqnCKV0Uli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W85" zoomScale="85" zoomScaleNormal="85" zoomScaleSheetLayoutView="55" workbookViewId="0">
      <selection activeCell="Z23" sqref="Z23:AC23"/>
    </sheetView>
  </sheetViews>
  <sheetFormatPr defaultColWidth="0" defaultRowHeight="13.5" customHeight="1" zeroHeight="1" x14ac:dyDescent="0.2"/>
  <cols>
    <col min="1" max="125" width="2.453125" style="241" customWidth="1"/>
    <col min="126" max="16384" width="9" style="240" hidden="1"/>
  </cols>
  <sheetData>
    <row r="1" spans="2:125" ht="13.5" customHeight="1"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2:125" ht="13" x14ac:dyDescent="0.2">
      <c r="B2" s="240"/>
      <c r="DG2" s="240"/>
    </row>
    <row r="3" spans="2:125" ht="13" x14ac:dyDescent="0.2">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H3" s="240"/>
      <c r="DI3" s="240"/>
      <c r="DJ3" s="240"/>
      <c r="DK3" s="240"/>
      <c r="DL3" s="240"/>
      <c r="DM3" s="240"/>
      <c r="DN3" s="240"/>
      <c r="DO3" s="240"/>
      <c r="DP3" s="240"/>
      <c r="DQ3" s="240"/>
      <c r="DR3" s="240"/>
      <c r="DS3" s="240"/>
      <c r="DT3" s="240"/>
      <c r="DU3" s="240"/>
    </row>
    <row r="4" spans="2:125" ht="13" x14ac:dyDescent="0.2"/>
    <row r="5" spans="2:125" ht="13" x14ac:dyDescent="0.2"/>
    <row r="6" spans="2:125" ht="13" x14ac:dyDescent="0.2"/>
    <row r="7" spans="2:125" ht="13" x14ac:dyDescent="0.2"/>
    <row r="8" spans="2:125" ht="13" x14ac:dyDescent="0.2"/>
    <row r="9" spans="2:125" ht="13" x14ac:dyDescent="0.2">
      <c r="DU9" s="24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0"/>
    </row>
    <row r="18" spans="125:125" ht="13" x14ac:dyDescent="0.2"/>
    <row r="19" spans="125:125" ht="13" x14ac:dyDescent="0.2"/>
    <row r="20" spans="125:125" ht="13" x14ac:dyDescent="0.2">
      <c r="DU20" s="240"/>
    </row>
    <row r="21" spans="125:125" ht="13" x14ac:dyDescent="0.2">
      <c r="DU21" s="24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0"/>
    </row>
    <row r="29" spans="125:125" ht="13" x14ac:dyDescent="0.2"/>
    <row r="30" spans="125:125" ht="13" x14ac:dyDescent="0.2"/>
    <row r="31" spans="125:125" ht="13" x14ac:dyDescent="0.2"/>
    <row r="32" spans="125:125" ht="13" x14ac:dyDescent="0.2"/>
    <row r="33" spans="2:125" ht="13" x14ac:dyDescent="0.2">
      <c r="B33" s="240"/>
      <c r="G33" s="240"/>
      <c r="I33" s="240"/>
    </row>
    <row r="34" spans="2:125" ht="13" x14ac:dyDescent="0.2">
      <c r="C34" s="240"/>
      <c r="P34" s="240"/>
      <c r="DE34" s="240"/>
      <c r="DH34" s="240"/>
    </row>
    <row r="35" spans="2:125" ht="13" x14ac:dyDescent="0.2">
      <c r="D35" s="240"/>
      <c r="E35" s="240"/>
      <c r="DG35" s="240"/>
      <c r="DJ35" s="240"/>
      <c r="DP35" s="240"/>
      <c r="DQ35" s="240"/>
      <c r="DR35" s="240"/>
      <c r="DS35" s="240"/>
      <c r="DT35" s="240"/>
      <c r="DU35" s="240"/>
    </row>
    <row r="36" spans="2:125" ht="13" x14ac:dyDescent="0.2">
      <c r="F36" s="240"/>
      <c r="H36" s="240"/>
      <c r="J36" s="240"/>
      <c r="K36" s="240"/>
      <c r="L36" s="240"/>
      <c r="M36" s="240"/>
      <c r="N36" s="240"/>
      <c r="O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F36" s="240"/>
      <c r="DI36" s="240"/>
      <c r="DK36" s="240"/>
      <c r="DL36" s="240"/>
      <c r="DM36" s="240"/>
      <c r="DN36" s="240"/>
      <c r="DO36" s="240"/>
      <c r="DP36" s="240"/>
      <c r="DQ36" s="240"/>
      <c r="DR36" s="240"/>
      <c r="DS36" s="240"/>
      <c r="DT36" s="240"/>
      <c r="DU36" s="240"/>
    </row>
    <row r="37" spans="2:125" ht="13" x14ac:dyDescent="0.2">
      <c r="DU37" s="240"/>
    </row>
    <row r="38" spans="2:125" ht="13" x14ac:dyDescent="0.2">
      <c r="DT38" s="240"/>
      <c r="DU38" s="240"/>
    </row>
    <row r="39" spans="2:125" ht="13" x14ac:dyDescent="0.2"/>
    <row r="40" spans="2:125" ht="13" x14ac:dyDescent="0.2">
      <c r="DH40" s="240"/>
    </row>
    <row r="41" spans="2:125" ht="13" x14ac:dyDescent="0.2">
      <c r="DE41" s="240"/>
    </row>
    <row r="42" spans="2:125" ht="13" x14ac:dyDescent="0.2">
      <c r="DG42" s="240"/>
      <c r="DJ42" s="240"/>
    </row>
    <row r="43" spans="2:125" ht="13" x14ac:dyDescent="0.2">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F43" s="240"/>
      <c r="DI43" s="240"/>
      <c r="DK43" s="240"/>
      <c r="DL43" s="240"/>
      <c r="DM43" s="240"/>
      <c r="DN43" s="240"/>
      <c r="DO43" s="240"/>
      <c r="DP43" s="240"/>
      <c r="DQ43" s="240"/>
      <c r="DR43" s="240"/>
      <c r="DS43" s="240"/>
      <c r="DT43" s="240"/>
      <c r="DU43" s="240"/>
    </row>
    <row r="44" spans="2:125" ht="13" x14ac:dyDescent="0.2">
      <c r="DU44" s="240"/>
    </row>
    <row r="45" spans="2:125" ht="13" x14ac:dyDescent="0.2"/>
    <row r="46" spans="2:125" ht="13" x14ac:dyDescent="0.2"/>
    <row r="47" spans="2:125" ht="13" x14ac:dyDescent="0.2"/>
    <row r="48" spans="2:125" ht="13" x14ac:dyDescent="0.2">
      <c r="DT48" s="240"/>
      <c r="DU48" s="240"/>
    </row>
    <row r="49" spans="120:125" ht="13" x14ac:dyDescent="0.2">
      <c r="DU49" s="240"/>
    </row>
    <row r="50" spans="120:125" ht="13" x14ac:dyDescent="0.2">
      <c r="DU50" s="240"/>
    </row>
    <row r="51" spans="120:125" ht="13" x14ac:dyDescent="0.2">
      <c r="DP51" s="240"/>
      <c r="DQ51" s="240"/>
      <c r="DR51" s="240"/>
      <c r="DS51" s="240"/>
      <c r="DT51" s="240"/>
      <c r="DU51" s="240"/>
    </row>
    <row r="52" spans="120:125" ht="13" x14ac:dyDescent="0.2"/>
    <row r="53" spans="120:125" ht="13" x14ac:dyDescent="0.2"/>
    <row r="54" spans="120:125" ht="13" x14ac:dyDescent="0.2">
      <c r="DU54" s="240"/>
    </row>
    <row r="55" spans="120:125" ht="13" x14ac:dyDescent="0.2"/>
    <row r="56" spans="120:125" ht="13" x14ac:dyDescent="0.2"/>
    <row r="57" spans="120:125" ht="13" x14ac:dyDescent="0.2"/>
    <row r="58" spans="120:125" ht="13" x14ac:dyDescent="0.2">
      <c r="DU58" s="240"/>
    </row>
    <row r="59" spans="120:125" ht="13" x14ac:dyDescent="0.2"/>
    <row r="60" spans="120:125" ht="13" x14ac:dyDescent="0.2"/>
    <row r="61" spans="120:125" ht="13" x14ac:dyDescent="0.2"/>
    <row r="62" spans="120:125" ht="13" x14ac:dyDescent="0.2"/>
    <row r="63" spans="120:125" ht="13" x14ac:dyDescent="0.2">
      <c r="DU63" s="240"/>
    </row>
    <row r="64" spans="120:125" ht="13" x14ac:dyDescent="0.2">
      <c r="DT64" s="240"/>
      <c r="DU64" s="240"/>
    </row>
    <row r="65" spans="123:125" ht="13" x14ac:dyDescent="0.2"/>
    <row r="66" spans="123:125" ht="13" x14ac:dyDescent="0.2"/>
    <row r="67" spans="123:125" ht="13" x14ac:dyDescent="0.2"/>
    <row r="68" spans="123:125" ht="13" x14ac:dyDescent="0.2"/>
    <row r="69" spans="123:125" ht="13" x14ac:dyDescent="0.2">
      <c r="DS69" s="240"/>
      <c r="DT69" s="240"/>
      <c r="DU69" s="24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0"/>
    </row>
    <row r="83" spans="116:125" ht="13" x14ac:dyDescent="0.2">
      <c r="DM83" s="240"/>
      <c r="DN83" s="240"/>
      <c r="DO83" s="240"/>
      <c r="DP83" s="240"/>
      <c r="DQ83" s="240"/>
      <c r="DR83" s="240"/>
      <c r="DS83" s="240"/>
      <c r="DT83" s="240"/>
      <c r="DU83" s="240"/>
    </row>
    <row r="84" spans="116:125" ht="13" x14ac:dyDescent="0.2"/>
    <row r="85" spans="116:125" ht="13" x14ac:dyDescent="0.2"/>
    <row r="86" spans="116:125" ht="13" x14ac:dyDescent="0.2"/>
    <row r="87" spans="116:125" ht="13" x14ac:dyDescent="0.2"/>
    <row r="88" spans="116:125" ht="13" x14ac:dyDescent="0.2">
      <c r="DU88" s="24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0"/>
      <c r="DT94" s="240"/>
      <c r="DU94" s="240"/>
    </row>
    <row r="95" spans="116:125" ht="13.5" customHeight="1" x14ac:dyDescent="0.2">
      <c r="DU95" s="24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0"/>
    </row>
    <row r="102" spans="124:125" ht="13.5" customHeight="1" x14ac:dyDescent="0.2"/>
    <row r="103" spans="124:125" ht="13.5" customHeight="1" x14ac:dyDescent="0.2"/>
    <row r="104" spans="124:125" ht="13.5" customHeight="1" x14ac:dyDescent="0.2">
      <c r="DT104" s="240"/>
      <c r="DU104" s="24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0" t="s">
        <v>534</v>
      </c>
    </row>
    <row r="121" spans="125:125" ht="13.5" hidden="1" customHeight="1" x14ac:dyDescent="0.2">
      <c r="DU121" s="240"/>
    </row>
  </sheetData>
  <sheetProtection algorithmName="SHA-512" hashValue="dchPdYYaDw4knQ2kOxw7Ywek4SuyHMjrcJmyN86JHWIHMp4Sto807qRmtVFHc5u5Zk1If1GWJgoV0dyYb30JPQ==" saltValue="JNdROyd9/X0E5/rmQ8Gd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Z23" sqref="Z23:AC23"/>
    </sheetView>
  </sheetViews>
  <sheetFormatPr defaultColWidth="0" defaultRowHeight="13.5" customHeight="1" zeroHeight="1" x14ac:dyDescent="0.2"/>
  <cols>
    <col min="1" max="125" width="2.453125" style="241" customWidth="1"/>
    <col min="126" max="142" width="0" style="240" hidden="1" customWidth="1"/>
    <col min="143" max="16384" width="9" style="240" hidden="1"/>
  </cols>
  <sheetData>
    <row r="1" spans="1:125" ht="13.5" customHeight="1"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ht="13" x14ac:dyDescent="0.2">
      <c r="B2" s="240"/>
      <c r="T2" s="240"/>
    </row>
    <row r="3" spans="1:125" ht="13" x14ac:dyDescent="0.2">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0"/>
      <c r="G33" s="240"/>
      <c r="I33" s="240"/>
    </row>
    <row r="34" spans="2:125" ht="13" x14ac:dyDescent="0.2">
      <c r="C34" s="240"/>
      <c r="P34" s="240"/>
      <c r="R34" s="240"/>
      <c r="U34" s="240"/>
    </row>
    <row r="35" spans="2:125" ht="13" x14ac:dyDescent="0.2">
      <c r="D35" s="240"/>
      <c r="E35" s="240"/>
      <c r="T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row>
    <row r="36" spans="2:125" ht="13" x14ac:dyDescent="0.2">
      <c r="F36" s="240"/>
      <c r="H36" s="240"/>
      <c r="J36" s="240"/>
      <c r="K36" s="240"/>
      <c r="L36" s="240"/>
      <c r="M36" s="240"/>
      <c r="N36" s="240"/>
      <c r="O36" s="240"/>
      <c r="Q36" s="240"/>
      <c r="S36" s="240"/>
      <c r="V36" s="240"/>
    </row>
    <row r="37" spans="2:125" ht="13" x14ac:dyDescent="0.2"/>
    <row r="38" spans="2:125" ht="13" x14ac:dyDescent="0.2"/>
    <row r="39" spans="2:125" ht="13" x14ac:dyDescent="0.2"/>
    <row r="40" spans="2:125" ht="13" x14ac:dyDescent="0.2">
      <c r="U40" s="240"/>
    </row>
    <row r="41" spans="2:125" ht="13" x14ac:dyDescent="0.2">
      <c r="R41" s="240"/>
    </row>
    <row r="42" spans="2:125" ht="13" x14ac:dyDescent="0.2">
      <c r="T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row>
    <row r="43" spans="2:125" ht="13" x14ac:dyDescent="0.2">
      <c r="Q43" s="240"/>
      <c r="S43" s="240"/>
      <c r="V43" s="24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535</v>
      </c>
    </row>
  </sheetData>
  <sheetProtection algorithmName="SHA-512" hashValue="iXSOzKRCGu4SGExAIQpEKsWu9YFWZTMQwXd4+PiAkx26SHkyfsA/iUoy56J7bH38OSeLQUtxbDLd7+Yspr6x/w==" saltValue="S2Z4WLZ9pzmAseo11JWL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SheetLayoutView="100" workbookViewId="0">
      <selection activeCell="Z23" sqref="Z23:AC23"/>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536</v>
      </c>
      <c r="G46" s="8" t="s">
        <v>537</v>
      </c>
      <c r="H46" s="8" t="s">
        <v>538</v>
      </c>
      <c r="I46" s="8" t="s">
        <v>539</v>
      </c>
      <c r="J46" s="9" t="s">
        <v>540</v>
      </c>
    </row>
    <row r="47" spans="2:10" ht="57.75" customHeight="1" x14ac:dyDescent="0.2">
      <c r="B47" s="10"/>
      <c r="C47" s="1203" t="s">
        <v>3</v>
      </c>
      <c r="D47" s="1203"/>
      <c r="E47" s="1204"/>
      <c r="F47" s="11">
        <v>12.17</v>
      </c>
      <c r="G47" s="12">
        <v>11.2</v>
      </c>
      <c r="H47" s="12">
        <v>12.27</v>
      </c>
      <c r="I47" s="12">
        <v>12.65</v>
      </c>
      <c r="J47" s="13">
        <v>15.09</v>
      </c>
    </row>
    <row r="48" spans="2:10" ht="57.75" customHeight="1" x14ac:dyDescent="0.2">
      <c r="B48" s="14"/>
      <c r="C48" s="1205" t="s">
        <v>4</v>
      </c>
      <c r="D48" s="1205"/>
      <c r="E48" s="1206"/>
      <c r="F48" s="15">
        <v>5.42</v>
      </c>
      <c r="G48" s="16">
        <v>5.38</v>
      </c>
      <c r="H48" s="16">
        <v>5.94</v>
      </c>
      <c r="I48" s="16">
        <v>6.23</v>
      </c>
      <c r="J48" s="17">
        <v>6.96</v>
      </c>
    </row>
    <row r="49" spans="2:10" ht="57.75" customHeight="1" thickBot="1" x14ac:dyDescent="0.25">
      <c r="B49" s="18"/>
      <c r="C49" s="1207" t="s">
        <v>5</v>
      </c>
      <c r="D49" s="1207"/>
      <c r="E49" s="1208"/>
      <c r="F49" s="19" t="s">
        <v>541</v>
      </c>
      <c r="G49" s="20" t="s">
        <v>542</v>
      </c>
      <c r="H49" s="20" t="s">
        <v>543</v>
      </c>
      <c r="I49" s="20" t="s">
        <v>544</v>
      </c>
      <c r="J49" s="21">
        <v>1.03</v>
      </c>
    </row>
    <row r="50" spans="2:10" ht="13" x14ac:dyDescent="0.2"/>
  </sheetData>
  <sheetProtection algorithmName="SHA-512" hashValue="SACSgpfVdMoNAXC4YD/JzdB4i1IzWhX/f8F2FLsYVieYMnJhpe9k07R1XzeHpfnMCBcRM0+qErpW1GlFneVt8Q==" saltValue="xX6j+62Cla/t7QedosY/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 </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 </vt:lpstr>
      <vt:lpstr>連結実質赤字比率に係る赤字・黒字の構成分析 </vt:lpstr>
      <vt:lpstr>実質公債費比率（分子）の構造</vt:lpstr>
      <vt:lpstr>将来負担比率（分子）の構造 </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2023-10-11T12:10:35Z</cp:lastPrinted>
  <dcterms:created xsi:type="dcterms:W3CDTF">2023-02-20T04:20:33Z</dcterms:created>
  <dcterms:modified xsi:type="dcterms:W3CDTF">2023-10-30T07:20:06Z</dcterms:modified>
  <cp:category/>
</cp:coreProperties>
</file>