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DD67E0FC-1943-4294-81A8-3CA6D287C596}"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1"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U34" i="10"/>
  <c r="U35" i="10" s="1"/>
  <c r="U36" i="10" s="1"/>
  <c r="C34" i="10"/>
  <c r="AM34" i="10" l="1"/>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<sst xmlns="http://schemas.openxmlformats.org/spreadsheetml/2006/main" count="1089" uniqueCount="608">
  <si>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</si>
  <si>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</si>
  <si>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</si>
  <si>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</si>
  <si>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</si>
  <si>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</si>
  <si>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</si>
  <si>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</si>
  <si>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</si>
  <si>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</si>
  <si>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</si>
  <si>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</si>
  <si>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</si>
  <si>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</si>
  <si>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</si>
  <si>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</si>
  <si>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</si>
  <si>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</si>
  <si>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</si>
  <si>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</si>
  <si>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</si>
  <si>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</si>
  <si>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</si>
  <si>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</si>
  <si>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</si>
  <si>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</si>
  <si>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</si>
  <si>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</si>
  <si>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</si>
  <si>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</si>
  <si>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</si>
  <si>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</si>
  <si>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</si>
  <si>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</si>
  <si>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</si>
  <si>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</si>
  <si>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</si>
  <si>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</si>
  <si>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</si>
  <si>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</si>
  <si>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</si>
  <si>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</si>
  <si>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</si>
  <si>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</si>
  <si>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</si>
  <si>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</si>
  <si>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</si>
  <si>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</si>
  <si>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</si>
  <si>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</si>
  <si>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</si>
  <si>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</si>
  <si>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</si>
  <si>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</si>
  <si>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</si>
  <si>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</si>
  <si>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</si>
  <si>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</si>
  <si>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</si>
  <si>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</si>
  <si>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</si>
  <si>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</si>
  <si>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</si>
  <si>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</si>
  <si>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</si>
  <si>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</si>
  <si>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</si>
  <si>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</si>
  <si>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</si>
  <si>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</si>
  <si>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</si>
  <si>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</si>
  <si>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</si>
  <si>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</si>
  <si>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</si>
  <si>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</si>
  <si>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</si>
  <si>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</si>
  <si>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</si>
  <si>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</si>
  <si>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</si>
  <si>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</si>
  <si>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</si>
  <si>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</si>
  <si>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</si>
  <si>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</si>
  <si>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</si>
  <si>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</si>
  <si>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</si>
  <si>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</si>
  <si>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</si>
  <si>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</si>
  <si>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</si>
  <si>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</si>
  <si>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</si>
  <si>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</si>
  <si>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</si>
  <si>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</si>
  <si>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</si>
  <si>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</si>
  <si>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</si>
  <si>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</si>
  <si>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</si>
  <si>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</si>
  <si>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</si>
  <si>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</si>
  <si>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</si>
  <si>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</si>
  <si>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</si>
  <si>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</si>
  <si>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</si>
  <si>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</si>
  <si>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</si>
  <si>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</si>
  <si>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</si>
  <si>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</si>
  <si>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</si>
  <si>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</si>
  <si>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</si>
  <si>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</si>
  <si>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</si>
  <si>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</si>
  <si>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</si>
  <si>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</si>
  <si>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</si>
  <si>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</si>
  <si>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</si>
  <si>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</si>
  <si>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</si>
  <si>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</si>
  <si>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</si>
  <si>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</si>
  <si>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</si>
  <si>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</si>
  <si>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</si>
  <si>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</si>
  <si>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</si>
  <si>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</si>
  <si>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</si>
  <si>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</si>
  <si>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</si>
  <si>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</si>
  <si>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</si>
  <si>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</si>
  <si>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</si>
  <si>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</si>
  <si>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</si>
  <si>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</si>
  <si>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</si>
  <si>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</si>
  <si>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</si>
  <si>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</si>
  <si>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</si>
  <si>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</si>
  <si>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</si>
  <si>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</si>
  <si>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</si>
  <si>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</si>
  <si>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</si>
  <si>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</si>
  <si>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</si>
  <si>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</si>
  <si>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</si>
  <si>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</si>
  <si>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</si>
  <si>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</si>
  <si>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</si>
  <si>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</si>
  <si>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</si>
  <si>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</si>
  <si>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</si>
  <si>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</si>
  <si>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</si>
  <si>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</si>
  <si>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</si>
  <si>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</si>
  <si>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</si>
  <si>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</si>
  <si>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</si>
  <si>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</si>
  <si>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</si>
  <si>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</si>
  <si>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</si>
  <si>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</si>
  <si>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</si>
  <si>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</si>
  <si>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</si>
  <si>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</si>
  <si>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</si>
  <si>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</si>
  <si>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</si>
  <si>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</si>
  <si>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</si>
  <si>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</si>
  <si>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</si>
  <si>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</si>
  <si>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</si>
  <si>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</si>
  <si>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</si>
  <si>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</si>
  <si>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</si>
  <si>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</si>
  <si>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</si>
  <si>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</si>
  <si>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</si>
  <si>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</si>
  <si>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</si>
  <si>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</si>
  <si>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</si>
  <si>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</si>
  <si>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</si>
  <si>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</si>
  <si>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</si>
  <si>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</si>
  <si>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</si>
  <si>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</si>
  <si>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</si>
  <si>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</si>
  <si>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</si>
  <si>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群馬県館林市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</si>
  <si>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</si>
  <si>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</si>
  <si>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</si>
  <si>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</si>
  <si>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</si>
  <si>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</si>
  <si>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</si>
  <si>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</si>
  <si>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</si>
  <si>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</si>
  <si>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</si>
  <si>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</si>
  <si>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</si>
  <si>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</si>
  <si>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</si>
  <si>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</si>
  <si>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</si>
  <si>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</si>
  <si>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</si>
  <si>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</si>
  <si>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</si>
  <si>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</si>
  <si>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</si>
  <si>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</si>
  <si>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</si>
  <si>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</si>
  <si>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</si>
  <si>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</si>
  <si>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</si>
  <si>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</si>
  <si>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</si>
  <si>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</si>
  <si>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</si>
  <si>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</si>
  <si>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</si>
  <si>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</si>
  <si>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</si>
  <si>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</si>
  <si>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</si>
  <si>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</si>
  <si>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</si>
  <si>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</si>
  <si>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</si>
  <si>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</si>
  <si>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</si>
  <si>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</si>
  <si>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</si>
  <si>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</si>
  <si>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</si>
  <si>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</si>
  <si>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</si>
  <si>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</si>
  <si>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</si>
  <si>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</si>
  <si>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</si>
  <si>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</si>
  <si>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</si>
  <si>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</si>
  <si>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</si>
  <si>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</si>
  <si>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</si>
  <si>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</si>
  <si>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</si>
  <si>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</si>
  <si>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</si>
  <si>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</si>
  <si>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</si>
  <si>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</si>
  <si>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</si>
  <si>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</si>
  <si>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</si>
  <si>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</si>
  <si>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</si>
  <si>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</si>
  <si>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</si>
  <si>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</si>
  <si>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</si>
  <si>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</si>
  <si>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</si>
  <si>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</si>
  <si>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</si>
  <si>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</si>
  <si>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</si>
  <si>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</si>
  <si>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</si>
  <si>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</si>
  <si>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</si>
  <si>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</si>
  <si>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</si>
  <si>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</si>
  <si>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</si>
  <si>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</si>
  <si>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</si>
  <si>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</si>
  <si>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</si>
  <si>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</si>
  <si>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</si>
  <si>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</si>
  <si>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</si>
  <si>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</si>
  <si>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</si>
  <si>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</si>
  <si>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</si>
  <si>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</si>
  <si>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</si>
  <si>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</si>
  <si>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</si>
  <si>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</si>
  <si>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</si>
  <si>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</si>
  <si>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</si>
  <si>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</si>
  <si>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</si>
  <si>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</si>
  <si>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</si>
  <si>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</si>
  <si>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</si>
  <si>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</si>
  <si>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</si>
  <si>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</si>
  <si>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</si>
  <si>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</si>
  <si>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</si>
  <si>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</si>
  <si>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</si>
  <si>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</si>
  <si>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</si>
  <si>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</si>
  <si>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</si>
  <si>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</si>
  <si>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</si>
  <si>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</si>
  <si>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</si>
  <si>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</si>
  <si>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</si>
  <si>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</si>
  <si>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</si>
  <si>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</si>
  <si>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</si>
  <si>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</si>
  <si>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</si>
  <si>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</si>
  <si>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</si>
  <si>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</si>
  <si>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</si>
  <si>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</si>
  <si>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</si>
  <si>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</si>
  <si>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</si>
  <si>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</si>
  <si>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</si>
  <si>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</si>
  <si>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</si>
  <si>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</si>
  <si>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群馬県館林市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</si>
  <si>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</si>
  <si>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</si>
  <si>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</si>
  <si>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</si>
  <si>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</si>
  <si>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</si>
  <si>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</si>
  <si>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</si>
  <si>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</si>
  <si>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</si>
  <si>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</si>
  <si>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</si>
  <si>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</si>
  <si>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</si>
  <si>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</si>
  <si>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</si>
  <si>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</si>
  <si>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</si>
  <si>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</si>
  <si>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</si>
  <si>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</si>
  <si>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</si>
  <si>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</si>
  <si>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</si>
  <si>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</si>
  <si>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</si>
  <si>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</si>
  <si>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</si>
  <si>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</si>
  <si>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</si>
  <si>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</si>
  <si>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</si>
  <si>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</si>
  <si>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</si>
  <si>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</si>
  <si>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</si>
  <si>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</si>
  <si>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</si>
  <si>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</si>
  <si>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</si>
  <si>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</si>
  <si>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</si>
  <si>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</si>
  <si>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</si>
  <si>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</si>
  <si>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</si>
  <si>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</si>
  <si>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</si>
  <si>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</si>
  <si>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</si>
  <si>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</si>
  <si>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</si>
  <si>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</si>
  <si>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</si>
  <si>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</si>
  <si>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</si>
  <si>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</si>
  <si>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</si>
  <si>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</si>
  <si>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</si>
  <si>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</si>
  <si>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</si>
  <si>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</si>
  <si>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</si>
  <si>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</si>
  <si>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</si>
  <si>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</si>
  <si>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</si>
  <si>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</si>
  <si>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</si>
  <si>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</si>
  <si>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</si>
  <si>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</si>
  <si>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</si>
  <si>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</si>
  <si>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</si>
  <si>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</si>
  <si>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</si>
  <si>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</si>
  <si>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</si>
  <si>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</si>
  <si>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</si>
  <si>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</si>
  <si>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</si>
  <si>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</si>
  <si>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</si>
  <si>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</si>
  <si>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</si>
  <si>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</si>
  <si>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</si>
  <si>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</si>
  <si>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</si>
  <si>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</si>
  <si>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</si>
  <si>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</si>
  <si>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</si>
  <si>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</si>
  <si>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</si>
  <si>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</si>
  <si>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</si>
  <si>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</si>
  <si>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</si>
  <si>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</si>
  <si>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</si>
  <si>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</si>
  <si>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</si>
  <si>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</si>
  <si>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</si>
  <si>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</si>
  <si>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</si>
  <si>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</si>
  <si>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</si>
  <si>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</si>
  <si>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</si>
  <si>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</si>
  <si>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</si>
  <si>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</si>
  <si>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</si>
  <si>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</si>
  <si>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</si>
  <si>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</si>
  <si>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</si>
  <si>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</si>
  <si>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</si>
  <si>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</si>
  <si>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</si>
  <si>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</si>
  <si>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</si>
  <si>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</si>
  <si>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</si>
  <si>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</si>
  <si>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</si>
  <si>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</si>
  <si>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</si>
  <si>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</si>
  <si>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</si>
  <si>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</si>
  <si>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</si>
  <si>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</si>
  <si>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</si>
  <si>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</si>
  <si>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</si>
  <si>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</si>
  <si>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</si>
  <si>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</si>
  <si>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</si>
  <si>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</si>
  <si>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</si>
  <si>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</si>
  <si>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</si>
  <si>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</si>
  <si>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</si>
  <si>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</si>
  <si>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</si>
  <si>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</si>
  <si>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</si>
  <si>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</si>
  <si>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</si>
  <si>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</si>
  <si>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</si>
  <si>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</si>
  <si>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</si>
  <si>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</si>
  <si>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</si>
  <si>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</si>
  <si>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</si>
  <si>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</si>
  <si>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</si>
  <si>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</si>
  <si>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</si>
  <si>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</si>
  <si>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</si>
  <si>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</si>
  <si>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</si>
  <si>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</si>
  <si>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</si>
  <si>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</si>
  <si>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</si>
  <si>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</si>
  <si>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</si>
  <si>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</si>
  <si>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</si>
  <si>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</si>
  <si>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</si>
  <si>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</si>
  <si>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</si>
  <si>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</si>
  <si>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</si>
  <si>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7.71</t>
  </si>
  <si>
    <t>▲ 2.77</t>
  </si>
  <si>
    <t>▲ 10.88</t>
  </si>
  <si>
    <t>▲ 7.45</t>
  </si>
  <si>
    <t>▲ 4.68</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</si>
  <si>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</si>
  <si>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</si>
  <si>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</si>
  <si>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</si>
  <si>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</si>
  <si>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</si>
  <si>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</si>
  <si>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</si>
  <si>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</si>
  <si>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</si>
  <si>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</si>
  <si>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</si>
  <si>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</si>
  <si>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</si>
  <si>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ふるさとパートナー基金</t>
    <rPh sb="9" eb="11">
      <t>キキン</t>
    </rPh>
    <phoneticPr fontId="5"/>
  </si>
  <si>
    <t>公共施設建設基金</t>
    <rPh sb="0" eb="2">
      <t>コウキョウ</t>
    </rPh>
    <rPh sb="2" eb="4">
      <t>シセツ</t>
    </rPh>
    <rPh sb="4" eb="6">
      <t>ケンセツ</t>
    </rPh>
    <rPh sb="6" eb="8">
      <t>キキン</t>
    </rPh>
    <phoneticPr fontId="5"/>
  </si>
  <si>
    <t>職員退職手当基金</t>
    <rPh sb="0" eb="2">
      <t>ショクイン</t>
    </rPh>
    <rPh sb="2" eb="4">
      <t>タイショク</t>
    </rPh>
    <rPh sb="4" eb="6">
      <t>テアテ</t>
    </rPh>
    <rPh sb="6" eb="8">
      <t>キキン</t>
    </rPh>
    <phoneticPr fontId="5"/>
  </si>
  <si>
    <t>地域環境基金</t>
    <phoneticPr fontId="5"/>
  </si>
  <si>
    <t>地域福祉基金</t>
    <rPh sb="0" eb="2">
      <t>チイキ</t>
    </rPh>
    <rPh sb="2" eb="4">
      <t>フクシ</t>
    </rPh>
    <rPh sb="4" eb="6">
      <t>キキン</t>
    </rPh>
    <phoneticPr fontId="5"/>
  </si>
  <si>
    <t>館林地区消防組合</t>
  </si>
  <si>
    <t>邑楽館林医療事務組合(一般会計）</t>
  </si>
  <si>
    <t>邑楽館林医療事務組合（病院事業会計）</t>
  </si>
  <si>
    <t>館林衛生施設組合</t>
  </si>
  <si>
    <t>群馬県後期高齢者医療広域連合（一般会計）</t>
  </si>
  <si>
    <t>群馬県後期高齢者医療広域連合（事業会計）</t>
  </si>
  <si>
    <t>群馬県市町村会館管理組合</t>
  </si>
  <si>
    <t>群馬東部水道企業団</t>
  </si>
  <si>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</si>
  <si>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</si>
  <si>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</si>
  <si>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</si>
  <si>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臨時財政対策債の新規借入や市庁舎耐震改修工事の新規借入等による地方債の現在高の増加などにより将来負担額が増えたものの、数値のマイナス要因である充当可能財源等の増加の方が大きかったため、昨年度よりも7.5ポイント改善した。一方、有形固定資産減価償却率は類似団体よりも高く、上昇傾向にある。主な要因としては、図書館、体育館・プール、市民会館の有形固定資産減価償却率が80.0％以上であることなどがあげられる。公共施設等総合管理計画に基づき、老朽化対策に取り組んでいく。</t>
    <rPh sb="119" eb="121">
      <t>イッポウ</t>
    </rPh>
    <rPh sb="122" eb="124">
      <t>ユウケイ</t>
    </rPh>
    <rPh sb="124" eb="126">
      <t>コテイ</t>
    </rPh>
    <rPh sb="126" eb="128">
      <t>シサン</t>
    </rPh>
    <rPh sb="128" eb="130">
      <t>ゲンカ</t>
    </rPh>
    <rPh sb="130" eb="132">
      <t>ショウキャク</t>
    </rPh>
    <rPh sb="132" eb="133">
      <t>リツ</t>
    </rPh>
    <rPh sb="134" eb="136">
      <t>ルイジ</t>
    </rPh>
    <rPh sb="136" eb="138">
      <t>ダンタイ</t>
    </rPh>
    <rPh sb="141" eb="142">
      <t>タカ</t>
    </rPh>
    <rPh sb="144" eb="146">
      <t>ジョウショウ</t>
    </rPh>
    <rPh sb="146" eb="148">
      <t>ケイコウ</t>
    </rPh>
    <rPh sb="152" eb="153">
      <t>オモ</t>
    </rPh>
    <rPh sb="154" eb="156">
      <t>ヨウイン</t>
    </rPh>
    <rPh sb="161" eb="164">
      <t>トショカン</t>
    </rPh>
    <rPh sb="165" eb="168">
      <t>タイイクカン</t>
    </rPh>
    <rPh sb="173" eb="175">
      <t>シミン</t>
    </rPh>
    <rPh sb="175" eb="177">
      <t>カイカン</t>
    </rPh>
    <rPh sb="178" eb="189">
      <t>ユウケイコテイシサンゲンカショウキャクリツ</t>
    </rPh>
    <rPh sb="195" eb="197">
      <t>イジョウ</t>
    </rPh>
    <rPh sb="227" eb="230">
      <t>ロウキュウカ</t>
    </rPh>
    <rPh sb="230" eb="232">
      <t>タイサク</t>
    </rPh>
    <rPh sb="233" eb="234">
      <t>ト</t>
    </rPh>
    <rPh sb="235" eb="23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</si>
  <si>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</si>
  <si>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</si>
  <si>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</si>
  <si>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</si>
  <si>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</si>
  <si>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</si>
  <si>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実質公債費率は類似団体内平均値と比較して、低い水準にあるものの、増加傾向にある。将来負担比率は、昨年度よりも7.5ポイント改善したものの、類似団体内平均値よりも高い水準にある。
　今後、消防署本署移転や各施設の老朽化に伴う整備事業の元金償還が始まるため、実質公債費率は上昇していくことが考えられるため、これまで以上に公債費の適正化に取り組んでいく必要がある。</t>
    <rPh sb="1" eb="3">
      <t>ジッシツ</t>
    </rPh>
    <rPh sb="3" eb="6">
      <t>コウサイヒ</t>
    </rPh>
    <rPh sb="6" eb="7">
      <t>リツ</t>
    </rPh>
    <rPh sb="8" eb="10">
      <t>ルイジ</t>
    </rPh>
    <rPh sb="10" eb="12">
      <t>ダンタイ</t>
    </rPh>
    <rPh sb="12" eb="13">
      <t>ナイ</t>
    </rPh>
    <rPh sb="13" eb="16">
      <t>ヘイキンチ</t>
    </rPh>
    <rPh sb="17" eb="19">
      <t>ヒカク</t>
    </rPh>
    <rPh sb="22" eb="23">
      <t>ヒク</t>
    </rPh>
    <rPh sb="24" eb="26">
      <t>スイジュン</t>
    </rPh>
    <rPh sb="33" eb="35">
      <t>ゾウカ</t>
    </rPh>
    <rPh sb="35" eb="37">
      <t>ケイコウ</t>
    </rPh>
    <rPh sb="41" eb="43">
      <t>ショウライ</t>
    </rPh>
    <rPh sb="43" eb="45">
      <t>フタン</t>
    </rPh>
    <rPh sb="45" eb="47">
      <t>ヒリツ</t>
    </rPh>
    <rPh sb="49" eb="52">
      <t>サクネンド</t>
    </rPh>
    <rPh sb="62" eb="64">
      <t>カイゼン</t>
    </rPh>
    <rPh sb="70" eb="72">
      <t>ルイジ</t>
    </rPh>
    <rPh sb="72" eb="74">
      <t>ダンタイ</t>
    </rPh>
    <rPh sb="74" eb="75">
      <t>ナイ</t>
    </rPh>
    <rPh sb="75" eb="78">
      <t>ヘイキンチ</t>
    </rPh>
    <rPh sb="81" eb="82">
      <t>タカ</t>
    </rPh>
    <rPh sb="83" eb="85">
      <t>スイジュン</t>
    </rPh>
    <rPh sb="91" eb="93">
      <t>コンゴ</t>
    </rPh>
    <rPh sb="94" eb="96">
      <t>ショウボウ</t>
    </rPh>
    <rPh sb="96" eb="97">
      <t>ショ</t>
    </rPh>
    <rPh sb="97" eb="99">
      <t>ホンショ</t>
    </rPh>
    <rPh sb="99" eb="101">
      <t>イテン</t>
    </rPh>
    <rPh sb="102" eb="105">
      <t>カクシセツ</t>
    </rPh>
    <rPh sb="106" eb="109">
      <t>ロウキュウカ</t>
    </rPh>
    <rPh sb="110" eb="111">
      <t>トモナ</t>
    </rPh>
    <rPh sb="112" eb="114">
      <t>セイビ</t>
    </rPh>
    <rPh sb="114" eb="116">
      <t>ジギョウ</t>
    </rPh>
    <rPh sb="117" eb="119">
      <t>ガンキン</t>
    </rPh>
    <rPh sb="119" eb="121">
      <t>ショウカン</t>
    </rPh>
    <rPh sb="122" eb="123">
      <t>ハジ</t>
    </rPh>
    <rPh sb="128" eb="130">
      <t>ジッシツ</t>
    </rPh>
    <rPh sb="130" eb="133">
      <t>コウサイヒ</t>
    </rPh>
    <rPh sb="133" eb="134">
      <t>リツ</t>
    </rPh>
    <rPh sb="135" eb="137">
      <t>ジョウショウ</t>
    </rPh>
    <rPh sb="144" eb="145">
      <t>カンガ</t>
    </rPh>
    <rPh sb="156" eb="158">
      <t>イジョウ</t>
    </rPh>
    <rPh sb="159" eb="162">
      <t>コウサイヒ</t>
    </rPh>
    <rPh sb="163" eb="166">
      <t>テキセイカ</t>
    </rPh>
    <rPh sb="167" eb="168">
      <t>ト</t>
    </rPh>
    <rPh sb="169" eb="170">
      <t>ク</t>
    </rPh>
    <rPh sb="174" eb="17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</si>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</sst>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6BD6794-090B-405D-A054-7CF9D7AE490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AEA-4C07-9400-F3285841C5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34879</c:v>
                </c:pt>
                <c:pt idx="1">
                  <c:v>50387</c:v>
                </c:pt>
                <c:pt idx="2">
                  <c:v>45421</c:v>
                </c:pt>
                <c:pt idx="3">
                  <c:v>59627</c:v>
                </c:pt>
                <c:pt idx="4">
                  <c:v>42221</c:v>
                </c:pt>
              </c:numCache>
            </c:numRef>
          </c:val>
          <c:smooth val="0"/>
          <c:extLst>
            <c:ext xmlns:c16="http://schemas.microsoft.com/office/drawing/2014/chart" uri="{C3380CC4-5D6E-409C-BE32-E72D297353CC}">
              <c16:uniqueId val="{00000001-5AEA-4C07-9400-F3285841C5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10.33</c:v>
                </c:pt>
                <c:pt idx="1">
                  <c:v>12.86</c:v>
                </c:pt>
                <c:pt idx="2">
                  <c:v>11.96</c:v>
                </c:pt>
                <c:pt idx="3">
                  <c:v>12.26</c:v>
                </c:pt>
                <c:pt idx="4">
                  <c:v>15.32</c:v>
                </c:pt>
              </c:numCache>
            </c:numRef>
          </c:val>
          <c:extLst>
            <c:ext xmlns:c16="http://schemas.microsoft.com/office/drawing/2014/chart" uri="{C3380CC4-5D6E-409C-BE32-E72D297353CC}">
              <c16:uniqueId val="{00000000-842F-4F12-A3C7-EF6B304F33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c:v>
                </c:pt>
                <c:pt idx="1">
                  <c:v>17.82</c:v>
                </c:pt>
                <c:pt idx="2">
                  <c:v>17.25</c:v>
                </c:pt>
                <c:pt idx="3">
                  <c:v>17.25</c:v>
                </c:pt>
                <c:pt idx="4">
                  <c:v>17.39</c:v>
                </c:pt>
              </c:numCache>
            </c:numRef>
          </c:val>
          <c:extLst>
            <c:ext xmlns:c16="http://schemas.microsoft.com/office/drawing/2014/chart" uri="{C3380CC4-5D6E-409C-BE32-E72D297353CC}">
              <c16:uniqueId val="{00000001-842F-4F12-A3C7-EF6B304F33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-7.71</c:v>
                </c:pt>
                <c:pt idx="1">
                  <c:v>-2.77</c:v>
                </c:pt>
                <c:pt idx="2">
                  <c:v>-10.88</c:v>
                </c:pt>
                <c:pt idx="3">
                  <c:v>-7.45</c:v>
                </c:pt>
                <c:pt idx="4">
                  <c:v>-4.68</c:v>
                </c:pt>
              </c:numCache>
            </c:numRef>
          </c:val>
          <c:smooth val="0"/>
          <c:extLst>
            <c:ext xmlns:c16="http://schemas.microsoft.com/office/drawing/2014/chart" uri="{C3380CC4-5D6E-409C-BE32-E72D297353CC}">
              <c16:uniqueId val="{00000002-842F-4F12-A3C7-EF6B304F33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0.56999999999999995</c:v>
                </c:pt>
                <c:pt idx="2">
                  <c:v>#N/A</c:v>
                </c:pt>
                <c:pt idx="3">
                  <c:v>0.79</c:v>
                </c:pt>
                <c:pt idx="4">
                  <c:v>#N/A</c:v>
                </c:pt>
                <c:pt idx="5">
                  <c:v>0.73</c:v>
                </c:pt>
                <c:pt idx="6">
                  <c:v>0</c:v>
                </c:pt>
                <c:pt idx="7">
                  <c:v>0</c:v>
                </c:pt>
                <c:pt idx="8">
                  <c:v>0</c:v>
                </c:pt>
                <c:pt idx="9">
                  <c:v>0</c:v>
                </c:pt>
              </c:numCache>
            </c:numRef>
          </c:val>
          <c:extLst>
            <c:ext xmlns:c16="http://schemas.microsoft.com/office/drawing/2014/chart" uri="{C3380CC4-5D6E-409C-BE32-E72D297353CC}">
              <c16:uniqueId val="{00000000-D23C-4B9F-98E0-7AB9F980BF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3C-4B9F-98E0-7AB9F980BF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3C-4B9F-98E0-7AB9F980BF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3C-4B9F-98E0-7AB9F980BF9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23C-4B9F-98E0-7AB9F980BF9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0.28999999999999998</c:v>
                </c:pt>
                <c:pt idx="2">
                  <c:v>#N/A</c:v>
                </c:pt>
                <c:pt idx="3">
                  <c:v>0.27</c:v>
                </c:pt>
                <c:pt idx="4">
                  <c:v>#N/A</c:v>
                </c:pt>
                <c:pt idx="5">
                  <c:v>0.22</c:v>
                </c:pt>
                <c:pt idx="6">
                  <c:v>#N/A</c:v>
                </c:pt>
                <c:pt idx="7">
                  <c:v>0.18</c:v>
                </c:pt>
                <c:pt idx="8">
                  <c:v>#N/A</c:v>
                </c:pt>
                <c:pt idx="9">
                  <c:v>0.15</c:v>
                </c:pt>
              </c:numCache>
            </c:numRef>
          </c:val>
          <c:extLst>
            <c:ext xmlns:c16="http://schemas.microsoft.com/office/drawing/2014/chart" uri="{C3380CC4-5D6E-409C-BE32-E72D297353CC}">
              <c16:uniqueId val="{00000005-D23C-4B9F-98E0-7AB9F980BF9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1.23</c:v>
                </c:pt>
                <c:pt idx="8">
                  <c:v>#N/A</c:v>
                </c:pt>
                <c:pt idx="9">
                  <c:v>1.4</c:v>
                </c:pt>
              </c:numCache>
            </c:numRef>
          </c:val>
          <c:extLst>
            <c:ext xmlns:c16="http://schemas.microsoft.com/office/drawing/2014/chart" uri="{C3380CC4-5D6E-409C-BE32-E72D297353CC}">
              <c16:uniqueId val="{00000006-D23C-4B9F-98E0-7AB9F980BF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1.75</c:v>
                </c:pt>
                <c:pt idx="2">
                  <c:v>#N/A</c:v>
                </c:pt>
                <c:pt idx="3">
                  <c:v>0.44</c:v>
                </c:pt>
                <c:pt idx="4">
                  <c:v>#N/A</c:v>
                </c:pt>
                <c:pt idx="5">
                  <c:v>0.1</c:v>
                </c:pt>
                <c:pt idx="6">
                  <c:v>#N/A</c:v>
                </c:pt>
                <c:pt idx="7">
                  <c:v>0.95</c:v>
                </c:pt>
                <c:pt idx="8">
                  <c:v>#N/A</c:v>
                </c:pt>
                <c:pt idx="9">
                  <c:v>1.46</c:v>
                </c:pt>
              </c:numCache>
            </c:numRef>
          </c:val>
          <c:extLst>
            <c:ext xmlns:c16="http://schemas.microsoft.com/office/drawing/2014/chart" uri="{C3380CC4-5D6E-409C-BE32-E72D297353CC}">
              <c16:uniqueId val="{00000007-D23C-4B9F-98E0-7AB9F980BF9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1.91</c:v>
                </c:pt>
                <c:pt idx="2">
                  <c:v>#N/A</c:v>
                </c:pt>
                <c:pt idx="3">
                  <c:v>1.74</c:v>
                </c:pt>
                <c:pt idx="4">
                  <c:v>#N/A</c:v>
                </c:pt>
                <c:pt idx="5">
                  <c:v>2</c:v>
                </c:pt>
                <c:pt idx="6">
                  <c:v>#N/A</c:v>
                </c:pt>
                <c:pt idx="7">
                  <c:v>2.92</c:v>
                </c:pt>
                <c:pt idx="8">
                  <c:v>#N/A</c:v>
                </c:pt>
                <c:pt idx="9">
                  <c:v>1.47</c:v>
                </c:pt>
              </c:numCache>
            </c:numRef>
          </c:val>
          <c:extLst>
            <c:ext xmlns:c16="http://schemas.microsoft.com/office/drawing/2014/chart" uri="{C3380CC4-5D6E-409C-BE32-E72D297353CC}">
              <c16:uniqueId val="{00000008-D23C-4B9F-98E0-7AB9F980BF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10.33</c:v>
                </c:pt>
                <c:pt idx="2">
                  <c:v>#N/A</c:v>
                </c:pt>
                <c:pt idx="3">
                  <c:v>12.85</c:v>
                </c:pt>
                <c:pt idx="4">
                  <c:v>#N/A</c:v>
                </c:pt>
                <c:pt idx="5">
                  <c:v>11.95</c:v>
                </c:pt>
                <c:pt idx="6">
                  <c:v>#N/A</c:v>
                </c:pt>
                <c:pt idx="7">
                  <c:v>12.25</c:v>
                </c:pt>
                <c:pt idx="8">
                  <c:v>#N/A</c:v>
                </c:pt>
                <c:pt idx="9">
                  <c:v>15.31</c:v>
                </c:pt>
              </c:numCache>
            </c:numRef>
          </c:val>
          <c:extLst>
            <c:ext xmlns:c16="http://schemas.microsoft.com/office/drawing/2014/chart" uri="{C3380CC4-5D6E-409C-BE32-E72D297353CC}">
              <c16:uniqueId val="{00000009-D23C-4B9F-98E0-7AB9F980BF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2390</c:v>
                </c:pt>
                <c:pt idx="5">
                  <c:v>2376</c:v>
                </c:pt>
                <c:pt idx="8">
                  <c:v>2407</c:v>
                </c:pt>
                <c:pt idx="11">
                  <c:v>2430</c:v>
                </c:pt>
                <c:pt idx="14">
                  <c:v>2454</c:v>
                </c:pt>
              </c:numCache>
            </c:numRef>
          </c:val>
          <c:extLst>
            <c:ext xmlns:c16="http://schemas.microsoft.com/office/drawing/2014/chart" uri="{C3380CC4-5D6E-409C-BE32-E72D297353CC}">
              <c16:uniqueId val="{00000000-41D6-4E09-B606-1A00423E2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41D6-4E09-B606-1A00423E2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80</c:v>
                </c:pt>
                <c:pt idx="6">
                  <c:v>135</c:v>
                </c:pt>
                <c:pt idx="9">
                  <c:v>135</c:v>
                </c:pt>
                <c:pt idx="12">
                  <c:v>135</c:v>
                </c:pt>
              </c:numCache>
            </c:numRef>
          </c:val>
          <c:extLst>
            <c:ext xmlns:c16="http://schemas.microsoft.com/office/drawing/2014/chart" uri="{C3380CC4-5D6E-409C-BE32-E72D297353CC}">
              <c16:uniqueId val="{00000002-41D6-4E09-B606-1A00423E2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373</c:v>
                </c:pt>
                <c:pt idx="3">
                  <c:v>366</c:v>
                </c:pt>
                <c:pt idx="6">
                  <c:v>369</c:v>
                </c:pt>
                <c:pt idx="9">
                  <c:v>657</c:v>
                </c:pt>
                <c:pt idx="12">
                  <c:v>652</c:v>
                </c:pt>
              </c:numCache>
            </c:numRef>
          </c:val>
          <c:extLst>
            <c:ext xmlns:c16="http://schemas.microsoft.com/office/drawing/2014/chart" uri="{C3380CC4-5D6E-409C-BE32-E72D297353CC}">
              <c16:uniqueId val="{00000003-41D6-4E09-B606-1A00423E2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485</c:v>
                </c:pt>
                <c:pt idx="3">
                  <c:v>442</c:v>
                </c:pt>
                <c:pt idx="6">
                  <c:v>434</c:v>
                </c:pt>
                <c:pt idx="9">
                  <c:v>383</c:v>
                </c:pt>
                <c:pt idx="12">
                  <c:v>369</c:v>
                </c:pt>
              </c:numCache>
            </c:numRef>
          </c:val>
          <c:extLst>
            <c:ext xmlns:c16="http://schemas.microsoft.com/office/drawing/2014/chart" uri="{C3380CC4-5D6E-409C-BE32-E72D297353CC}">
              <c16:uniqueId val="{00000004-41D6-4E09-B606-1A00423E2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D6-4E09-B606-1A00423E2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D6-4E09-B606-1A00423E2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2189</c:v>
                </c:pt>
                <c:pt idx="3">
                  <c:v>2207</c:v>
                </c:pt>
                <c:pt idx="6">
                  <c:v>2193</c:v>
                </c:pt>
                <c:pt idx="9">
                  <c:v>2112</c:v>
                </c:pt>
                <c:pt idx="12">
                  <c:v>2133</c:v>
                </c:pt>
              </c:numCache>
            </c:numRef>
          </c:val>
          <c:extLst>
            <c:ext xmlns:c16="http://schemas.microsoft.com/office/drawing/2014/chart" uri="{C3380CC4-5D6E-409C-BE32-E72D297353CC}">
              <c16:uniqueId val="{00000007-41D6-4E09-B606-1A00423E2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659</c:v>
                </c:pt>
                <c:pt idx="2">
                  <c:v>#N/A</c:v>
                </c:pt>
                <c:pt idx="3">
                  <c:v>#N/A</c:v>
                </c:pt>
                <c:pt idx="4">
                  <c:v>720</c:v>
                </c:pt>
                <c:pt idx="5">
                  <c:v>#N/A</c:v>
                </c:pt>
                <c:pt idx="6">
                  <c:v>#N/A</c:v>
                </c:pt>
                <c:pt idx="7">
                  <c:v>725</c:v>
                </c:pt>
                <c:pt idx="8">
                  <c:v>#N/A</c:v>
                </c:pt>
                <c:pt idx="9">
                  <c:v>#N/A</c:v>
                </c:pt>
                <c:pt idx="10">
                  <c:v>858</c:v>
                </c:pt>
                <c:pt idx="11">
                  <c:v>#N/A</c:v>
                </c:pt>
                <c:pt idx="12">
                  <c:v>#N/A</c:v>
                </c:pt>
                <c:pt idx="13">
                  <c:v>836</c:v>
                </c:pt>
                <c:pt idx="14">
                  <c:v>#N/A</c:v>
                </c:pt>
              </c:numCache>
            </c:numRef>
          </c:val>
          <c:smooth val="0"/>
          <c:extLst>
            <c:ext xmlns:c16="http://schemas.microsoft.com/office/drawing/2014/chart" uri="{C3380CC4-5D6E-409C-BE32-E72D297353CC}">
              <c16:uniqueId val="{00000008-41D6-4E09-B606-1A00423E2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23389</c:v>
                </c:pt>
                <c:pt idx="5">
                  <c:v>23295</c:v>
                </c:pt>
                <c:pt idx="8">
                  <c:v>23569</c:v>
                </c:pt>
                <c:pt idx="11">
                  <c:v>23577</c:v>
                </c:pt>
                <c:pt idx="14">
                  <c:v>23559</c:v>
                </c:pt>
              </c:numCache>
            </c:numRef>
          </c:val>
          <c:extLst>
            <c:ext xmlns:c16="http://schemas.microsoft.com/office/drawing/2014/chart" uri="{C3380CC4-5D6E-409C-BE32-E72D297353CC}">
              <c16:uniqueId val="{00000000-4D88-4414-80B3-17737DA163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1538</c:v>
                </c:pt>
                <c:pt idx="5">
                  <c:v>1464</c:v>
                </c:pt>
                <c:pt idx="8">
                  <c:v>1508</c:v>
                </c:pt>
                <c:pt idx="11">
                  <c:v>1693</c:v>
                </c:pt>
                <c:pt idx="14">
                  <c:v>2024</c:v>
                </c:pt>
              </c:numCache>
            </c:numRef>
          </c:val>
          <c:extLst>
            <c:ext xmlns:c16="http://schemas.microsoft.com/office/drawing/2014/chart" uri="{C3380CC4-5D6E-409C-BE32-E72D297353CC}">
              <c16:uniqueId val="{00000001-4D88-4414-80B3-17737DA163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3778</c:v>
                </c:pt>
                <c:pt idx="5">
                  <c:v>4234</c:v>
                </c:pt>
                <c:pt idx="8">
                  <c:v>4258</c:v>
                </c:pt>
                <c:pt idx="11">
                  <c:v>4524</c:v>
                </c:pt>
                <c:pt idx="14">
                  <c:v>5149</c:v>
                </c:pt>
              </c:numCache>
            </c:numRef>
          </c:val>
          <c:extLst>
            <c:ext xmlns:c16="http://schemas.microsoft.com/office/drawing/2014/chart" uri="{C3380CC4-5D6E-409C-BE32-E72D297353CC}">
              <c16:uniqueId val="{00000002-4D88-4414-80B3-17737DA163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88-4414-80B3-17737DA163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88-4414-80B3-17737DA163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15</c:v>
                </c:pt>
                <c:pt idx="6">
                  <c:v>5</c:v>
                </c:pt>
                <c:pt idx="9">
                  <c:v>0</c:v>
                </c:pt>
                <c:pt idx="12">
                  <c:v>0</c:v>
                </c:pt>
              </c:numCache>
            </c:numRef>
          </c:val>
          <c:extLst>
            <c:ext xmlns:c16="http://schemas.microsoft.com/office/drawing/2014/chart" uri="{C3380CC4-5D6E-409C-BE32-E72D297353CC}">
              <c16:uniqueId val="{00000005-4D88-4414-80B3-17737DA163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3878</c:v>
                </c:pt>
                <c:pt idx="3">
                  <c:v>3739</c:v>
                </c:pt>
                <c:pt idx="6">
                  <c:v>3853</c:v>
                </c:pt>
                <c:pt idx="9">
                  <c:v>3889</c:v>
                </c:pt>
                <c:pt idx="12">
                  <c:v>3890</c:v>
                </c:pt>
              </c:numCache>
            </c:numRef>
          </c:val>
          <c:extLst>
            <c:ext xmlns:c16="http://schemas.microsoft.com/office/drawing/2014/chart" uri="{C3380CC4-5D6E-409C-BE32-E72D297353CC}">
              <c16:uniqueId val="{00000006-4D88-4414-80B3-17737DA163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7693</c:v>
                </c:pt>
                <c:pt idx="3">
                  <c:v>7441</c:v>
                </c:pt>
                <c:pt idx="6">
                  <c:v>8251</c:v>
                </c:pt>
                <c:pt idx="9">
                  <c:v>7960</c:v>
                </c:pt>
                <c:pt idx="12">
                  <c:v>7812</c:v>
                </c:pt>
              </c:numCache>
            </c:numRef>
          </c:val>
          <c:extLst>
            <c:ext xmlns:c16="http://schemas.microsoft.com/office/drawing/2014/chart" uri="{C3380CC4-5D6E-409C-BE32-E72D297353CC}">
              <c16:uniqueId val="{00000007-4D88-4414-80B3-17737DA163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4449</c:v>
                </c:pt>
                <c:pt idx="3">
                  <c:v>4195</c:v>
                </c:pt>
                <c:pt idx="6">
                  <c:v>4094</c:v>
                </c:pt>
                <c:pt idx="9">
                  <c:v>3731</c:v>
                </c:pt>
                <c:pt idx="12">
                  <c:v>3753</c:v>
                </c:pt>
              </c:numCache>
            </c:numRef>
          </c:val>
          <c:extLst>
            <c:ext xmlns:c16="http://schemas.microsoft.com/office/drawing/2014/chart" uri="{C3380CC4-5D6E-409C-BE32-E72D297353CC}">
              <c16:uniqueId val="{00000008-4D88-4414-80B3-17737DA163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1834</c:v>
                </c:pt>
                <c:pt idx="6">
                  <c:v>1714</c:v>
                </c:pt>
                <c:pt idx="9">
                  <c:v>1594</c:v>
                </c:pt>
                <c:pt idx="12">
                  <c:v>1472</c:v>
                </c:pt>
              </c:numCache>
            </c:numRef>
          </c:val>
          <c:extLst>
            <c:ext xmlns:c16="http://schemas.microsoft.com/office/drawing/2014/chart" uri="{C3380CC4-5D6E-409C-BE32-E72D297353CC}">
              <c16:uniqueId val="{00000009-4D88-4414-80B3-17737DA163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25588</c:v>
                </c:pt>
                <c:pt idx="3">
                  <c:v>25948</c:v>
                </c:pt>
                <c:pt idx="6">
                  <c:v>26101</c:v>
                </c:pt>
                <c:pt idx="9">
                  <c:v>26674</c:v>
                </c:pt>
                <c:pt idx="12">
                  <c:v>27382</c:v>
                </c:pt>
              </c:numCache>
            </c:numRef>
          </c:val>
          <c:extLst>
            <c:ext xmlns:c16="http://schemas.microsoft.com/office/drawing/2014/chart" uri="{C3380CC4-5D6E-409C-BE32-E72D297353CC}">
              <c16:uniqueId val="{0000000A-4D88-4414-80B3-17737DA163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12915</c:v>
                </c:pt>
                <c:pt idx="2">
                  <c:v>#N/A</c:v>
                </c:pt>
                <c:pt idx="3">
                  <c:v>#N/A</c:v>
                </c:pt>
                <c:pt idx="4">
                  <c:v>14179</c:v>
                </c:pt>
                <c:pt idx="5">
                  <c:v>#N/A</c:v>
                </c:pt>
                <c:pt idx="6">
                  <c:v>#N/A</c:v>
                </c:pt>
                <c:pt idx="7">
                  <c:v>14684</c:v>
                </c:pt>
                <c:pt idx="8">
                  <c:v>#N/A</c:v>
                </c:pt>
                <c:pt idx="9">
                  <c:v>#N/A</c:v>
                </c:pt>
                <c:pt idx="10">
                  <c:v>14054</c:v>
                </c:pt>
                <c:pt idx="11">
                  <c:v>#N/A</c:v>
                </c:pt>
                <c:pt idx="12">
                  <c:v>#N/A</c:v>
                </c:pt>
                <c:pt idx="13">
                  <c:v>13577</c:v>
                </c:pt>
                <c:pt idx="14">
                  <c:v>#N/A</c:v>
                </c:pt>
              </c:numCache>
            </c:numRef>
          </c:val>
          <c:smooth val="0"/>
          <c:extLst>
            <c:ext xmlns:c16="http://schemas.microsoft.com/office/drawing/2014/chart" uri="{C3380CC4-5D6E-409C-BE32-E72D297353CC}">
              <c16:uniqueId val="{0000000B-4D88-4414-80B3-17737DA163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2796</c:v>
                </c:pt>
                <c:pt idx="1">
                  <c:v>2886</c:v>
                </c:pt>
                <c:pt idx="2">
                  <c:v>3040</c:v>
                </c:pt>
              </c:numCache>
            </c:numRef>
          </c:val>
          <c:extLst>
            <c:ext xmlns:c16="http://schemas.microsoft.com/office/drawing/2014/chart" uri="{C3380CC4-5D6E-409C-BE32-E72D297353CC}">
              <c16:uniqueId val="{00000000-301F-473E-9968-9C0BBF734F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c:v>
                </c:pt>
                <c:pt idx="1">
                  <c:v>26</c:v>
                </c:pt>
                <c:pt idx="2">
                  <c:v>428</c:v>
                </c:pt>
              </c:numCache>
            </c:numRef>
          </c:val>
          <c:extLst>
            <c:ext xmlns:c16="http://schemas.microsoft.com/office/drawing/2014/chart" uri="{C3380CC4-5D6E-409C-BE32-E72D297353CC}">
              <c16:uniqueId val="{00000001-301F-473E-9968-9C0BBF734F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667</c:v>
                </c:pt>
                <c:pt idx="1">
                  <c:v>891</c:v>
                </c:pt>
                <c:pt idx="2">
                  <c:v>732</c:v>
                </c:pt>
              </c:numCache>
            </c:numRef>
          </c:val>
          <c:extLst>
            <c:ext xmlns:c16="http://schemas.microsoft.com/office/drawing/2014/chart" uri="{C3380CC4-5D6E-409C-BE32-E72D297353CC}">
              <c16:uniqueId val="{00000002-301F-473E-9968-9C0BBF734F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{03A3C0C2-AD78-499B-9C2F-90807E33B8E9}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979-47CF-8C20-42E8628163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{93FFBB75-23CE-4BBB-A90A-1275E44D382F}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79-47CF-8C20-42E8628163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{A2B9ECA5-5BAF-45A4-8A32-01A39CB33367}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79-47CF-8C20-42E8628163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{F35835FE-23F4-40D4-8FE8-B428D8B9E2BC}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79-47CF-8C20-42E8628163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{7652FF6F-3210-4BFF-A6F0-34DAB540C155}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79-47CF-8C20-42E8628163F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{9C150AAA-CB3A-47BE-BD5D-B87E44FCB255}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979-47CF-8C20-42E8628163F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{7C1E5B59-8103-4C41-9BF3-4A21C0736A8C}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979-47CF-8C20-42E8628163F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{8575E2EF-9B59-4E2B-972F-194B639D50E0}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979-47CF-8C20-42E8628163F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{61CEA156-8CE0-4F06-BF39-DCA14465E522}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979-47CF-8C20-42E8628163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58.9</c:v>
                </c:pt>
                <c:pt idx="16">
                  <c:v>59.7</c:v>
                </c:pt>
                <c:pt idx="24">
                  <c:v>61.2</c:v>
                </c:pt>
                <c:pt idx="32">
                  <c:v>62.9</c:v>
                </c:pt>
              </c:numCache>
            </c:numRef>
          </c:xVal>
          <c:yVal>
            <c:numRef>
              <c:f>公会計指標分析・財政指標組合せ分析表!$BP$51:$DC$51</c:f>
              <c:numCache>
                <c:formatCode>#,##0.0;"▲ "#,##0.0</c:formatCode>
                <c:ptCount val="40"/>
                <c:pt idx="0">
                  <c:v>90.7</c:v>
                </c:pt>
                <c:pt idx="8">
                  <c:v>99.1</c:v>
                </c:pt>
                <c:pt idx="16">
                  <c:v>101.9</c:v>
                </c:pt>
                <c:pt idx="24">
                  <c:v>94.6</c:v>
                </c:pt>
                <c:pt idx="32">
                  <c:v>87.1</c:v>
                </c:pt>
              </c:numCache>
            </c:numRef>
          </c:yVal>
          <c:smooth val="0"/>
          <c:extLst>
            <c:ext xmlns:c16="http://schemas.microsoft.com/office/drawing/2014/chart" uri="{C3380CC4-5D6E-409C-BE32-E72D297353CC}">
              <c16:uniqueId val="{00000009-5979-47CF-8C20-42E8628163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{59089FED-E582-4D99-AA54-5591B9D77FE0}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979-47CF-8C20-42E8628163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{C5B54F2A-2DB2-4561-9E63-1CBD7AB75F51}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79-47CF-8C20-42E8628163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{47AAEDB2-422B-444C-8338-DE55AD3660A6}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79-47CF-8C20-42E8628163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{CF442592-8A06-425F-BB02-15229A177037}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79-47CF-8C20-42E8628163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{C69F9B5F-01C9-4D9C-8504-9AD51090F881}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79-47CF-8C20-42E8628163F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{4651F6E3-9B55-4F21-9AEE-1440188F5C72}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979-47CF-8C20-42E8628163F1}"/>
                </c:ext>
              </c:extLst>
            </c:dLbl>
            <c:dLbl>
              <c:idx val="16"/>
              <c:layout>
                <c:manualLayout>
                  <c:x val="-2.461971021296461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{727C05EA-B63F-4D0D-91EF-473BCAA4A7CB}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979-47CF-8C20-42E8628163F1}"/>
                </c:ext>
              </c:extLst>
            </c:dLbl>
            <c:dLbl>
              <c:idx val="24"/>
              <c:layout>
                <c:manualLayout>
                  <c:x val="-3.941179108750377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{3296684F-DED5-48C9-95BB-7401D3A7B637}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979-47CF-8C20-42E8628163F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{382BE1D3-1022-4AF4-B1CD-7E51178919B7}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979-47CF-8C20-42E8628163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979-47CF-8C20-42E8628163F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{7C85EDD0-FC62-4AEA-BDC4-8231AA8370BE}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E42-4F1E-90D1-D40CA6FDE2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{F308F710-515D-4BB1-B95D-F1FF8DC7EECC}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42-4F1E-90D1-D40CA6FDE2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{E435D93C-CCE1-4F1F-8DAF-41451B8FF150}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42-4F1E-90D1-D40CA6FDE2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{1D47E315-062D-435C-AA61-6806B35EBDD2}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42-4F1E-90D1-D40CA6FDE2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{460A1A39-E24F-46D8-B8F9-D60EFE1D80E4}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42-4F1E-90D1-D40CA6FDE253}"/>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{70E1999A-7533-4D28-BFCF-0F0B521CEAAC}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E42-4F1E-90D1-D40CA6FDE253}"/>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{C4371545-3222-446F-8B81-01AABE2A661C}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E42-4F1E-90D1-D40CA6FDE25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{E37FCC54-5F2E-4F2A-8F6E-221ADA37D73D}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E42-4F1E-90D1-D40CA6FDE25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{945F996A-B015-4623-A2F0-A866A4D051E5}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E42-4F1E-90D1-D40CA6FDE2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4.9000000000000004</c:v>
                </c:pt>
                <c:pt idx="16">
                  <c:v>4.9000000000000004</c:v>
                </c:pt>
                <c:pt idx="24">
                  <c:v>5.2</c:v>
                </c:pt>
                <c:pt idx="32">
                  <c:v>5.3</c:v>
                </c:pt>
              </c:numCache>
            </c:numRef>
          </c:xVal>
          <c:yVal>
            <c:numRef>
              <c:f>公会計指標分析・財政指標組合せ分析表!$BP$73:$DC$73</c:f>
              <c:numCache>
                <c:formatCode>#,##0.0;"▲ "#,##0.0</c:formatCode>
                <c:ptCount val="40"/>
                <c:pt idx="0">
                  <c:v>90.7</c:v>
                </c:pt>
                <c:pt idx="8">
                  <c:v>99.1</c:v>
                </c:pt>
                <c:pt idx="16">
                  <c:v>101.9</c:v>
                </c:pt>
                <c:pt idx="24">
                  <c:v>94.6</c:v>
                </c:pt>
                <c:pt idx="32">
                  <c:v>87.1</c:v>
                </c:pt>
              </c:numCache>
            </c:numRef>
          </c:yVal>
          <c:smooth val="0"/>
          <c:extLst>
            <c:ext xmlns:c16="http://schemas.microsoft.com/office/drawing/2014/chart" uri="{C3380CC4-5D6E-409C-BE32-E72D297353CC}">
              <c16:uniqueId val="{00000009-9E42-4F1E-90D1-D40CA6FDE2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{C54FF20B-4333-43ED-9B4C-1B5E0AA12BD8}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E42-4F1E-90D1-D40CA6FDE2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{BEE22787-1D20-4E22-A952-7E48A8FA71C8}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42-4F1E-90D1-D40CA6FDE2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{51495994-D35F-4BE2-9F91-2C5188C3FA2C}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42-4F1E-90D1-D40CA6FDE2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{50108D70-3E35-41E5-8912-5B8684824407}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42-4F1E-90D1-D40CA6FDE2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{8FBEE3A9-60CC-4A72-B2F4-F21046412F97}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42-4F1E-90D1-D40CA6FDE25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{C13217F3-92F0-4B70-82D1-E0A7EF780D6E}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E42-4F1E-90D1-D40CA6FDE25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{DAD5D7A9-A779-4E8F-8474-11903A5829B8}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E42-4F1E-90D1-D40CA6FDE25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{E3C8FF8B-A93E-4374-BB2B-1CDB711B5CDD}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E42-4F1E-90D1-D40CA6FDE25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{74BCBDA3-EE19-4C2F-8DC7-BEBE2F0D222E}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E42-4F1E-90D1-D40CA6FDE2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9E42-4F1E-90D1-D40CA6FDE253}"/>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FB888DA-1130-4C3A-A3E3-9E15B5F39F0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9D64776-520D-428A-8A26-B2B7ED11C88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百万円の減額となっている。これは元利償還金等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ともに増加したものの、算入公債費等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の増加の方が大きかったためである。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詳細は次の通りで、元利償還金等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の分析であるが、「公営企業債の元利償還金に対する繰入金」が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百万円、「組合等が起こした地方債の元利償還金に対する負担金等」が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百万円、それぞれ減少したものの、「元利償還金」が平成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年度臨時財政対策債の元金償還開始等に伴い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百万円増加している。また、算入公債費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においては普通交付税に算入された公債費が増加したため全体で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今後、ごみ処理施設整備の元金償還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、消防署新庁舎建設に係る元金償還が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始まる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ため、実質公債費比率の上昇が見込まれる。新規の市債発行について十分精査し、実質公債費比率の抑制に努める。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将来負担比率の分子は前年度と比較して</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百万円の減少となっている。これは将来負担額</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が増加となるものの、数値のマイナス要因である充当可能財源等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の増加の方が大きかったためである。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詳細であるが、充当可能財源等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では、減債基金等の残高の増加により充当可能基金が</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百万円の増加となっている。また将来負担額</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においては、一般会計等に係る地方債の現在高が、臨時財政対策債の新規借入や市庁舎耐震改修工事の新規借入等により</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708</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将来負担額については、今後、し尿処理施設の長寿命化工事に係る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事業債の増加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が予定されており、組合等負担等見込額の増加が見込まれるため、将来負担を見据えた、計画的な事業執行に努める必要がある。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一部事務組合の施設整備等に伴い「財政調整基金」を約</a:t>
          </a:r>
          <a:r>
            <a:rPr kumimoji="1" lang="en-US" altLang="ja-JP" sz="1200" b="0" i="0" baseline="0">
              <a:solidFill>
                <a:schemeClr val="dk1"/>
              </a:solidFill>
              <a:effectLst/>
              <a:latin typeface="+mn-lt"/>
              <a:ea typeface="+mn-ea"/>
              <a:cs typeface="+mn-cs"/>
            </a:rPr>
            <a:t>1,451</a:t>
          </a:r>
          <a:r>
            <a:rPr kumimoji="1" lang="ja-JP" altLang="ja-JP" sz="1200" b="0" i="0" baseline="0">
              <a:solidFill>
                <a:schemeClr val="dk1"/>
              </a:solidFill>
              <a:effectLst/>
              <a:latin typeface="+mn-lt"/>
              <a:ea typeface="+mn-ea"/>
              <a:cs typeface="+mn-cs"/>
            </a:rPr>
            <a:t>百万円、文化会館施設整備事業等のため「公共施設建設基金」を</a:t>
          </a:r>
          <a:r>
            <a:rPr kumimoji="1" lang="en-US" altLang="ja-JP" sz="1200" b="0" i="0" baseline="0">
              <a:solidFill>
                <a:schemeClr val="dk1"/>
              </a:solidFill>
              <a:effectLst/>
              <a:latin typeface="+mn-lt"/>
              <a:ea typeface="+mn-ea"/>
              <a:cs typeface="+mn-cs"/>
            </a:rPr>
            <a:t>150</a:t>
          </a:r>
          <a:r>
            <a:rPr kumimoji="1" lang="ja-JP" altLang="ja-JP" sz="1200" b="0" i="0" baseline="0">
              <a:solidFill>
                <a:schemeClr val="dk1"/>
              </a:solidFill>
              <a:effectLst/>
              <a:latin typeface="+mn-lt"/>
              <a:ea typeface="+mn-ea"/>
              <a:cs typeface="+mn-cs"/>
            </a:rPr>
            <a:t>百万円それぞれ取り崩した</a:t>
          </a:r>
          <a:r>
            <a:rPr kumimoji="1" lang="ja-JP" altLang="en-US" sz="1200" b="0" i="0" baseline="0">
              <a:solidFill>
                <a:schemeClr val="dk1"/>
              </a:solidFill>
              <a:effectLst/>
              <a:latin typeface="+mn-lt"/>
              <a:ea typeface="+mn-ea"/>
              <a:cs typeface="+mn-cs"/>
            </a:rPr>
            <a:t>ものの</a:t>
          </a:r>
          <a:r>
            <a:rPr kumimoji="1" lang="ja-JP" altLang="ja-JP" sz="1200" b="0" i="0" baseline="0">
              <a:solidFill>
                <a:schemeClr val="dk1"/>
              </a:solidFill>
              <a:effectLst/>
              <a:latin typeface="+mn-lt"/>
              <a:ea typeface="+mn-ea"/>
              <a:cs typeface="+mn-cs"/>
            </a:rPr>
            <a:t>、市税の増収等による歳計剰余金を「財政調整基金」に</a:t>
          </a:r>
          <a:r>
            <a:rPr kumimoji="1" lang="en-US" altLang="ja-JP" sz="1200" b="0" i="0" baseline="0">
              <a:solidFill>
                <a:schemeClr val="dk1"/>
              </a:solidFill>
              <a:effectLst/>
              <a:latin typeface="+mn-lt"/>
              <a:ea typeface="+mn-ea"/>
              <a:cs typeface="+mn-cs"/>
            </a:rPr>
            <a:t>1,600</a:t>
          </a:r>
          <a:r>
            <a:rPr kumimoji="1" lang="ja-JP" altLang="ja-JP" sz="1200" b="0" i="0" baseline="0">
              <a:solidFill>
                <a:schemeClr val="dk1"/>
              </a:solidFill>
              <a:effectLst/>
              <a:latin typeface="+mn-lt"/>
              <a:ea typeface="+mn-ea"/>
              <a:cs typeface="+mn-cs"/>
            </a:rPr>
            <a:t>百万円、普通交付税の再算定に伴う臨時財政対策債償還基金費を「減債基金」に</a:t>
          </a:r>
          <a:r>
            <a:rPr kumimoji="1" lang="en-US" altLang="ja-JP" sz="1200" b="0" i="0" baseline="0">
              <a:solidFill>
                <a:schemeClr val="dk1"/>
              </a:solidFill>
              <a:effectLst/>
              <a:latin typeface="+mn-lt"/>
              <a:ea typeface="+mn-ea"/>
              <a:cs typeface="+mn-cs"/>
            </a:rPr>
            <a:t>422</a:t>
          </a:r>
          <a:r>
            <a:rPr kumimoji="1" lang="ja-JP" altLang="ja-JP" sz="1200" b="0" i="0" baseline="0">
              <a:solidFill>
                <a:schemeClr val="dk1"/>
              </a:solidFill>
              <a:effectLst/>
              <a:latin typeface="+mn-lt"/>
              <a:ea typeface="+mn-ea"/>
              <a:cs typeface="+mn-cs"/>
            </a:rPr>
            <a:t>百万円積み立てたことによる増加等により、基金全体としては、約</a:t>
          </a:r>
          <a:r>
            <a:rPr kumimoji="1" lang="en-US" altLang="ja-JP" sz="1200" b="0" i="0" baseline="0">
              <a:solidFill>
                <a:schemeClr val="dk1"/>
              </a:solidFill>
              <a:effectLst/>
              <a:latin typeface="+mn-lt"/>
              <a:ea typeface="+mn-ea"/>
              <a:cs typeface="+mn-cs"/>
            </a:rPr>
            <a:t>397</a:t>
          </a:r>
          <a:r>
            <a:rPr kumimoji="1" lang="ja-JP" altLang="ja-JP" sz="1200" b="0" i="0" baseline="0">
              <a:solidFill>
                <a:schemeClr val="dk1"/>
              </a:solidFill>
              <a:effectLst/>
              <a:latin typeface="+mn-lt"/>
              <a:ea typeface="+mn-ea"/>
              <a:cs typeface="+mn-cs"/>
            </a:rPr>
            <a:t>百万円の増加となった。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mn-lt"/>
              <a:ea typeface="+mn-ea"/>
              <a:cs typeface="+mn-cs"/>
            </a:rPr>
            <a:t>今後、一部事務組合の施設整備等への負担金への対処として、財政調整基金の取り崩しが見込まれるため、適正な基金の運用に努めていく。</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また、第三セクター等改革推進債等の償還のための減債基金が底を突いた状態であることから、旧土地開発公社の所有していた土地の売却に努め、基金残高の確保を図っていく。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・ふるさとパートナー基金：ふるさと納税を含む寄附金を積み立て、市民等と協働して充実したふるさとづくりを行うための基金。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a:t>
          </a:r>
          <a:r>
            <a:rPr lang="ja-JP" altLang="ja-JP" sz="1100" b="0" i="0" baseline="0">
              <a:solidFill>
                <a:schemeClr val="dk1"/>
              </a:solidFill>
              <a:effectLst/>
              <a:latin typeface="+mn-lt"/>
              <a:ea typeface="+mn-ea"/>
              <a:cs typeface="+mn-cs"/>
            </a:rPr>
            <a:t>文化施設、スポーツ施設、福祉施設等の整備事業及び公共のために必要とする用地取得事業等の財源に充てるための基金。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・職員退職手当基金：館林市職員の退職手当の財源に充てるための基金。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・地域環境基金：環境の保全に関する施策を総合的かつ計画的に推進するための基金。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・地域福祉基金：高齢者等の保健福祉の向上を図るための基金。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・ふるさとパートナー基金：商業金融対策事業や公園競技施設管理運営等のため、約</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、ふるさと納税等の寄附金を約</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百万円を積み立てたこと等による減少。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・公共施設建設基金：文化会館施設整備事業等のため、</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、場外車券売場交付金を</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百万円、市有地売払収入を約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百万円積み立てたことによる減少。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・地域環境基金：ふるさと納税等の寄附金を約</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百万円積み立てたこと等による増加。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・地域福祉基金：ふるさと納税等の寄附金を約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百万円積み立てたこと等による増加。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・ふるさとパートナー基金：市民等と協働したふるさとづくりのため、適正な運用に努めていく。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・公共施設建設基金：老朽化施設等への対応のため、適正な運用に努めていく。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・職員退職手当基金：今後の定年退職者数などを考慮しながら、計画的に基金の運用を図っていく。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一部事務組合の施設整備等への負担金に対処するため約</a:t>
          </a:r>
          <a:r>
            <a:rPr kumimoji="1" lang="en-US" altLang="ja-JP" sz="1200" b="0" i="0" baseline="0">
              <a:solidFill>
                <a:schemeClr val="dk1"/>
              </a:solidFill>
              <a:effectLst/>
              <a:latin typeface="+mn-lt"/>
              <a:ea typeface="+mn-ea"/>
              <a:cs typeface="+mn-cs"/>
            </a:rPr>
            <a:t>1,451</a:t>
          </a:r>
          <a:r>
            <a:rPr kumimoji="1" lang="ja-JP" altLang="ja-JP" sz="1200" b="0" i="0" baseline="0">
              <a:solidFill>
                <a:schemeClr val="dk1"/>
              </a:solidFill>
              <a:effectLst/>
              <a:latin typeface="+mn-lt"/>
              <a:ea typeface="+mn-ea"/>
              <a:cs typeface="+mn-cs"/>
            </a:rPr>
            <a:t>百万円を取り崩した</a:t>
          </a:r>
          <a:r>
            <a:rPr kumimoji="1" lang="ja-JP" altLang="en-US" sz="1200" b="0" i="0" baseline="0">
              <a:solidFill>
                <a:schemeClr val="dk1"/>
              </a:solidFill>
              <a:effectLst/>
              <a:latin typeface="+mn-lt"/>
              <a:ea typeface="+mn-ea"/>
              <a:cs typeface="+mn-cs"/>
            </a:rPr>
            <a:t>ものの</a:t>
          </a:r>
          <a:r>
            <a:rPr kumimoji="1" lang="ja-JP" altLang="ja-JP" sz="1200" b="0" i="0" baseline="0">
              <a:solidFill>
                <a:schemeClr val="dk1"/>
              </a:solidFill>
              <a:effectLst/>
              <a:latin typeface="+mn-lt"/>
              <a:ea typeface="+mn-ea"/>
              <a:cs typeface="+mn-cs"/>
            </a:rPr>
            <a:t>、市税の増収等による歳計剰余金を</a:t>
          </a:r>
          <a:r>
            <a:rPr kumimoji="1" lang="en-US" altLang="ja-JP" sz="1200" b="0" i="0" baseline="0">
              <a:solidFill>
                <a:schemeClr val="dk1"/>
              </a:solidFill>
              <a:effectLst/>
              <a:latin typeface="+mn-lt"/>
              <a:ea typeface="+mn-ea"/>
              <a:cs typeface="+mn-cs"/>
            </a:rPr>
            <a:t>1,600</a:t>
          </a:r>
          <a:r>
            <a:rPr kumimoji="1" lang="ja-JP" altLang="ja-JP" sz="1200" b="0" i="0" baseline="0">
              <a:solidFill>
                <a:schemeClr val="dk1"/>
              </a:solidFill>
              <a:effectLst/>
              <a:latin typeface="+mn-lt"/>
              <a:ea typeface="+mn-ea"/>
              <a:cs typeface="+mn-cs"/>
            </a:rPr>
            <a:t>百万円積み立てたこと等による増加。</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今後も一部事務組合の施設整備等への負担金への対処として、財政調整基金の取り崩しが見込まれるため、適正な基金の運用に努めていく。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第三セクター等改革推進債の償還のため</a:t>
          </a:r>
          <a:r>
            <a:rPr kumimoji="1" lang="en-US" altLang="ja-JP" sz="1200" b="0" i="0" baseline="0">
              <a:solidFill>
                <a:schemeClr val="dk1"/>
              </a:solidFill>
              <a:effectLst/>
              <a:latin typeface="+mn-lt"/>
              <a:ea typeface="+mn-ea"/>
              <a:cs typeface="+mn-cs"/>
            </a:rPr>
            <a:t>20</a:t>
          </a:r>
          <a:r>
            <a:rPr kumimoji="1" lang="ja-JP" altLang="ja-JP" sz="1200" b="0" i="0" baseline="0">
              <a:solidFill>
                <a:schemeClr val="dk1"/>
              </a:solidFill>
              <a:effectLst/>
              <a:latin typeface="+mn-lt"/>
              <a:ea typeface="+mn-ea"/>
              <a:cs typeface="+mn-cs"/>
            </a:rPr>
            <a:t>百万円を取り崩した</a:t>
          </a:r>
          <a:r>
            <a:rPr kumimoji="1" lang="ja-JP" altLang="en-US" sz="1200" b="0" i="0" baseline="0">
              <a:solidFill>
                <a:schemeClr val="dk1"/>
              </a:solidFill>
              <a:effectLst/>
              <a:latin typeface="+mn-lt"/>
              <a:ea typeface="+mn-ea"/>
              <a:cs typeface="+mn-cs"/>
            </a:rPr>
            <a:t>ものの</a:t>
          </a:r>
          <a:r>
            <a:rPr kumimoji="1" lang="ja-JP" altLang="ja-JP" sz="1200" b="0" i="0" baseline="0">
              <a:solidFill>
                <a:schemeClr val="dk1"/>
              </a:solidFill>
              <a:effectLst/>
              <a:latin typeface="+mn-lt"/>
              <a:ea typeface="+mn-ea"/>
              <a:cs typeface="+mn-cs"/>
            </a:rPr>
            <a:t>、令和</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年度普通交付税の再算定に伴う臨時財政対策債償還基金費を</a:t>
          </a:r>
          <a:r>
            <a:rPr kumimoji="1" lang="en-US" altLang="ja-JP" sz="1200" b="0" i="0" baseline="0">
              <a:solidFill>
                <a:schemeClr val="dk1"/>
              </a:solidFill>
              <a:effectLst/>
              <a:latin typeface="+mn-lt"/>
              <a:ea typeface="+mn-ea"/>
              <a:cs typeface="+mn-cs"/>
            </a:rPr>
            <a:t>422</a:t>
          </a:r>
          <a:r>
            <a:rPr kumimoji="1" lang="ja-JP" altLang="ja-JP" sz="1200" b="0" i="0" baseline="0">
              <a:solidFill>
                <a:schemeClr val="dk1"/>
              </a:solidFill>
              <a:effectLst/>
              <a:latin typeface="+mn-lt"/>
              <a:ea typeface="+mn-ea"/>
              <a:cs typeface="+mn-cs"/>
            </a:rPr>
            <a:t>百万円積み立てたことによる増加。</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臨時財政対策債償還基金費以外の残高については、平成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年度における土地開発公社の解散に伴う第三セクター等改革推進債の元金償還のための取り崩しにより、令和</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年度末現在高は約</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百万円であり、ほぼ底を突いている。旧土地開発公社が所有していた土地の売却に努め、基金残高の確保を図っていく。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EE8600-9E5A-4CD9-8BBE-896198624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BF4F84-5D93-4386-BB11-9A8FECB56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DA41ECF-B90A-4070-A947-69B1C6CCD1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4ADCB3-1AD3-4E3C-9329-27E33A2D7B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9965D00-3569-4A63-B8CD-735D42D1A5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A7CB714-FE1B-4D01-B293-A53F11A02E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AC7C03B-8905-4845-B25D-15AF0C0F3E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2D716B8-13E0-4379-94DE-B077315A1B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2A0BDC0-1B68-423D-8994-780EF17F4E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1555C8-5591-466E-80BC-17001B5D19B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5CA2FB8-503F-4616-9C69-BC3ED059B1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74CD786-2113-403E-AD0A-6A4C7058EE7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4D5657-0E4E-47CA-B512-F88039B03A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EBDCA6C-D995-4E87-BD28-A3623EF006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38095AA-7689-448E-B8E8-2989AEB50E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0DAB3E-BCD3-46A9-B883-067B5C7918F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C698BF7-8940-4379-BB24-91DBA5C402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84BAF31-D756-41C1-880A-439031BE596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93EC361-C455-4F9B-B0EB-8E51D8C1D1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AFF0E56-09D5-4848-BBBD-ADA7F16909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5DA6C70-5F76-4F56-B19D-039C2D28D48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71CC2D0-BDED-4544-8104-42B36FDCD9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B542368-BB55-48D5-80F1-C4022AB46A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EE3A89-88B7-46FC-B19D-4F498CE7AB3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1CB8B4-3948-42F2-8B24-EFD465D663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5BE88C-5580-47A6-AB9F-25A93AB0F8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AE3B55-FA2D-4B2D-A9FD-B12B980162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A87B15-4715-453F-B54B-5256F59793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E79912-D409-42E1-9D31-5120E8337A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11043A7-D24E-4660-AE52-E42AC8D368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9284DBA-0B89-4A88-A7D8-11C448905E4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E93DB9F-C7D4-400D-8C6C-0D6B62D31E1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50297D9-2D0E-498A-B390-A4BCFB009A7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57AC8F7-CB53-4B11-9E09-B2C7E514A2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BE571CF-219D-4862-87FA-3B7DBD5540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E3B018-94FC-4CBF-911F-75FB94B700C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D11ECDD-6E46-40DD-980F-5569ECCB35B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9EB4475-6DB4-4B41-AD44-237901B841C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7FFEE01-7C14-4440-B9A4-870A583010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B8C95D0-4531-4B77-A508-BC93BB9464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C40571A-E4BE-4D4E-B644-356C883251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911B776-D51D-4A55-AF3F-EE02A96E1C6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581457C-6D79-40FC-9D54-EBE1C281178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5098F75-02C4-4412-9203-BBF8C53501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9F20BBF-029A-43AD-8992-427D52B6512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91D422-39BA-4686-8956-D0B8D51D42A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7CCAEF4-3480-49F1-8765-40E6FEDE6D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％で、前年度よりも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ポイント増加し、類似団体よりも</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ポイント上回っている。施設の老朽化による修繕コストの増加や設備の更新などが課題である。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年度に改定した公共施設等総合管理計画や、令和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年度策定の個別施設計画に基づき、公共施設等の有効活用と最適化を検討していく。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E7638A3-7D36-489F-B7F0-DDFFC654CA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D9EA3A0-5CA5-4375-A449-0D3B7D9B816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DA7C398-D40E-4D21-BFC2-C832EEBED0E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AF80A59-29C7-4160-9F64-59BC7FB8D66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5CFBDD5-032C-4A9B-A390-8B9A848F1D3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A7DB245-8A68-47CD-8A17-9F626B664EB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87FC5A3-BC32-4422-9696-B3E5F826099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8FDBBFB-BDA5-457E-9F6D-E54CC5AA338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E5BBB7D-596F-4CB5-BD22-60ACB82C9D5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BF8236A-6397-436C-A90E-514E43DB685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01634FC-90A2-4B66-8A66-80E32D468CE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0294312-AFE1-47BC-B810-519C35DCF47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E156C80-7E7B-40B0-A5E4-4E5E634B8D9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164F385-9CBE-4220-BB00-1F97C957696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088BBCA-3B3A-4243-9C24-85B6210430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1157ABD-9141-4294-B76B-689508E204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1F274853-3077-4984-AB94-D36D2AC80124}"/>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F6FE5D41-F148-4713-9581-ADF4CF9B14D9}"/>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C7D26C2B-DD4A-496D-9A69-AAC5D63F1C18}"/>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ED25941A-D61C-485D-8A35-45914E0E5EEA}"/>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E4AA64A-2DCC-4B27-A391-A45A99DBAA8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843EBF25-050D-4056-8629-DF21473B37E1}"/>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39949C3E-9239-478D-B4AA-5404526676C5}"/>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622B0CCF-2BA3-4279-A15F-98FD1BB0CC6C}"/>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94DC58C0-B713-4B49-8F50-9994E117A5A8}"/>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CC8C52D-5C3D-4150-B000-65429AD2E7FB}"/>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CE3F19EB-5680-4DB7-89F3-FDF56D1C098C}"/>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976021D-D084-470B-BFA6-EBF3AD3E31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0767601-D180-4EF5-9DE8-E3DF0612599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0043252-F30A-4341-8220-7D899515482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589F31D-A713-4125-AE33-93B8053A05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92D942F-E1DB-4518-BE56-B33B167B182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81" name="楕円 80">
          <a:extLst>
            <a:ext uri="{FF2B5EF4-FFF2-40B4-BE49-F238E27FC236}">
              <a16:creationId xmlns:a16="http://schemas.microsoft.com/office/drawing/2014/main" id="{74F5EFBA-EF4E-4D12-8A1D-B502DC3B8743}"/>
            </a:ext>
          </a:extLst>
        </xdr:cNvPr>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149454</xdr:rowOff>
    </xdr:from>
    <xdr:ext cx="405111" cy="259045"/>
    <xdr:sp macro="" textlink="">
      <xdr:nvSpPr>
        <xdr:cNvPr id="82" name="有形固定資産減価償却率該当値テキスト">
          <a:extLst>
            <a:ext uri="{FF2B5EF4-FFF2-40B4-BE49-F238E27FC236}">
              <a16:creationId xmlns:a16="http://schemas.microsoft.com/office/drawing/2014/main" id="{1930866F-947A-4C8C-8078-C0F37A67F602}"/>
            </a:ext>
          </a:extLst>
        </xdr:cNvPr>
        <xdr:cNvSpPr txBox="1"/>
      </xdr:nvSpPr>
      <xdr:spPr>
        <a:xfrm>
          <a:off x="4813300" y="60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a:extLst>
            <a:ext uri="{FF2B5EF4-FFF2-40B4-BE49-F238E27FC236}">
              <a16:creationId xmlns:a16="http://schemas.microsoft.com/office/drawing/2014/main" id="{4B60F3AC-3C66-4FA2-A05F-78AA3B645E61}"/>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50377</xdr:rowOff>
    </xdr:to>
    <xdr:cxnSp macro="">
      <xdr:nvCxnSpPr>
        <xdr:cNvPr id="84" name="直線コネクタ 83">
          <a:extLst>
            <a:ext uri="{FF2B5EF4-FFF2-40B4-BE49-F238E27FC236}">
              <a16:creationId xmlns:a16="http://schemas.microsoft.com/office/drawing/2014/main" id="{0556BE6F-E981-4012-A7E4-FA6F863FF74F}"/>
            </a:ext>
          </a:extLst>
        </xdr:cNvPr>
        <xdr:cNvCxnSpPr/>
      </xdr:nvCxnSpPr>
      <xdr:spPr>
        <a:xfrm>
          <a:off x="4051300" y="607568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5" name="楕円 84">
          <a:extLst>
            <a:ext uri="{FF2B5EF4-FFF2-40B4-BE49-F238E27FC236}">
              <a16:creationId xmlns:a16="http://schemas.microsoft.com/office/drawing/2014/main" id="{155C4CA3-A837-4E04-96A1-BEEA951202F4}"/>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160655</xdr:rowOff>
    </xdr:to>
    <xdr:cxnSp macro="">
      <xdr:nvCxnSpPr>
        <xdr:cNvPr id="86" name="直線コネクタ 85">
          <a:extLst>
            <a:ext uri="{FF2B5EF4-FFF2-40B4-BE49-F238E27FC236}">
              <a16:creationId xmlns:a16="http://schemas.microsoft.com/office/drawing/2014/main" id="{78107A58-B4BC-4646-A08E-2F07896CEDD1}"/>
            </a:ext>
          </a:extLst>
        </xdr:cNvPr>
        <xdr:cNvCxnSpPr/>
      </xdr:nvCxnSpPr>
      <xdr:spPr>
        <a:xfrm>
          <a:off x="3289300" y="60217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87" name="楕円 86">
          <a:extLst>
            <a:ext uri="{FF2B5EF4-FFF2-40B4-BE49-F238E27FC236}">
              <a16:creationId xmlns:a16="http://schemas.microsoft.com/office/drawing/2014/main" id="{725F96CB-2914-45F2-8931-0107D2AAE756}"/>
            </a:ext>
          </a:extLst>
        </xdr:cNvPr>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106680</xdr:rowOff>
    </xdr:to>
    <xdr:cxnSp macro="">
      <xdr:nvCxnSpPr>
        <xdr:cNvPr id="88" name="直線コネクタ 87">
          <a:extLst>
            <a:ext uri="{FF2B5EF4-FFF2-40B4-BE49-F238E27FC236}">
              <a16:creationId xmlns:a16="http://schemas.microsoft.com/office/drawing/2014/main" id="{E3290CDC-E523-4677-B11C-6E69BA45497C}"/>
            </a:ext>
          </a:extLst>
        </xdr:cNvPr>
        <xdr:cNvCxnSpPr/>
      </xdr:nvCxnSpPr>
      <xdr:spPr>
        <a:xfrm>
          <a:off x="2527300" y="599291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89" name="楕円 88">
          <a:extLst>
            <a:ext uri="{FF2B5EF4-FFF2-40B4-BE49-F238E27FC236}">
              <a16:creationId xmlns:a16="http://schemas.microsoft.com/office/drawing/2014/main" id="{58B14EC4-3F8B-4CDB-8F7B-04033837FA1F}"/>
            </a:ext>
          </a:extLst>
        </xdr:cNvPr>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77893</xdr:rowOff>
    </xdr:to>
    <xdr:cxnSp macro="">
      <xdr:nvCxnSpPr>
        <xdr:cNvPr id="90" name="直線コネクタ 89">
          <a:extLst>
            <a:ext uri="{FF2B5EF4-FFF2-40B4-BE49-F238E27FC236}">
              <a16:creationId xmlns:a16="http://schemas.microsoft.com/office/drawing/2014/main" id="{95E88523-2676-45B3-BC4F-E29E7DFDA10C}"/>
            </a:ext>
          </a:extLst>
        </xdr:cNvPr>
        <xdr:cNvCxnSpPr/>
      </xdr:nvCxnSpPr>
      <xdr:spPr>
        <a:xfrm>
          <a:off x="1765300" y="597492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F530C2F0-CD3C-479F-898D-B4531C77DD0D}"/>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55B81469-DB73-4B91-A1B1-18799859DD16}"/>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98D640AF-11BC-48C0-BA73-C690C4BBE196}"/>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a:extLst>
            <a:ext uri="{FF2B5EF4-FFF2-40B4-BE49-F238E27FC236}">
              <a16:creationId xmlns:a16="http://schemas.microsoft.com/office/drawing/2014/main" id="{2B0D8DC6-E9DA-4EF8-BD15-00A38BB70B15}"/>
            </a:ext>
          </a:extLst>
        </xdr:cNvPr>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5" name="n_1mainValue有形固定資産減価償却率">
          <a:extLst>
            <a:ext uri="{FF2B5EF4-FFF2-40B4-BE49-F238E27FC236}">
              <a16:creationId xmlns:a16="http://schemas.microsoft.com/office/drawing/2014/main" id="{3EBCB214-184E-4CAB-827C-A35E18F91AD2}"/>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6" name="n_2mainValue有形固定資産減価償却率">
          <a:extLst>
            <a:ext uri="{FF2B5EF4-FFF2-40B4-BE49-F238E27FC236}">
              <a16:creationId xmlns:a16="http://schemas.microsoft.com/office/drawing/2014/main" id="{C251D8E8-A38C-4E55-A5C5-925C9FC91D94}"/>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97" name="n_3mainValue有形固定資産減価償却率">
          <a:extLst>
            <a:ext uri="{FF2B5EF4-FFF2-40B4-BE49-F238E27FC236}">
              <a16:creationId xmlns:a16="http://schemas.microsoft.com/office/drawing/2014/main" id="{43C37E59-0385-435B-97CA-E301D9560C64}"/>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8" name="n_4mainValue有形固定資産減価償却率">
          <a:extLst>
            <a:ext uri="{FF2B5EF4-FFF2-40B4-BE49-F238E27FC236}">
              <a16:creationId xmlns:a16="http://schemas.microsoft.com/office/drawing/2014/main" id="{B5D30815-BAC6-41D6-95BD-558BB1B7238B}"/>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6072EB4-4AAE-479F-B90D-0EB3235D6A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13322DF-B608-4C54-B7E2-3963BAB2AE4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FFD7F01-9B3B-482F-A0C1-773475FB82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E708B90-E511-4560-B5B6-0A6E240F01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69C4A14-451F-4FFF-981D-234656F6C5F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E23E8B2-556D-453E-8C67-C2B5C294DD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2574F79-BAE3-419C-826F-F3C5B27F623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C18A8C7-8FA3-4ECC-9C6E-8C505E38BDF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0E91412-2251-4326-9C32-D0FE3931CC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2C1AD79-E394-4277-B22A-746986E325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C0865A7-317D-46E9-B2FA-6185874397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92ADB79-C6D7-456C-BF3C-1ADC5E76B3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A1384D6-FE4B-488E-ACF4-51EB6C2ABA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債務償還比率については、経常一般財源等の歳入が増加し、数値のマイナス要因である充当可能財源が増加したことにより前年度より</a:t>
          </a:r>
          <a:r>
            <a:rPr kumimoji="1" lang="en-US" altLang="ja-JP" sz="1100">
              <a:latin typeface="ＭＳ Ｐゴシック" panose="020B0600070205080204" pitchFamily="50" charset="-128"/>
              <a:ea typeface="ＭＳ Ｐゴシック" panose="020B0600070205080204" pitchFamily="50" charset="-128"/>
            </a:rPr>
            <a:t>289.7</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しかしながら、類似団体平均を上回っており、これは、一部事務組合の施設整備が近年重なったことが要因となっている。</a:t>
          </a:r>
        </a:p>
        <a:p>
          <a:r>
            <a:rPr kumimoji="1" lang="ja-JP" altLang="en-US" sz="1100">
              <a:latin typeface="ＭＳ Ｐゴシック" panose="020B0600070205080204" pitchFamily="50" charset="-128"/>
              <a:ea typeface="ＭＳ Ｐゴシック" panose="020B0600070205080204" pitchFamily="50" charset="-128"/>
            </a:rPr>
            <a:t>　今後も市税の徴収率向上などによる一般財源の増収と経常経費の節減合理化を進めるとともに、将来負担に留意し、健全な財政運営に努める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58AF9CF-7608-43FF-9A95-B52CB09F16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E27DEFD-92A7-4F4A-9633-1B06741A28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BF5E463-668B-44DD-B2DF-51EA47A1D2B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C48D36F-1C82-4FA4-980C-81E7C661555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1D3840C-FE31-4A71-9CB3-AF6DFB19F9E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C9D9AA3-8F17-40DD-BA7F-427F11EA280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F4007BD-DD3C-47B6-8FED-3D1643BC450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5B56DB9-CAD5-4E51-AFFC-2712782BADE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BD4A81B-5737-4BAE-86E2-613A0DE388E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3F8DE76-72BC-47A8-B751-ECEB253F44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D4343BA-4307-4050-9B56-2E5BA863DE7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6C9283B-086B-41FC-A869-F540C39EC88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4AAAD6F4-8FBC-420A-8E81-8E7ECB4D591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B274E00-38C5-4455-8089-504B4FE86C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A3F5C1B-20C4-426E-9F3A-FDE70C8911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153000</xdr:rowOff>
    </xdr:to>
    <xdr:cxnSp macro="">
      <xdr:nvCxnSpPr>
        <xdr:cNvPr id="127" name="直線コネクタ 126">
          <a:extLst>
            <a:ext uri="{FF2B5EF4-FFF2-40B4-BE49-F238E27FC236}">
              <a16:creationId xmlns:a16="http://schemas.microsoft.com/office/drawing/2014/main" id="{44AA107D-C5B3-4E73-99B0-E65ED77BEF4B}"/>
            </a:ext>
          </a:extLst>
        </xdr:cNvPr>
        <xdr:cNvCxnSpPr/>
      </xdr:nvCxnSpPr>
      <xdr:spPr>
        <a:xfrm flipV="1">
          <a:off x="14793595" y="5312833"/>
          <a:ext cx="1269" cy="109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156827</xdr:rowOff>
    </xdr:from>
    <xdr:ext cx="469744" cy="259045"/>
    <xdr:sp macro="" textlink="">
      <xdr:nvSpPr>
        <xdr:cNvPr id="128" name="債務償還比率最小値テキスト">
          <a:extLst>
            <a:ext uri="{FF2B5EF4-FFF2-40B4-BE49-F238E27FC236}">
              <a16:creationId xmlns:a16="http://schemas.microsoft.com/office/drawing/2014/main" id="{60BF5E72-D71B-4C71-9E21-D1B1DD934F8B}"/>
            </a:ext>
          </a:extLst>
        </xdr:cNvPr>
        <xdr:cNvSpPr txBox="1"/>
      </xdr:nvSpPr>
      <xdr:spPr>
        <a:xfrm>
          <a:off x="14846300" y="64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153000</xdr:rowOff>
    </xdr:from>
    <xdr:to>
      <xdr:col>76</xdr:col>
      <xdr:colOff>111125</xdr:colOff>
      <xdr:row>32</xdr:row>
      <xdr:rowOff>153000</xdr:rowOff>
    </xdr:to>
    <xdr:cxnSp macro="">
      <xdr:nvCxnSpPr>
        <xdr:cNvPr id="129" name="直線コネクタ 128">
          <a:extLst>
            <a:ext uri="{FF2B5EF4-FFF2-40B4-BE49-F238E27FC236}">
              <a16:creationId xmlns:a16="http://schemas.microsoft.com/office/drawing/2014/main" id="{7A22D648-CBCF-4E6A-9A1B-341D7D4835D5}"/>
            </a:ext>
          </a:extLst>
        </xdr:cNvPr>
        <xdr:cNvCxnSpPr/>
      </xdr:nvCxnSpPr>
      <xdr:spPr>
        <a:xfrm>
          <a:off x="14706600" y="6410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EBD78B2-C180-48AD-A36A-54DBB177B28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12B1C373-2365-485C-9E87-F617E854DFB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132542</xdr:rowOff>
    </xdr:from>
    <xdr:ext cx="469744" cy="259045"/>
    <xdr:sp macro="" textlink="">
      <xdr:nvSpPr>
        <xdr:cNvPr id="132" name="債務償還比率平均値テキスト">
          <a:extLst>
            <a:ext uri="{FF2B5EF4-FFF2-40B4-BE49-F238E27FC236}">
              <a16:creationId xmlns:a16="http://schemas.microsoft.com/office/drawing/2014/main" id="{0ABF7C9E-FFBE-4636-A80E-F0BA3ECDF4BB}"/>
            </a:ext>
          </a:extLst>
        </xdr:cNvPr>
        <xdr:cNvSpPr txBox="1"/>
      </xdr:nvSpPr>
      <xdr:spPr>
        <a:xfrm>
          <a:off x="14846300" y="570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109665</xdr:rowOff>
    </xdr:from>
    <xdr:to>
      <xdr:col>76</xdr:col>
      <xdr:colOff>73025</xdr:colOff>
      <xdr:row>30</xdr:row>
      <xdr:rowOff>39815</xdr:rowOff>
    </xdr:to>
    <xdr:sp macro="" textlink="">
      <xdr:nvSpPr>
        <xdr:cNvPr id="133" name="フローチャート: 判断 132">
          <a:extLst>
            <a:ext uri="{FF2B5EF4-FFF2-40B4-BE49-F238E27FC236}">
              <a16:creationId xmlns:a16="http://schemas.microsoft.com/office/drawing/2014/main" id="{5DE86E85-753F-46D1-8C88-B4A410E1D3C0}"/>
            </a:ext>
          </a:extLst>
        </xdr:cNvPr>
        <xdr:cNvSpPr/>
      </xdr:nvSpPr>
      <xdr:spPr>
        <a:xfrm>
          <a:off x="14744700" y="585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106257</xdr:rowOff>
    </xdr:from>
    <xdr:to>
      <xdr:col>72</xdr:col>
      <xdr:colOff>123825</xdr:colOff>
      <xdr:row>31</xdr:row>
      <xdr:rowOff>36407</xdr:rowOff>
    </xdr:to>
    <xdr:sp macro="" textlink="">
      <xdr:nvSpPr>
        <xdr:cNvPr id="134" name="フローチャート: 判断 133">
          <a:extLst>
            <a:ext uri="{FF2B5EF4-FFF2-40B4-BE49-F238E27FC236}">
              <a16:creationId xmlns:a16="http://schemas.microsoft.com/office/drawing/2014/main" id="{231A95DE-B7D8-47A4-8F2C-149626FE4BF8}"/>
            </a:ext>
          </a:extLst>
        </xdr:cNvPr>
        <xdr:cNvSpPr/>
      </xdr:nvSpPr>
      <xdr:spPr>
        <a:xfrm>
          <a:off x="14033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110695</xdr:rowOff>
    </xdr:from>
    <xdr:to>
      <xdr:col>68</xdr:col>
      <xdr:colOff>123825</xdr:colOff>
      <xdr:row>31</xdr:row>
      <xdr:rowOff>40845</xdr:rowOff>
    </xdr:to>
    <xdr:sp macro="" textlink="">
      <xdr:nvSpPr>
        <xdr:cNvPr id="135" name="フローチャート: 判断 134">
          <a:extLst>
            <a:ext uri="{FF2B5EF4-FFF2-40B4-BE49-F238E27FC236}">
              <a16:creationId xmlns:a16="http://schemas.microsoft.com/office/drawing/2014/main" id="{6E85FD51-6FC8-4788-B215-B9BB54AAA63E}"/>
            </a:ext>
          </a:extLst>
        </xdr:cNvPr>
        <xdr:cNvSpPr/>
      </xdr:nvSpPr>
      <xdr:spPr>
        <a:xfrm>
          <a:off x="13271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91743</xdr:rowOff>
    </xdr:from>
    <xdr:to>
      <xdr:col>64</xdr:col>
      <xdr:colOff>123825</xdr:colOff>
      <xdr:row>31</xdr:row>
      <xdr:rowOff>21893</xdr:rowOff>
    </xdr:to>
    <xdr:sp macro="" textlink="">
      <xdr:nvSpPr>
        <xdr:cNvPr id="136" name="フローチャート: 判断 135">
          <a:extLst>
            <a:ext uri="{FF2B5EF4-FFF2-40B4-BE49-F238E27FC236}">
              <a16:creationId xmlns:a16="http://schemas.microsoft.com/office/drawing/2014/main" id="{CE7C52FF-1CF4-49D1-831F-8EF64CA79E7F}"/>
            </a:ext>
          </a:extLst>
        </xdr:cNvPr>
        <xdr:cNvSpPr/>
      </xdr:nvSpPr>
      <xdr:spPr>
        <a:xfrm>
          <a:off x="12509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115852</xdr:rowOff>
    </xdr:from>
    <xdr:to>
      <xdr:col>60</xdr:col>
      <xdr:colOff>123825</xdr:colOff>
      <xdr:row>31</xdr:row>
      <xdr:rowOff>46002</xdr:rowOff>
    </xdr:to>
    <xdr:sp macro="" textlink="">
      <xdr:nvSpPr>
        <xdr:cNvPr id="137" name="フローチャート: 判断 136">
          <a:extLst>
            <a:ext uri="{FF2B5EF4-FFF2-40B4-BE49-F238E27FC236}">
              <a16:creationId xmlns:a16="http://schemas.microsoft.com/office/drawing/2014/main" id="{B5A520AE-2D02-4457-BBE2-6F352B8555CA}"/>
            </a:ext>
          </a:extLst>
        </xdr:cNvPr>
        <xdr:cNvSpPr/>
      </xdr:nvSpPr>
      <xdr:spPr>
        <a:xfrm>
          <a:off x="11747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DAADFA5-7983-4F1A-8E90-5A314EC6D00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623E1BF-D335-409C-B951-DDC1576FFF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BEF1ABE-705F-4C6F-9E8C-FBF2206A3D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BD93F77-192A-4A62-BA3A-C100EAD3F4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41608E6-FFAB-4C26-9907-DA58970B44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59069</xdr:rowOff>
    </xdr:from>
    <xdr:to>
      <xdr:col>76</xdr:col>
      <xdr:colOff>73025</xdr:colOff>
      <xdr:row>31</xdr:row>
      <xdr:rowOff>160669</xdr:rowOff>
    </xdr:to>
    <xdr:sp macro="" textlink="">
      <xdr:nvSpPr>
        <xdr:cNvPr id="143" name="楕円 142">
          <a:extLst>
            <a:ext uri="{FF2B5EF4-FFF2-40B4-BE49-F238E27FC236}">
              <a16:creationId xmlns:a16="http://schemas.microsoft.com/office/drawing/2014/main" id="{EB9F221E-4AEB-4F9F-A84A-CD9D46AD54ED}"/>
            </a:ext>
          </a:extLst>
        </xdr:cNvPr>
        <xdr:cNvSpPr/>
      </xdr:nvSpPr>
      <xdr:spPr>
        <a:xfrm>
          <a:off x="14744700" y="61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37496</xdr:rowOff>
    </xdr:from>
    <xdr:ext cx="469744" cy="259045"/>
    <xdr:sp macro="" textlink="">
      <xdr:nvSpPr>
        <xdr:cNvPr id="144" name="債務償還比率該当値テキスト">
          <a:extLst>
            <a:ext uri="{FF2B5EF4-FFF2-40B4-BE49-F238E27FC236}">
              <a16:creationId xmlns:a16="http://schemas.microsoft.com/office/drawing/2014/main" id="{EF60FA6D-FD76-44DD-B0F5-28E1C2BBD717}"/>
            </a:ext>
          </a:extLst>
        </xdr:cNvPr>
        <xdr:cNvSpPr txBox="1"/>
      </xdr:nvSpPr>
      <xdr:spPr>
        <a:xfrm>
          <a:off x="14846300" y="612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63648</xdr:rowOff>
    </xdr:from>
    <xdr:to>
      <xdr:col>72</xdr:col>
      <xdr:colOff>123825</xdr:colOff>
      <xdr:row>33</xdr:row>
      <xdr:rowOff>165248</xdr:rowOff>
    </xdr:to>
    <xdr:sp macro="" textlink="">
      <xdr:nvSpPr>
        <xdr:cNvPr id="145" name="楕円 144">
          <a:extLst>
            <a:ext uri="{FF2B5EF4-FFF2-40B4-BE49-F238E27FC236}">
              <a16:creationId xmlns:a16="http://schemas.microsoft.com/office/drawing/2014/main" id="{D05DAAD8-C589-4049-AD18-CCD1F8FBEFC1}"/>
            </a:ext>
          </a:extLst>
        </xdr:cNvPr>
        <xdr:cNvSpPr/>
      </xdr:nvSpPr>
      <xdr:spPr>
        <a:xfrm>
          <a:off x="14033500" y="6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109869</xdr:rowOff>
    </xdr:from>
    <xdr:to>
      <xdr:col>76</xdr:col>
      <xdr:colOff>22225</xdr:colOff>
      <xdr:row>33</xdr:row>
      <xdr:rowOff>114448</xdr:rowOff>
    </xdr:to>
    <xdr:cxnSp macro="">
      <xdr:nvCxnSpPr>
        <xdr:cNvPr id="146" name="直線コネクタ 145">
          <a:extLst>
            <a:ext uri="{FF2B5EF4-FFF2-40B4-BE49-F238E27FC236}">
              <a16:creationId xmlns:a16="http://schemas.microsoft.com/office/drawing/2014/main" id="{B1CC83F3-8D2A-4E33-AD7E-F2553E29430A}"/>
            </a:ext>
          </a:extLst>
        </xdr:cNvPr>
        <xdr:cNvCxnSpPr/>
      </xdr:nvCxnSpPr>
      <xdr:spPr>
        <a:xfrm flipV="1">
          <a:off x="14084300" y="6196344"/>
          <a:ext cx="711200" cy="34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63479</xdr:rowOff>
    </xdr:from>
    <xdr:to>
      <xdr:col>68</xdr:col>
      <xdr:colOff>123825</xdr:colOff>
      <xdr:row>34</xdr:row>
      <xdr:rowOff>165079</xdr:rowOff>
    </xdr:to>
    <xdr:sp macro="" textlink="">
      <xdr:nvSpPr>
        <xdr:cNvPr id="147" name="楕円 146">
          <a:extLst>
            <a:ext uri="{FF2B5EF4-FFF2-40B4-BE49-F238E27FC236}">
              <a16:creationId xmlns:a16="http://schemas.microsoft.com/office/drawing/2014/main" id="{B07812AE-B8C8-4AAE-8509-6C1010D8E660}"/>
            </a:ext>
          </a:extLst>
        </xdr:cNvPr>
        <xdr:cNvSpPr/>
      </xdr:nvSpPr>
      <xdr:spPr>
        <a:xfrm>
          <a:off x="13271500" y="66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114448</xdr:rowOff>
    </xdr:from>
    <xdr:to>
      <xdr:col>72</xdr:col>
      <xdr:colOff>73025</xdr:colOff>
      <xdr:row>34</xdr:row>
      <xdr:rowOff>114279</xdr:rowOff>
    </xdr:to>
    <xdr:cxnSp macro="">
      <xdr:nvCxnSpPr>
        <xdr:cNvPr id="148" name="直線コネクタ 147">
          <a:extLst>
            <a:ext uri="{FF2B5EF4-FFF2-40B4-BE49-F238E27FC236}">
              <a16:creationId xmlns:a16="http://schemas.microsoft.com/office/drawing/2014/main" id="{9661B02C-77E8-4800-B4C3-5280524CBAEE}"/>
            </a:ext>
          </a:extLst>
        </xdr:cNvPr>
        <xdr:cNvCxnSpPr/>
      </xdr:nvCxnSpPr>
      <xdr:spPr>
        <a:xfrm flipV="1">
          <a:off x="13322300" y="6543823"/>
          <a:ext cx="762000" cy="1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130457</xdr:rowOff>
    </xdr:from>
    <xdr:to>
      <xdr:col>64</xdr:col>
      <xdr:colOff>123825</xdr:colOff>
      <xdr:row>34</xdr:row>
      <xdr:rowOff>60607</xdr:rowOff>
    </xdr:to>
    <xdr:sp macro="" textlink="">
      <xdr:nvSpPr>
        <xdr:cNvPr id="149" name="楕円 148">
          <a:extLst>
            <a:ext uri="{FF2B5EF4-FFF2-40B4-BE49-F238E27FC236}">
              <a16:creationId xmlns:a16="http://schemas.microsoft.com/office/drawing/2014/main" id="{592299B9-A18B-4890-9133-59F4039E26D2}"/>
            </a:ext>
          </a:extLst>
        </xdr:cNvPr>
        <xdr:cNvSpPr/>
      </xdr:nvSpPr>
      <xdr:spPr>
        <a:xfrm>
          <a:off x="12509500" y="65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9807</xdr:rowOff>
    </xdr:from>
    <xdr:to>
      <xdr:col>68</xdr:col>
      <xdr:colOff>73025</xdr:colOff>
      <xdr:row>34</xdr:row>
      <xdr:rowOff>114279</xdr:rowOff>
    </xdr:to>
    <xdr:cxnSp macro="">
      <xdr:nvCxnSpPr>
        <xdr:cNvPr id="150" name="直線コネクタ 149">
          <a:extLst>
            <a:ext uri="{FF2B5EF4-FFF2-40B4-BE49-F238E27FC236}">
              <a16:creationId xmlns:a16="http://schemas.microsoft.com/office/drawing/2014/main" id="{96C72C42-94A8-4185-94F8-1BC429D42D58}"/>
            </a:ext>
          </a:extLst>
        </xdr:cNvPr>
        <xdr:cNvCxnSpPr/>
      </xdr:nvCxnSpPr>
      <xdr:spPr>
        <a:xfrm>
          <a:off x="12560300" y="6610632"/>
          <a:ext cx="762000" cy="1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155885</xdr:rowOff>
    </xdr:from>
    <xdr:to>
      <xdr:col>60</xdr:col>
      <xdr:colOff>123825</xdr:colOff>
      <xdr:row>34</xdr:row>
      <xdr:rowOff>86035</xdr:rowOff>
    </xdr:to>
    <xdr:sp macro="" textlink="">
      <xdr:nvSpPr>
        <xdr:cNvPr id="151" name="楕円 150">
          <a:extLst>
            <a:ext uri="{FF2B5EF4-FFF2-40B4-BE49-F238E27FC236}">
              <a16:creationId xmlns:a16="http://schemas.microsoft.com/office/drawing/2014/main" id="{D9C27A6A-1B31-49EB-B4A1-E6B63D9340A4}"/>
            </a:ext>
          </a:extLst>
        </xdr:cNvPr>
        <xdr:cNvSpPr/>
      </xdr:nvSpPr>
      <xdr:spPr>
        <a:xfrm>
          <a:off x="11747500" y="6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9807</xdr:rowOff>
    </xdr:from>
    <xdr:to>
      <xdr:col>64</xdr:col>
      <xdr:colOff>73025</xdr:colOff>
      <xdr:row>34</xdr:row>
      <xdr:rowOff>35235</xdr:rowOff>
    </xdr:to>
    <xdr:cxnSp macro="">
      <xdr:nvCxnSpPr>
        <xdr:cNvPr id="152" name="直線コネクタ 151">
          <a:extLst>
            <a:ext uri="{FF2B5EF4-FFF2-40B4-BE49-F238E27FC236}">
              <a16:creationId xmlns:a16="http://schemas.microsoft.com/office/drawing/2014/main" id="{B6A9763A-1CA7-496B-AFE6-E61F6C85563A}"/>
            </a:ext>
          </a:extLst>
        </xdr:cNvPr>
        <xdr:cNvCxnSpPr/>
      </xdr:nvCxnSpPr>
      <xdr:spPr>
        <a:xfrm flipV="1">
          <a:off x="11798300" y="6610632"/>
          <a:ext cx="762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52934</xdr:rowOff>
    </xdr:from>
    <xdr:ext cx="469744" cy="259045"/>
    <xdr:sp macro="" textlink="">
      <xdr:nvSpPr>
        <xdr:cNvPr id="153" name="n_1aveValue債務償還比率">
          <a:extLst>
            <a:ext uri="{FF2B5EF4-FFF2-40B4-BE49-F238E27FC236}">
              <a16:creationId xmlns:a16="http://schemas.microsoft.com/office/drawing/2014/main" id="{1B3FDE1F-80C2-42E2-B1E4-224D9A6764A6}"/>
            </a:ext>
          </a:extLst>
        </xdr:cNvPr>
        <xdr:cNvSpPr txBox="1"/>
      </xdr:nvSpPr>
      <xdr:spPr>
        <a:xfrm>
          <a:off x="13836727" y="57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57372</xdr:rowOff>
    </xdr:from>
    <xdr:ext cx="469744" cy="259045"/>
    <xdr:sp macro="" textlink="">
      <xdr:nvSpPr>
        <xdr:cNvPr id="154" name="n_2aveValue債務償還比率">
          <a:extLst>
            <a:ext uri="{FF2B5EF4-FFF2-40B4-BE49-F238E27FC236}">
              <a16:creationId xmlns:a16="http://schemas.microsoft.com/office/drawing/2014/main" id="{E05574D3-70CD-48FA-B536-59EFAA75F78C}"/>
            </a:ext>
          </a:extLst>
        </xdr:cNvPr>
        <xdr:cNvSpPr txBox="1"/>
      </xdr:nvSpPr>
      <xdr:spPr>
        <a:xfrm>
          <a:off x="130874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38420</xdr:rowOff>
    </xdr:from>
    <xdr:ext cx="469744" cy="259045"/>
    <xdr:sp macro="" textlink="">
      <xdr:nvSpPr>
        <xdr:cNvPr id="155" name="n_3aveValue債務償還比率">
          <a:extLst>
            <a:ext uri="{FF2B5EF4-FFF2-40B4-BE49-F238E27FC236}">
              <a16:creationId xmlns:a16="http://schemas.microsoft.com/office/drawing/2014/main" id="{DADF2E7A-DDEE-458A-B57E-71555DC17A83}"/>
            </a:ext>
          </a:extLst>
        </xdr:cNvPr>
        <xdr:cNvSpPr txBox="1"/>
      </xdr:nvSpPr>
      <xdr:spPr>
        <a:xfrm>
          <a:off x="12325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62529</xdr:rowOff>
    </xdr:from>
    <xdr:ext cx="469744" cy="259045"/>
    <xdr:sp macro="" textlink="">
      <xdr:nvSpPr>
        <xdr:cNvPr id="156" name="n_4aveValue債務償還比率">
          <a:extLst>
            <a:ext uri="{FF2B5EF4-FFF2-40B4-BE49-F238E27FC236}">
              <a16:creationId xmlns:a16="http://schemas.microsoft.com/office/drawing/2014/main" id="{24D3EBF5-1949-447F-83B5-8095A7775EE8}"/>
            </a:ext>
          </a:extLst>
        </xdr:cNvPr>
        <xdr:cNvSpPr txBox="1"/>
      </xdr:nvSpPr>
      <xdr:spPr>
        <a:xfrm>
          <a:off x="11563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156375</xdr:rowOff>
    </xdr:from>
    <xdr:ext cx="560923" cy="259045"/>
    <xdr:sp macro="" textlink="">
      <xdr:nvSpPr>
        <xdr:cNvPr id="157" name="n_1mainValue債務償還比率">
          <a:extLst>
            <a:ext uri="{FF2B5EF4-FFF2-40B4-BE49-F238E27FC236}">
              <a16:creationId xmlns:a16="http://schemas.microsoft.com/office/drawing/2014/main" id="{6CB04322-A075-4F44-A0E4-F1E3E7273CC0}"/>
            </a:ext>
          </a:extLst>
        </xdr:cNvPr>
        <xdr:cNvSpPr txBox="1"/>
      </xdr:nvSpPr>
      <xdr:spPr>
        <a:xfrm>
          <a:off x="13791138" y="65857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156206</xdr:rowOff>
    </xdr:from>
    <xdr:ext cx="560923" cy="259045"/>
    <xdr:sp macro="" textlink="">
      <xdr:nvSpPr>
        <xdr:cNvPr id="158" name="n_2mainValue債務償還比率">
          <a:extLst>
            <a:ext uri="{FF2B5EF4-FFF2-40B4-BE49-F238E27FC236}">
              <a16:creationId xmlns:a16="http://schemas.microsoft.com/office/drawing/2014/main" id="{1DEBDCB6-0352-4C64-B0E6-28AEAE7C1CBF}"/>
            </a:ext>
          </a:extLst>
        </xdr:cNvPr>
        <xdr:cNvSpPr txBox="1"/>
      </xdr:nvSpPr>
      <xdr:spPr>
        <a:xfrm>
          <a:off x="13041838" y="6757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51734</xdr:rowOff>
    </xdr:from>
    <xdr:ext cx="560923" cy="259045"/>
    <xdr:sp macro="" textlink="">
      <xdr:nvSpPr>
        <xdr:cNvPr id="159" name="n_3mainValue債務償還比率">
          <a:extLst>
            <a:ext uri="{FF2B5EF4-FFF2-40B4-BE49-F238E27FC236}">
              <a16:creationId xmlns:a16="http://schemas.microsoft.com/office/drawing/2014/main" id="{36839249-4C30-4CEF-B1D9-CCA0FC0711DF}"/>
            </a:ext>
          </a:extLst>
        </xdr:cNvPr>
        <xdr:cNvSpPr txBox="1"/>
      </xdr:nvSpPr>
      <xdr:spPr>
        <a:xfrm>
          <a:off x="12279838" y="66525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77162</xdr:rowOff>
    </xdr:from>
    <xdr:ext cx="560923" cy="259045"/>
    <xdr:sp macro="" textlink="">
      <xdr:nvSpPr>
        <xdr:cNvPr id="160" name="n_4mainValue債務償還比率">
          <a:extLst>
            <a:ext uri="{FF2B5EF4-FFF2-40B4-BE49-F238E27FC236}">
              <a16:creationId xmlns:a16="http://schemas.microsoft.com/office/drawing/2014/main" id="{2FECCE0D-5FFE-4F96-8FDD-B2CD59F5BB6C}"/>
            </a:ext>
          </a:extLst>
        </xdr:cNvPr>
        <xdr:cNvSpPr txBox="1"/>
      </xdr:nvSpPr>
      <xdr:spPr>
        <a:xfrm>
          <a:off x="11517838" y="66779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D45A07D-40DA-4777-AF78-4D669B7BA9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BF1002F-9172-4443-A22F-8AC297397A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E24B5AD-5D54-4847-876F-70B0078889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4C2EED2-ABCB-4C37-8530-3B26C55426D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82354D5-5AE3-46A2-886C-83FC1D57CC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5003888-64CE-476B-A984-DF1D483313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439A18-AAAA-48A4-85C5-580DAF16E9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855EDA-8769-4F20-B380-67859DD146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0D9344-4A89-4080-A5CC-50EE1AAD50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21327-5C4E-4D9A-8474-513C511947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FBC391-46A2-4E98-8E47-1BD26AC868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E7FC0D-3FA7-4EFC-9F0E-2017F3FCC4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6159E3-30AB-4A9D-9274-B9467CAEC5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9DAF23-AD98-4011-8A12-E8DE570B97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F51372-DC82-473B-9EA9-8DD5077DB2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B53583-C317-49BD-95D7-66D6C68C08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AE927E-4B04-4BAD-87FE-9CF33186B8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780EEF-D5E5-4A46-80DC-C0E3D95BFB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383697-D017-41B4-ABEE-156CFE19F8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EBE932-1A9A-48E2-AEEF-D478C56316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EADCB1-F2F4-43DA-98E0-322A3CBB51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A232EA-37AF-4B9C-AD0A-A5D159284F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09033D-CDD5-4A0C-8187-DFFFBC85B9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799AF3-E80F-49A2-A8AF-A3B44A6E25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1E4E1F-D9A3-4A4D-8EF0-CC4FF8CE70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65E18F-2C54-4C22-B4AE-3F982D81C9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C26F8A-B24C-4682-ABAF-8387B8CB23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4394B3-7968-4EDC-AE40-93DA7B7C70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3EE80C-14C3-4C54-A4C1-3ED7269B0E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1A2760-02EE-4D92-9F33-DB9BAAD44A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220A29-B47C-4450-BDB3-F2A473D8DF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3F9361-6FD1-428E-99E3-9A0953CB43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25796-030F-47B5-A794-E7A01A426B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189ABE-D174-4F2F-8FD0-C1D4B0150C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B6470A-9545-434B-9703-3D1E0692AA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18E131-AD0E-4F28-A52C-36E1D667A5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475F4A-2BBF-4553-BC5B-7108F70444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69ACD8-3F9D-470F-9FF0-6E80528081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905EF0-E1C5-4626-974B-2B0862B6F4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715B27-D5EE-4965-B9CB-8E0B7FA7D1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7CCEF-96B9-4301-8606-E8643C61FFC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7FC26A-B311-4333-9F74-58792D2253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9089FD-7FB0-4DB7-8B7E-EBA5BA333D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FFEA9F-0306-4BA4-8CB3-4AE8BF7E51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8ACEAC-C05B-480F-A02E-A43B659F540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423875-CCDE-4CEA-AC2D-5EB82866DA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B80D60-6C75-4E9F-9A0B-8D64E53FE5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9D29E8-CC7B-45A7-BFA4-995BD5CA7F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8EB20BB-7A13-40D1-B5F9-2738B1BA760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90CA00B-5021-4392-A318-30059363EB1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525F9F0-0255-45AB-9F50-4993D11428A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A2221B4-7A71-435F-96AC-96853B6F98C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0ECB740-58E2-4A29-81F3-3C3D96B4FAD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FF530A2-B647-4D1F-8E46-11AA116060A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781FF05-EA9A-4E72-BE38-8D05739819D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B436A88-9F4B-447A-AE2C-F2E478E0695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60330E8-390A-4818-A669-236C7B1051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55EB586-A519-4A0B-8DC2-CC2AAAC7553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A979C44-B43F-45CA-9350-F9FF748C60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E2A4DD30-FAD1-4062-87C7-84891A7B9B1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71F44273-EDC4-47B2-B582-EE51B325D176}"/>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34EB9EEB-8159-4D67-AC69-52731BE78F6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A07F1773-AFC8-4B62-989E-338F6C4DFF73}"/>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AAB121BF-86AF-46D2-BD0F-5395ADF438B6}"/>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242CDE72-1D4C-4CD0-8527-7B4B05523FAC}"/>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CF4A67AC-452A-4B25-9A86-943DFA846433}"/>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5E25F9D7-E032-42A6-9ACE-706B9284DB09}"/>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AC4BF24B-AEE4-4A83-B8BE-7915613E2D24}"/>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DEAB2546-31FB-4F76-A2B6-90DE8C5BB6FB}"/>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22C3012B-E734-4ADC-A9CC-46F7B74D3EDD}"/>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40E4B7-94C3-4BCF-86DD-577F7522CF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56B1D08-1A91-428E-8684-A5C8CAEE03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5B1764-2388-42C1-890F-96B30A4C7F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94111A-18AC-4EB3-8E70-4FBBDBB70E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CED32B-18B9-4BE4-B547-C3B7A53F97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41402</xdr:rowOff>
    </xdr:from>
    <xdr:to>
      <xdr:col>24</xdr:col>
      <xdr:colOff>114300</xdr:colOff>
      <xdr:row>39</xdr:row>
      <xdr:rowOff>143002</xdr:rowOff>
    </xdr:to>
    <xdr:sp macro="" textlink="">
      <xdr:nvSpPr>
        <xdr:cNvPr id="71" name="楕円 70">
          <a:extLst>
            <a:ext uri="{FF2B5EF4-FFF2-40B4-BE49-F238E27FC236}">
              <a16:creationId xmlns:a16="http://schemas.microsoft.com/office/drawing/2014/main" id="{FD0EC5EE-55E1-4169-BD8A-EC13C1A0CEDC}"/>
            </a:ext>
          </a:extLst>
        </xdr:cNvPr>
        <xdr:cNvSpPr/>
      </xdr:nvSpPr>
      <xdr:spPr>
        <a:xfrm>
          <a:off x="4584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19829</xdr:rowOff>
    </xdr:from>
    <xdr:ext cx="405111" cy="259045"/>
    <xdr:sp macro="" textlink="">
      <xdr:nvSpPr>
        <xdr:cNvPr id="72" name="【道路】&#10;有形固定資産減価償却率該当値テキスト">
          <a:extLst>
            <a:ext uri="{FF2B5EF4-FFF2-40B4-BE49-F238E27FC236}">
              <a16:creationId xmlns:a16="http://schemas.microsoft.com/office/drawing/2014/main" id="{0F7D8B6D-4D9A-4D29-8CE7-8107D1BE2E3C}"/>
            </a:ext>
          </a:extLst>
        </xdr:cNvPr>
        <xdr:cNvSpPr txBox="1"/>
      </xdr:nvSpPr>
      <xdr:spPr>
        <a:xfrm>
          <a:off x="4673600"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a:extLst>
            <a:ext uri="{FF2B5EF4-FFF2-40B4-BE49-F238E27FC236}">
              <a16:creationId xmlns:a16="http://schemas.microsoft.com/office/drawing/2014/main" id="{550750EE-DF1E-4EF7-A61C-080A76D5D4E7}"/>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92202</xdr:rowOff>
    </xdr:to>
    <xdr:cxnSp macro="">
      <xdr:nvCxnSpPr>
        <xdr:cNvPr id="74" name="直線コネクタ 73">
          <a:extLst>
            <a:ext uri="{FF2B5EF4-FFF2-40B4-BE49-F238E27FC236}">
              <a16:creationId xmlns:a16="http://schemas.microsoft.com/office/drawing/2014/main" id="{DF5026C1-9825-48EC-9FBB-57C377A8468D}"/>
            </a:ext>
          </a:extLst>
        </xdr:cNvPr>
        <xdr:cNvCxnSpPr/>
      </xdr:nvCxnSpPr>
      <xdr:spPr>
        <a:xfrm>
          <a:off x="3797300" y="673989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132842</xdr:rowOff>
    </xdr:from>
    <xdr:to>
      <xdr:col>15</xdr:col>
      <xdr:colOff>101600</xdr:colOff>
      <xdr:row>39</xdr:row>
      <xdr:rowOff>62992</xdr:rowOff>
    </xdr:to>
    <xdr:sp macro="" textlink="">
      <xdr:nvSpPr>
        <xdr:cNvPr id="75" name="楕円 74">
          <a:extLst>
            <a:ext uri="{FF2B5EF4-FFF2-40B4-BE49-F238E27FC236}">
              <a16:creationId xmlns:a16="http://schemas.microsoft.com/office/drawing/2014/main" id="{4317769C-521C-4928-B6E9-648158926BBB}"/>
            </a:ext>
          </a:extLst>
        </xdr:cNvPr>
        <xdr:cNvSpPr/>
      </xdr:nvSpPr>
      <xdr:spPr>
        <a:xfrm>
          <a:off x="2857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xdr:rowOff>
    </xdr:from>
    <xdr:to>
      <xdr:col>19</xdr:col>
      <xdr:colOff>177800</xdr:colOff>
      <xdr:row>39</xdr:row>
      <xdr:rowOff>53340</xdr:rowOff>
    </xdr:to>
    <xdr:cxnSp macro="">
      <xdr:nvCxnSpPr>
        <xdr:cNvPr id="76" name="直線コネクタ 75">
          <a:extLst>
            <a:ext uri="{FF2B5EF4-FFF2-40B4-BE49-F238E27FC236}">
              <a16:creationId xmlns:a16="http://schemas.microsoft.com/office/drawing/2014/main" id="{92F694FF-B7F0-48C9-BF49-B423FE023C8B}"/>
            </a:ext>
          </a:extLst>
        </xdr:cNvPr>
        <xdr:cNvCxnSpPr/>
      </xdr:nvCxnSpPr>
      <xdr:spPr>
        <a:xfrm>
          <a:off x="2908300" y="66987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a:extLst>
            <a:ext uri="{FF2B5EF4-FFF2-40B4-BE49-F238E27FC236}">
              <a16:creationId xmlns:a16="http://schemas.microsoft.com/office/drawing/2014/main" id="{0ABA86CB-3BAC-4AED-BB6B-2CB1A6F2622E}"/>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12192</xdr:rowOff>
    </xdr:to>
    <xdr:cxnSp macro="">
      <xdr:nvCxnSpPr>
        <xdr:cNvPr id="78" name="直線コネクタ 77">
          <a:extLst>
            <a:ext uri="{FF2B5EF4-FFF2-40B4-BE49-F238E27FC236}">
              <a16:creationId xmlns:a16="http://schemas.microsoft.com/office/drawing/2014/main" id="{CF556B6E-F8E2-4BEB-B3BA-697A32786A06}"/>
            </a:ext>
          </a:extLst>
        </xdr:cNvPr>
        <xdr:cNvCxnSpPr/>
      </xdr:nvCxnSpPr>
      <xdr:spPr>
        <a:xfrm>
          <a:off x="2019300" y="66598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55118</xdr:rowOff>
    </xdr:from>
    <xdr:to>
      <xdr:col>6</xdr:col>
      <xdr:colOff>38100</xdr:colOff>
      <xdr:row>38</xdr:row>
      <xdr:rowOff>156718</xdr:rowOff>
    </xdr:to>
    <xdr:sp macro="" textlink="">
      <xdr:nvSpPr>
        <xdr:cNvPr id="79" name="楕円 78">
          <a:extLst>
            <a:ext uri="{FF2B5EF4-FFF2-40B4-BE49-F238E27FC236}">
              <a16:creationId xmlns:a16="http://schemas.microsoft.com/office/drawing/2014/main" id="{2AD7525F-2F28-44A3-A960-9BFDA58CB4E0}"/>
            </a:ext>
          </a:extLst>
        </xdr:cNvPr>
        <xdr:cNvSpPr/>
      </xdr:nvSpPr>
      <xdr:spPr>
        <a:xfrm>
          <a:off x="1079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105918</xdr:rowOff>
    </xdr:from>
    <xdr:to>
      <xdr:col>10</xdr:col>
      <xdr:colOff>114300</xdr:colOff>
      <xdr:row>38</xdr:row>
      <xdr:rowOff>144780</xdr:rowOff>
    </xdr:to>
    <xdr:cxnSp macro="">
      <xdr:nvCxnSpPr>
        <xdr:cNvPr id="80" name="直線コネクタ 79">
          <a:extLst>
            <a:ext uri="{FF2B5EF4-FFF2-40B4-BE49-F238E27FC236}">
              <a16:creationId xmlns:a16="http://schemas.microsoft.com/office/drawing/2014/main" id="{DF793D34-1A9E-4EB9-9403-7EF8682F1224}"/>
            </a:ext>
          </a:extLst>
        </xdr:cNvPr>
        <xdr:cNvCxnSpPr/>
      </xdr:nvCxnSpPr>
      <xdr:spPr>
        <a:xfrm>
          <a:off x="1130300" y="66210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810CA3DF-65FD-45EA-ACDE-A00AA0ADE432}"/>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AC17E7B4-376D-4078-A9E6-CBC3755D786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BB169403-148E-4A75-8EDB-6BFA4DA3D32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2D37C6C7-2E23-4D4C-855B-C06D7C1CD1A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5" name="n_1mainValue【道路】&#10;有形固定資産減価償却率">
          <a:extLst>
            <a:ext uri="{FF2B5EF4-FFF2-40B4-BE49-F238E27FC236}">
              <a16:creationId xmlns:a16="http://schemas.microsoft.com/office/drawing/2014/main" id="{3989084A-AD47-4E08-A398-EE7EA3E503E8}"/>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E15ABB54-7352-49C8-8A82-DDB2EF2A46B4}"/>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7" name="n_3mainValue【道路】&#10;有形固定資産減価償却率">
          <a:extLst>
            <a:ext uri="{FF2B5EF4-FFF2-40B4-BE49-F238E27FC236}">
              <a16:creationId xmlns:a16="http://schemas.microsoft.com/office/drawing/2014/main" id="{271DBFE1-BE6F-4EB3-8F44-47117E6B660B}"/>
            </a:ext>
          </a:extLst>
        </xdr:cNvPr>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147845</xdr:rowOff>
    </xdr:from>
    <xdr:ext cx="405111" cy="259045"/>
    <xdr:sp macro="" textlink="">
      <xdr:nvSpPr>
        <xdr:cNvPr id="88" name="n_4mainValue【道路】&#10;有形固定資産減価償却率">
          <a:extLst>
            <a:ext uri="{FF2B5EF4-FFF2-40B4-BE49-F238E27FC236}">
              <a16:creationId xmlns:a16="http://schemas.microsoft.com/office/drawing/2014/main" id="{9981DB98-EC93-48A1-A1F0-95B62F3E77E0}"/>
            </a:ext>
          </a:extLst>
        </xdr:cNvPr>
        <xdr:cNvSpPr txBox="1"/>
      </xdr:nvSpPr>
      <xdr:spPr>
        <a:xfrm>
          <a:off x="927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AA4A3BF-6A37-4AF6-9ABE-FA0FF93F90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9149627-EE1D-4D8F-98BF-AEDBDE17C6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43BDA10-156C-4BE2-90AA-D076EC9C87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5B9931D-034D-42B1-916E-920C89153C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541A047-D59A-4509-AE81-FDF99D86E3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69F932A-B01F-4624-9E46-98EA9C7999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56ED043-FB64-40BB-9556-4EBBDB7BEE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608AAC6-4A7E-4F43-935F-AC67A69156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76C34EB-C547-489E-8135-D473338D910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3E3B2DB-5B68-4106-82A6-C66E949161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4FCB47CA-787C-4663-98A1-9E38A834F99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2142A03A-E761-408D-B8A3-D13F697669B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BF30D08E-960F-42D0-8575-BB2FD905749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FB3D753E-764E-4367-B86D-32C6524CF6C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830D0594-2CA7-4D7F-999D-7D11CE5DCCB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E53C0ED2-2A6C-4FB5-93CE-E1390A7827F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9D9CB93-4200-4F95-8CCD-84D9EA3CF74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111CE534-C0B0-416F-87FB-BB6E93F3F0B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C8CDBB2-C4C4-4177-8CB0-78B0FBBF5DF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248B0889-6676-48BF-AC0F-DFB45FF9726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4D0B9E9-1874-4272-AC37-E97070E2DA1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75FA382B-0489-4F34-B208-746E5F5F09F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47638EE-317E-4038-8E48-1A00B8AAC5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060123E-E0F4-44DF-85AD-4A6929EC05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1CF7F1B-E477-4B0A-B685-BF0A07F938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6A301F53-EAE4-4ABA-AC7D-9444FD87274E}"/>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9DF8543D-2EA7-4975-B163-0AE195FF2816}"/>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ED951610-F4B4-4228-A3EA-CBDAD6D3D17B}"/>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E713EE28-5AF2-4EDE-851E-C1607CAC98B7}"/>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E22216A0-5524-437F-BD05-8277B05D9CDE}"/>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8E91E25A-7C3D-4D89-BC3B-EBE7DE81233F}"/>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FA53E90A-FD41-4C1F-91AC-B789B21FFEEA}"/>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CA606BF0-F908-448B-9DC0-3F6B06FE54AF}"/>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49CFBC85-125F-48ED-A4A4-97B29CDB310B}"/>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D24BC859-4092-4923-90C5-EF092EB94C74}"/>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9BC48756-D11B-4A74-B2E9-EF54B24E3F68}"/>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EEF764-2021-46C7-8450-4E778FEFEF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694AF6-5504-4DC9-8F5C-11E29486E7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84D59C4-C346-4AC9-8949-69EEF3FA66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BF0A1C9-2DCD-4774-B352-14A9A1A3E1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F94DA6-B977-44DA-8691-7E6215C5D9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19081</xdr:rowOff>
    </xdr:from>
    <xdr:to>
      <xdr:col>55</xdr:col>
      <xdr:colOff>50800</xdr:colOff>
      <xdr:row>41</xdr:row>
      <xdr:rowOff>120681</xdr:rowOff>
    </xdr:to>
    <xdr:sp macro="" textlink="">
      <xdr:nvSpPr>
        <xdr:cNvPr id="130" name="楕円 129">
          <a:extLst>
            <a:ext uri="{FF2B5EF4-FFF2-40B4-BE49-F238E27FC236}">
              <a16:creationId xmlns:a16="http://schemas.microsoft.com/office/drawing/2014/main" id="{812AEEE6-95BB-4E0C-B755-6BEF1EB3138D}"/>
            </a:ext>
          </a:extLst>
        </xdr:cNvPr>
        <xdr:cNvSpPr/>
      </xdr:nvSpPr>
      <xdr:spPr>
        <a:xfrm>
          <a:off x="10426700" y="70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168958</xdr:rowOff>
    </xdr:from>
    <xdr:ext cx="534377" cy="259045"/>
    <xdr:sp macro="" textlink="">
      <xdr:nvSpPr>
        <xdr:cNvPr id="131" name="【道路】&#10;一人当たり延長該当値テキスト">
          <a:extLst>
            <a:ext uri="{FF2B5EF4-FFF2-40B4-BE49-F238E27FC236}">
              <a16:creationId xmlns:a16="http://schemas.microsoft.com/office/drawing/2014/main" id="{3B1AAFF5-4797-4DD3-98D3-B365738B6AB0}"/>
            </a:ext>
          </a:extLst>
        </xdr:cNvPr>
        <xdr:cNvSpPr txBox="1"/>
      </xdr:nvSpPr>
      <xdr:spPr>
        <a:xfrm>
          <a:off x="10515600" y="70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20191</xdr:rowOff>
    </xdr:from>
    <xdr:to>
      <xdr:col>50</xdr:col>
      <xdr:colOff>165100</xdr:colOff>
      <xdr:row>41</xdr:row>
      <xdr:rowOff>121791</xdr:rowOff>
    </xdr:to>
    <xdr:sp macro="" textlink="">
      <xdr:nvSpPr>
        <xdr:cNvPr id="132" name="楕円 131">
          <a:extLst>
            <a:ext uri="{FF2B5EF4-FFF2-40B4-BE49-F238E27FC236}">
              <a16:creationId xmlns:a16="http://schemas.microsoft.com/office/drawing/2014/main" id="{951E87F4-087B-401F-A23C-6EF706A1EB25}"/>
            </a:ext>
          </a:extLst>
        </xdr:cNvPr>
        <xdr:cNvSpPr/>
      </xdr:nvSpPr>
      <xdr:spPr>
        <a:xfrm>
          <a:off x="9588500" y="70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69881</xdr:rowOff>
    </xdr:from>
    <xdr:to>
      <xdr:col>55</xdr:col>
      <xdr:colOff>0</xdr:colOff>
      <xdr:row>41</xdr:row>
      <xdr:rowOff>70991</xdr:rowOff>
    </xdr:to>
    <xdr:cxnSp macro="">
      <xdr:nvCxnSpPr>
        <xdr:cNvPr id="133" name="直線コネクタ 132">
          <a:extLst>
            <a:ext uri="{FF2B5EF4-FFF2-40B4-BE49-F238E27FC236}">
              <a16:creationId xmlns:a16="http://schemas.microsoft.com/office/drawing/2014/main" id="{274B8A52-1C48-4935-BEDC-B6E085021E79}"/>
            </a:ext>
          </a:extLst>
        </xdr:cNvPr>
        <xdr:cNvCxnSpPr/>
      </xdr:nvCxnSpPr>
      <xdr:spPr>
        <a:xfrm flipV="1">
          <a:off x="9639300" y="7099331"/>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21334</xdr:rowOff>
    </xdr:from>
    <xdr:to>
      <xdr:col>46</xdr:col>
      <xdr:colOff>38100</xdr:colOff>
      <xdr:row>41</xdr:row>
      <xdr:rowOff>122934</xdr:rowOff>
    </xdr:to>
    <xdr:sp macro="" textlink="">
      <xdr:nvSpPr>
        <xdr:cNvPr id="134" name="楕円 133">
          <a:extLst>
            <a:ext uri="{FF2B5EF4-FFF2-40B4-BE49-F238E27FC236}">
              <a16:creationId xmlns:a16="http://schemas.microsoft.com/office/drawing/2014/main" id="{5C0F5383-17AB-4406-9150-BBE377E72463}"/>
            </a:ext>
          </a:extLst>
        </xdr:cNvPr>
        <xdr:cNvSpPr/>
      </xdr:nvSpPr>
      <xdr:spPr>
        <a:xfrm>
          <a:off x="8699500" y="70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70991</xdr:rowOff>
    </xdr:from>
    <xdr:to>
      <xdr:col>50</xdr:col>
      <xdr:colOff>114300</xdr:colOff>
      <xdr:row>41</xdr:row>
      <xdr:rowOff>72134</xdr:rowOff>
    </xdr:to>
    <xdr:cxnSp macro="">
      <xdr:nvCxnSpPr>
        <xdr:cNvPr id="135" name="直線コネクタ 134">
          <a:extLst>
            <a:ext uri="{FF2B5EF4-FFF2-40B4-BE49-F238E27FC236}">
              <a16:creationId xmlns:a16="http://schemas.microsoft.com/office/drawing/2014/main" id="{37FBE79D-E5EC-4B91-8E0E-42FFEF180887}"/>
            </a:ext>
          </a:extLst>
        </xdr:cNvPr>
        <xdr:cNvCxnSpPr/>
      </xdr:nvCxnSpPr>
      <xdr:spPr>
        <a:xfrm flipV="1">
          <a:off x="8750300" y="71004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22788</xdr:rowOff>
    </xdr:from>
    <xdr:to>
      <xdr:col>41</xdr:col>
      <xdr:colOff>101600</xdr:colOff>
      <xdr:row>41</xdr:row>
      <xdr:rowOff>124388</xdr:rowOff>
    </xdr:to>
    <xdr:sp macro="" textlink="">
      <xdr:nvSpPr>
        <xdr:cNvPr id="136" name="楕円 135">
          <a:extLst>
            <a:ext uri="{FF2B5EF4-FFF2-40B4-BE49-F238E27FC236}">
              <a16:creationId xmlns:a16="http://schemas.microsoft.com/office/drawing/2014/main" id="{432F1F06-E1FD-4112-ABC0-853DEDA3E5F4}"/>
            </a:ext>
          </a:extLst>
        </xdr:cNvPr>
        <xdr:cNvSpPr/>
      </xdr:nvSpPr>
      <xdr:spPr>
        <a:xfrm>
          <a:off x="7810500" y="70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72134</xdr:rowOff>
    </xdr:from>
    <xdr:to>
      <xdr:col>45</xdr:col>
      <xdr:colOff>177800</xdr:colOff>
      <xdr:row>41</xdr:row>
      <xdr:rowOff>73588</xdr:rowOff>
    </xdr:to>
    <xdr:cxnSp macro="">
      <xdr:nvCxnSpPr>
        <xdr:cNvPr id="137" name="直線コネクタ 136">
          <a:extLst>
            <a:ext uri="{FF2B5EF4-FFF2-40B4-BE49-F238E27FC236}">
              <a16:creationId xmlns:a16="http://schemas.microsoft.com/office/drawing/2014/main" id="{335E8A44-D15F-4C25-A678-7726FEB618A6}"/>
            </a:ext>
          </a:extLst>
        </xdr:cNvPr>
        <xdr:cNvCxnSpPr/>
      </xdr:nvCxnSpPr>
      <xdr:spPr>
        <a:xfrm flipV="1">
          <a:off x="7861300" y="7101584"/>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24290</xdr:rowOff>
    </xdr:from>
    <xdr:to>
      <xdr:col>36</xdr:col>
      <xdr:colOff>165100</xdr:colOff>
      <xdr:row>41</xdr:row>
      <xdr:rowOff>125890</xdr:rowOff>
    </xdr:to>
    <xdr:sp macro="" textlink="">
      <xdr:nvSpPr>
        <xdr:cNvPr id="138" name="楕円 137">
          <a:extLst>
            <a:ext uri="{FF2B5EF4-FFF2-40B4-BE49-F238E27FC236}">
              <a16:creationId xmlns:a16="http://schemas.microsoft.com/office/drawing/2014/main" id="{45517AF2-F09D-4D3F-B7E8-F9220AD3B254}"/>
            </a:ext>
          </a:extLst>
        </xdr:cNvPr>
        <xdr:cNvSpPr/>
      </xdr:nvSpPr>
      <xdr:spPr>
        <a:xfrm>
          <a:off x="6921500" y="7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73588</xdr:rowOff>
    </xdr:from>
    <xdr:to>
      <xdr:col>41</xdr:col>
      <xdr:colOff>50800</xdr:colOff>
      <xdr:row>41</xdr:row>
      <xdr:rowOff>75090</xdr:rowOff>
    </xdr:to>
    <xdr:cxnSp macro="">
      <xdr:nvCxnSpPr>
        <xdr:cNvPr id="139" name="直線コネクタ 138">
          <a:extLst>
            <a:ext uri="{FF2B5EF4-FFF2-40B4-BE49-F238E27FC236}">
              <a16:creationId xmlns:a16="http://schemas.microsoft.com/office/drawing/2014/main" id="{CA988DA6-48CA-416C-8DE3-14DEF6484FC2}"/>
            </a:ext>
          </a:extLst>
        </xdr:cNvPr>
        <xdr:cNvCxnSpPr/>
      </xdr:nvCxnSpPr>
      <xdr:spPr>
        <a:xfrm flipV="1">
          <a:off x="6972300" y="710303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6F743DA5-1F0E-4C17-9F66-5BF82AF840DB}"/>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ACF0F5EC-A7C3-446E-B27D-9415B7952C86}"/>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44BD8661-1FDD-4221-BE64-CA0BDA523724}"/>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35001E85-6E17-45F3-B6B8-741897AF03A8}"/>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112918</xdr:rowOff>
    </xdr:from>
    <xdr:ext cx="534377" cy="259045"/>
    <xdr:sp macro="" textlink="">
      <xdr:nvSpPr>
        <xdr:cNvPr id="144" name="n_1mainValue【道路】&#10;一人当たり延長">
          <a:extLst>
            <a:ext uri="{FF2B5EF4-FFF2-40B4-BE49-F238E27FC236}">
              <a16:creationId xmlns:a16="http://schemas.microsoft.com/office/drawing/2014/main" id="{43B96C8C-A1DA-4A7D-AA9B-A1D42D18DDB2}"/>
            </a:ext>
          </a:extLst>
        </xdr:cNvPr>
        <xdr:cNvSpPr txBox="1"/>
      </xdr:nvSpPr>
      <xdr:spPr>
        <a:xfrm>
          <a:off x="9359411" y="71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114061</xdr:rowOff>
    </xdr:from>
    <xdr:ext cx="534377" cy="259045"/>
    <xdr:sp macro="" textlink="">
      <xdr:nvSpPr>
        <xdr:cNvPr id="145" name="n_2mainValue【道路】&#10;一人当たり延長">
          <a:extLst>
            <a:ext uri="{FF2B5EF4-FFF2-40B4-BE49-F238E27FC236}">
              <a16:creationId xmlns:a16="http://schemas.microsoft.com/office/drawing/2014/main" id="{4AC05FD3-D307-4C36-A37F-F200E2C38F88}"/>
            </a:ext>
          </a:extLst>
        </xdr:cNvPr>
        <xdr:cNvSpPr txBox="1"/>
      </xdr:nvSpPr>
      <xdr:spPr>
        <a:xfrm>
          <a:off x="8483111" y="71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115515</xdr:rowOff>
    </xdr:from>
    <xdr:ext cx="534377" cy="259045"/>
    <xdr:sp macro="" textlink="">
      <xdr:nvSpPr>
        <xdr:cNvPr id="146" name="n_3mainValue【道路】&#10;一人当たり延長">
          <a:extLst>
            <a:ext uri="{FF2B5EF4-FFF2-40B4-BE49-F238E27FC236}">
              <a16:creationId xmlns:a16="http://schemas.microsoft.com/office/drawing/2014/main" id="{41B0AEC9-B118-450A-AD61-D29626F0D320}"/>
            </a:ext>
          </a:extLst>
        </xdr:cNvPr>
        <xdr:cNvSpPr txBox="1"/>
      </xdr:nvSpPr>
      <xdr:spPr>
        <a:xfrm>
          <a:off x="7594111" y="71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117017</xdr:rowOff>
    </xdr:from>
    <xdr:ext cx="534377" cy="259045"/>
    <xdr:sp macro="" textlink="">
      <xdr:nvSpPr>
        <xdr:cNvPr id="147" name="n_4mainValue【道路】&#10;一人当たり延長">
          <a:extLst>
            <a:ext uri="{FF2B5EF4-FFF2-40B4-BE49-F238E27FC236}">
              <a16:creationId xmlns:a16="http://schemas.microsoft.com/office/drawing/2014/main" id="{1A0E862A-1CCF-4884-9A57-B11BFF65DDF6}"/>
            </a:ext>
          </a:extLst>
        </xdr:cNvPr>
        <xdr:cNvSpPr txBox="1"/>
      </xdr:nvSpPr>
      <xdr:spPr>
        <a:xfrm>
          <a:off x="6705111" y="71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F4B6570-C4C7-4834-B629-24DAFEA2E7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F583425-AEB5-480F-9ABC-F35D5D682F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7A0D203-EA96-4EA7-B8CB-BA21A961E8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5712984-8BEE-45E0-86A0-5762F9E7BB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B7EE599-B9FB-4C6E-A1D4-4C917944C9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9601D3B-D86F-4C90-808E-619BA38631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54D48B6-0D9B-4BF8-BE3C-EDA4F36ACD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885A266-CF93-49FE-95BE-5B7B21886A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8A54941-2914-4C35-907B-1CF3B41099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C187229-A148-4D0C-8046-5ECA2D7403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E83D3C6-1FBC-498C-B0FD-3D9A339216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7C2EE5C-B9D5-42A2-A9AA-E36FB72A68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97663C9-6073-48F3-B4F1-7C4B803A57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86F55C6-C591-4903-9BC2-6277F7F3346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50F2C4C-6E95-4BA8-8BF4-28B3D7FBC1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3149A9E-D394-4797-B974-1A2628E11D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4D29112-D3CA-486C-A2CB-FDF6DAB37C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9F6B273-D823-4687-B141-F42DDFA14A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DB59E2-80EA-4548-BF4B-2725D08B0F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BC81D84-5C07-47A4-B739-C90CC8C890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59AB872-4BFB-47B9-AD49-C89216CA5D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C8BC9F1-35A7-4F09-9538-6EF28A9E73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759951D-D5EA-4533-8F40-031EBF283A5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AD3D8AF-19B1-48BF-8DAF-A4F8AEB621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E78EA88-B8D2-4A45-B2F3-B82857429B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E1704205-1FC8-48FB-A9C2-2BEFD2451345}"/>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F47EE49-47BF-4860-9890-97CDCDCF358F}"/>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E8435399-5CB6-4A62-8789-963A957F0D98}"/>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96B2F19-9CA3-4F5A-8865-5E8884F0C002}"/>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3ED12C03-59BC-45D6-A6EE-7F5E9E7E2314}"/>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4729202-9EF7-477A-ABF7-C62CD1DECB01}"/>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631B08C3-1684-411D-A872-67DF3ED14971}"/>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76E152BE-EBC4-4C1A-8198-99B3E4F3AC0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A03D703C-0E89-4A0A-9B50-C4A5E5F435A9}"/>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502E08A3-93AD-4603-BD19-70BD0960F316}"/>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46A705C3-6B2E-4199-A6BC-F50489FA4E2E}"/>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0D3675-1984-462F-9032-673DD739E4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EAE96FB-E25E-4C17-B21E-317DC66367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633BEE-723D-4091-B072-9AFC8189B2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670BAA3-B0FA-4C60-8030-2C6F6EBB65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A6D703D-28E0-43DC-9338-B11D42B5B9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89" name="楕円 188">
          <a:extLst>
            <a:ext uri="{FF2B5EF4-FFF2-40B4-BE49-F238E27FC236}">
              <a16:creationId xmlns:a16="http://schemas.microsoft.com/office/drawing/2014/main" id="{40ED46C2-F251-45B3-BD80-1FA838FD3115}"/>
            </a:ext>
          </a:extLst>
        </xdr:cNvPr>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0262EF7-EE7A-40DB-9713-4B814909C2A3}"/>
            </a:ext>
          </a:extLst>
        </xdr:cNvPr>
        <xdr:cNvSpPr txBox="1"/>
      </xdr:nvSpPr>
      <xdr:spPr>
        <a:xfrm>
          <a:off x="4673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91" name="楕円 190">
          <a:extLst>
            <a:ext uri="{FF2B5EF4-FFF2-40B4-BE49-F238E27FC236}">
              <a16:creationId xmlns:a16="http://schemas.microsoft.com/office/drawing/2014/main" id="{5B9E6C71-1923-4D00-96B1-18D49A077250}"/>
            </a:ext>
          </a:extLst>
        </xdr:cNvPr>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9797</xdr:rowOff>
    </xdr:to>
    <xdr:cxnSp macro="">
      <xdr:nvCxnSpPr>
        <xdr:cNvPr id="192" name="直線コネクタ 191">
          <a:extLst>
            <a:ext uri="{FF2B5EF4-FFF2-40B4-BE49-F238E27FC236}">
              <a16:creationId xmlns:a16="http://schemas.microsoft.com/office/drawing/2014/main" id="{CD08F39D-E8FB-4987-B71F-1A499E6B6C2B}"/>
            </a:ext>
          </a:extLst>
        </xdr:cNvPr>
        <xdr:cNvCxnSpPr/>
      </xdr:nvCxnSpPr>
      <xdr:spPr>
        <a:xfrm>
          <a:off x="3797300" y="102690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3" name="楕円 192">
          <a:extLst>
            <a:ext uri="{FF2B5EF4-FFF2-40B4-BE49-F238E27FC236}">
              <a16:creationId xmlns:a16="http://schemas.microsoft.com/office/drawing/2014/main" id="{64FF813E-7F1A-40EC-8E89-7F9031875350}"/>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153488</xdr:rowOff>
    </xdr:to>
    <xdr:cxnSp macro="">
      <xdr:nvCxnSpPr>
        <xdr:cNvPr id="194" name="直線コネクタ 193">
          <a:extLst>
            <a:ext uri="{FF2B5EF4-FFF2-40B4-BE49-F238E27FC236}">
              <a16:creationId xmlns:a16="http://schemas.microsoft.com/office/drawing/2014/main" id="{441756C6-626F-4B33-B4D5-6892DBA956A5}"/>
            </a:ext>
          </a:extLst>
        </xdr:cNvPr>
        <xdr:cNvCxnSpPr/>
      </xdr:nvCxnSpPr>
      <xdr:spPr>
        <a:xfrm>
          <a:off x="2908300" y="102412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5" name="楕円 194">
          <a:extLst>
            <a:ext uri="{FF2B5EF4-FFF2-40B4-BE49-F238E27FC236}">
              <a16:creationId xmlns:a16="http://schemas.microsoft.com/office/drawing/2014/main" id="{B0819F38-F394-417C-97DB-158D7E7D6EF7}"/>
            </a:ext>
          </a:extLst>
        </xdr:cNvPr>
        <xdr:cNvSpPr/>
      </xdr:nvSpPr>
      <xdr:spPr>
        <a:xfrm>
          <a:off x="1968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125730</xdr:rowOff>
    </xdr:to>
    <xdr:cxnSp macro="">
      <xdr:nvCxnSpPr>
        <xdr:cNvPr id="196" name="直線コネクタ 195">
          <a:extLst>
            <a:ext uri="{FF2B5EF4-FFF2-40B4-BE49-F238E27FC236}">
              <a16:creationId xmlns:a16="http://schemas.microsoft.com/office/drawing/2014/main" id="{01A001EB-5675-4195-B2F0-1993E10AE2A5}"/>
            </a:ext>
          </a:extLst>
        </xdr:cNvPr>
        <xdr:cNvCxnSpPr/>
      </xdr:nvCxnSpPr>
      <xdr:spPr>
        <a:xfrm>
          <a:off x="2019300" y="1021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22678</xdr:rowOff>
    </xdr:from>
    <xdr:to>
      <xdr:col>6</xdr:col>
      <xdr:colOff>38100</xdr:colOff>
      <xdr:row>59</xdr:row>
      <xdr:rowOff>124278</xdr:rowOff>
    </xdr:to>
    <xdr:sp macro="" textlink="">
      <xdr:nvSpPr>
        <xdr:cNvPr id="197" name="楕円 196">
          <a:extLst>
            <a:ext uri="{FF2B5EF4-FFF2-40B4-BE49-F238E27FC236}">
              <a16:creationId xmlns:a16="http://schemas.microsoft.com/office/drawing/2014/main" id="{1534CFC5-A9B3-4842-A376-F4F571080AB6}"/>
            </a:ext>
          </a:extLst>
        </xdr:cNvPr>
        <xdr:cNvSpPr/>
      </xdr:nvSpPr>
      <xdr:spPr>
        <a:xfrm>
          <a:off x="1079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73478</xdr:rowOff>
    </xdr:from>
    <xdr:to>
      <xdr:col>10</xdr:col>
      <xdr:colOff>114300</xdr:colOff>
      <xdr:row>59</xdr:row>
      <xdr:rowOff>97972</xdr:rowOff>
    </xdr:to>
    <xdr:cxnSp macro="">
      <xdr:nvCxnSpPr>
        <xdr:cNvPr id="198" name="直線コネクタ 197">
          <a:extLst>
            <a:ext uri="{FF2B5EF4-FFF2-40B4-BE49-F238E27FC236}">
              <a16:creationId xmlns:a16="http://schemas.microsoft.com/office/drawing/2014/main" id="{7CB0365B-C715-4B0A-AFF2-871B549205B0}"/>
            </a:ext>
          </a:extLst>
        </xdr:cNvPr>
        <xdr:cNvCxnSpPr/>
      </xdr:nvCxnSpPr>
      <xdr:spPr>
        <a:xfrm>
          <a:off x="1130300" y="1018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1DEC2FE-5E59-4038-A020-F8FAAC038ADE}"/>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E979A3D-5596-4762-B665-2081A5A9AFF8}"/>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1342E3C-904B-4B69-8362-95AC8217CBBD}"/>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91CC9C3-B6C9-41BD-9C18-15C59B7F3171}"/>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49365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D7AECA4-7142-444D-89D2-69393C706320}"/>
            </a:ext>
          </a:extLst>
        </xdr:cNvPr>
        <xdr:cNvSpPr txBox="1"/>
      </xdr:nvSpPr>
      <xdr:spPr>
        <a:xfrm>
          <a:off x="3582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B9C7F81-FDDC-45F9-93BD-7982F61D3587}"/>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140D06D-4727-4104-AF8A-15F803510428}"/>
            </a:ext>
          </a:extLst>
        </xdr:cNvPr>
        <xdr:cNvSpPr txBox="1"/>
      </xdr:nvSpPr>
      <xdr:spPr>
        <a:xfrm>
          <a:off x="1816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140805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915F68D-6850-4745-BB35-FE675AEC12B8}"/>
            </a:ext>
          </a:extLst>
        </xdr:cNvPr>
        <xdr:cNvSpPr txBox="1"/>
      </xdr:nvSpPr>
      <xdr:spPr>
        <a:xfrm>
          <a:off x="927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A547032-43F3-4291-B159-816233896B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8746DA5-8695-432E-8422-67ABDFD282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8291879-411A-4359-BB5F-9A288AD057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085FFF4-3F89-458B-A16E-30686F88E2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42BCB36-12E3-4B71-8058-0A427390DC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24FA6BF-A7EA-4141-B0A8-F5D63F1557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7BE5450-AFEC-4925-B47D-9ED7A85317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2C2E145-E7AC-4C4E-B447-C24025E548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B3003C9-CFE0-4EA7-99F3-BDBFEA29C8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2E6523B-26AB-43D5-9C3C-E80A95EFE1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11338CA-1729-4082-88B1-863FDBA9202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7BA7F98-E6C9-4589-BA6E-D2484AC433B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D42AB3C-7A73-4C92-9C3A-67A497380A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2A745E47-398A-4B79-B3F7-201AA37B6A5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B2FB6BA-3251-4F7D-999A-53E56E0A148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0624735-6BEB-4244-8303-D383BEDBE8F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2EE50BC-8301-4135-9D7A-C58E1B6AE84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DAA2975-AAE6-4895-BA25-3F2191F6C9A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7B56FD6-0616-40A0-8A16-887CE61D79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3850379-AFE2-4A81-ABAC-A246CAD56D6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B4EF05E-7E5A-4699-B4D5-A72E89AF47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39AFDE1-DF77-404F-A388-048B2C15273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11FFFAC-734A-4004-8559-B5F16F1027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A6B78F6C-1E49-41F0-B24C-AA03E681C22F}"/>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26D29E4-FDD3-4D7F-AEFE-0A82833E3BA8}"/>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95CE1A88-0D8E-4A3D-9E61-09955B3C997B}"/>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9DABFA0-73B4-4608-885E-06386D028EEB}"/>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67C640C8-D2BA-452B-8133-494C99CA7D23}"/>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AF1B540-48F1-4D77-AD6C-BF85118D2AE8}"/>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8E11BEB2-0466-4385-B834-CE7774225C57}"/>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FC0F7A9-B0DC-4146-9132-1CF7FB99BA69}"/>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536F7E27-0AE3-46AB-B24C-C51100DA621A}"/>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6972D458-2B2B-4683-B306-D03BC60ED57C}"/>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1D79AE69-E890-4509-BF3D-F3D1CE6A92B5}"/>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B7382D-205C-42A2-972B-F08D6047CC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FD0211-7681-4C0F-B8EF-94532A43773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263AB45-1D76-46FA-B50B-9133DB9D5F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68000A5-A72D-4B4C-A6B3-C0B115A980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132247B-229A-4276-BBA2-017B8EA1CE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38277</xdr:rowOff>
    </xdr:from>
    <xdr:to>
      <xdr:col>55</xdr:col>
      <xdr:colOff>50800</xdr:colOff>
      <xdr:row>63</xdr:row>
      <xdr:rowOff>139877</xdr:rowOff>
    </xdr:to>
    <xdr:sp macro="" textlink="">
      <xdr:nvSpPr>
        <xdr:cNvPr id="246" name="楕円 245">
          <a:extLst>
            <a:ext uri="{FF2B5EF4-FFF2-40B4-BE49-F238E27FC236}">
              <a16:creationId xmlns:a16="http://schemas.microsoft.com/office/drawing/2014/main" id="{7C16D852-085A-459C-8AE3-E991E1A6EF28}"/>
            </a:ext>
          </a:extLst>
        </xdr:cNvPr>
        <xdr:cNvSpPr/>
      </xdr:nvSpPr>
      <xdr:spPr>
        <a:xfrm>
          <a:off x="10426700" y="108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16704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D74B22C-F230-4252-81EC-73D03F953A33}"/>
            </a:ext>
          </a:extLst>
        </xdr:cNvPr>
        <xdr:cNvSpPr txBox="1"/>
      </xdr:nvSpPr>
      <xdr:spPr>
        <a:xfrm>
          <a:off x="10515600" y="1081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39187</xdr:rowOff>
    </xdr:from>
    <xdr:to>
      <xdr:col>50</xdr:col>
      <xdr:colOff>165100</xdr:colOff>
      <xdr:row>63</xdr:row>
      <xdr:rowOff>140787</xdr:rowOff>
    </xdr:to>
    <xdr:sp macro="" textlink="">
      <xdr:nvSpPr>
        <xdr:cNvPr id="248" name="楕円 247">
          <a:extLst>
            <a:ext uri="{FF2B5EF4-FFF2-40B4-BE49-F238E27FC236}">
              <a16:creationId xmlns:a16="http://schemas.microsoft.com/office/drawing/2014/main" id="{4786BABF-7BEA-4EF7-B04A-6061D05EC711}"/>
            </a:ext>
          </a:extLst>
        </xdr:cNvPr>
        <xdr:cNvSpPr/>
      </xdr:nvSpPr>
      <xdr:spPr>
        <a:xfrm>
          <a:off x="9588500" y="108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89077</xdr:rowOff>
    </xdr:from>
    <xdr:to>
      <xdr:col>55</xdr:col>
      <xdr:colOff>0</xdr:colOff>
      <xdr:row>63</xdr:row>
      <xdr:rowOff>89987</xdr:rowOff>
    </xdr:to>
    <xdr:cxnSp macro="">
      <xdr:nvCxnSpPr>
        <xdr:cNvPr id="249" name="直線コネクタ 248">
          <a:extLst>
            <a:ext uri="{FF2B5EF4-FFF2-40B4-BE49-F238E27FC236}">
              <a16:creationId xmlns:a16="http://schemas.microsoft.com/office/drawing/2014/main" id="{30DF9BB8-7EEA-411D-BC7A-32E76FFFAB9E}"/>
            </a:ext>
          </a:extLst>
        </xdr:cNvPr>
        <xdr:cNvCxnSpPr/>
      </xdr:nvCxnSpPr>
      <xdr:spPr>
        <a:xfrm flipV="1">
          <a:off x="9639300" y="10890427"/>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40100</xdr:rowOff>
    </xdr:from>
    <xdr:to>
      <xdr:col>46</xdr:col>
      <xdr:colOff>38100</xdr:colOff>
      <xdr:row>63</xdr:row>
      <xdr:rowOff>141700</xdr:rowOff>
    </xdr:to>
    <xdr:sp macro="" textlink="">
      <xdr:nvSpPr>
        <xdr:cNvPr id="250" name="楕円 249">
          <a:extLst>
            <a:ext uri="{FF2B5EF4-FFF2-40B4-BE49-F238E27FC236}">
              <a16:creationId xmlns:a16="http://schemas.microsoft.com/office/drawing/2014/main" id="{89A003D4-4522-4C13-A759-10ECB738040C}"/>
            </a:ext>
          </a:extLst>
        </xdr:cNvPr>
        <xdr:cNvSpPr/>
      </xdr:nvSpPr>
      <xdr:spPr>
        <a:xfrm>
          <a:off x="8699500" y="10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89987</xdr:rowOff>
    </xdr:from>
    <xdr:to>
      <xdr:col>50</xdr:col>
      <xdr:colOff>114300</xdr:colOff>
      <xdr:row>63</xdr:row>
      <xdr:rowOff>90900</xdr:rowOff>
    </xdr:to>
    <xdr:cxnSp macro="">
      <xdr:nvCxnSpPr>
        <xdr:cNvPr id="251" name="直線コネクタ 250">
          <a:extLst>
            <a:ext uri="{FF2B5EF4-FFF2-40B4-BE49-F238E27FC236}">
              <a16:creationId xmlns:a16="http://schemas.microsoft.com/office/drawing/2014/main" id="{A50BE8D2-AA18-4A51-BD65-C1592A641365}"/>
            </a:ext>
          </a:extLst>
        </xdr:cNvPr>
        <xdr:cNvCxnSpPr/>
      </xdr:nvCxnSpPr>
      <xdr:spPr>
        <a:xfrm flipV="1">
          <a:off x="8750300" y="1089133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41008</xdr:rowOff>
    </xdr:from>
    <xdr:to>
      <xdr:col>41</xdr:col>
      <xdr:colOff>101600</xdr:colOff>
      <xdr:row>63</xdr:row>
      <xdr:rowOff>142608</xdr:rowOff>
    </xdr:to>
    <xdr:sp macro="" textlink="">
      <xdr:nvSpPr>
        <xdr:cNvPr id="252" name="楕円 251">
          <a:extLst>
            <a:ext uri="{FF2B5EF4-FFF2-40B4-BE49-F238E27FC236}">
              <a16:creationId xmlns:a16="http://schemas.microsoft.com/office/drawing/2014/main" id="{8347A17C-F6E6-48EF-91C8-90AB46EE93CD}"/>
            </a:ext>
          </a:extLst>
        </xdr:cNvPr>
        <xdr:cNvSpPr/>
      </xdr:nvSpPr>
      <xdr:spPr>
        <a:xfrm>
          <a:off x="7810500" y="10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90900</xdr:rowOff>
    </xdr:from>
    <xdr:to>
      <xdr:col>45</xdr:col>
      <xdr:colOff>177800</xdr:colOff>
      <xdr:row>63</xdr:row>
      <xdr:rowOff>91808</xdr:rowOff>
    </xdr:to>
    <xdr:cxnSp macro="">
      <xdr:nvCxnSpPr>
        <xdr:cNvPr id="253" name="直線コネクタ 252">
          <a:extLst>
            <a:ext uri="{FF2B5EF4-FFF2-40B4-BE49-F238E27FC236}">
              <a16:creationId xmlns:a16="http://schemas.microsoft.com/office/drawing/2014/main" id="{81EFDBB9-32DC-4BE1-B7BB-F3BFAF616F99}"/>
            </a:ext>
          </a:extLst>
        </xdr:cNvPr>
        <xdr:cNvCxnSpPr/>
      </xdr:nvCxnSpPr>
      <xdr:spPr>
        <a:xfrm flipV="1">
          <a:off x="7861300" y="10892250"/>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42242</xdr:rowOff>
    </xdr:from>
    <xdr:to>
      <xdr:col>36</xdr:col>
      <xdr:colOff>165100</xdr:colOff>
      <xdr:row>63</xdr:row>
      <xdr:rowOff>143842</xdr:rowOff>
    </xdr:to>
    <xdr:sp macro="" textlink="">
      <xdr:nvSpPr>
        <xdr:cNvPr id="254" name="楕円 253">
          <a:extLst>
            <a:ext uri="{FF2B5EF4-FFF2-40B4-BE49-F238E27FC236}">
              <a16:creationId xmlns:a16="http://schemas.microsoft.com/office/drawing/2014/main" id="{9E2CECF9-BAE0-40EF-8F49-255AFF30792D}"/>
            </a:ext>
          </a:extLst>
        </xdr:cNvPr>
        <xdr:cNvSpPr/>
      </xdr:nvSpPr>
      <xdr:spPr>
        <a:xfrm>
          <a:off x="6921500" y="108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91808</xdr:rowOff>
    </xdr:from>
    <xdr:to>
      <xdr:col>41</xdr:col>
      <xdr:colOff>50800</xdr:colOff>
      <xdr:row>63</xdr:row>
      <xdr:rowOff>93042</xdr:rowOff>
    </xdr:to>
    <xdr:cxnSp macro="">
      <xdr:nvCxnSpPr>
        <xdr:cNvPr id="255" name="直線コネクタ 254">
          <a:extLst>
            <a:ext uri="{FF2B5EF4-FFF2-40B4-BE49-F238E27FC236}">
              <a16:creationId xmlns:a16="http://schemas.microsoft.com/office/drawing/2014/main" id="{9C21535C-23F7-4189-B605-90ABBC3DFA0E}"/>
            </a:ext>
          </a:extLst>
        </xdr:cNvPr>
        <xdr:cNvCxnSpPr/>
      </xdr:nvCxnSpPr>
      <xdr:spPr>
        <a:xfrm flipV="1">
          <a:off x="6972300" y="1089315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291A105-2554-4BB3-9E2D-249FB45A4922}"/>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06809ED-32C1-42D6-A546-27C735E94267}"/>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CFE148F-44FC-4BC3-A4A7-882144FD1F4C}"/>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4E371D2-746C-4DC0-AA71-5F8AD8BBBAC9}"/>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131914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5A74773-2625-4F41-9C3D-2B3198D57497}"/>
            </a:ext>
          </a:extLst>
        </xdr:cNvPr>
        <xdr:cNvSpPr txBox="1"/>
      </xdr:nvSpPr>
      <xdr:spPr>
        <a:xfrm>
          <a:off x="9327095" y="1093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132827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3B52B62-06AD-47C1-8368-977886CC250E}"/>
            </a:ext>
          </a:extLst>
        </xdr:cNvPr>
        <xdr:cNvSpPr txBox="1"/>
      </xdr:nvSpPr>
      <xdr:spPr>
        <a:xfrm>
          <a:off x="8450795" y="1093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133735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DA4606B-01F2-463F-9300-A5CEEC6919E9}"/>
            </a:ext>
          </a:extLst>
        </xdr:cNvPr>
        <xdr:cNvSpPr txBox="1"/>
      </xdr:nvSpPr>
      <xdr:spPr>
        <a:xfrm>
          <a:off x="7561795" y="1093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134969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DE610E4-D2A9-499E-9AD9-A8CC2CE699B7}"/>
            </a:ext>
          </a:extLst>
        </xdr:cNvPr>
        <xdr:cNvSpPr txBox="1"/>
      </xdr:nvSpPr>
      <xdr:spPr>
        <a:xfrm>
          <a:off x="6672795" y="109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E34559B-D2D9-46AD-8B56-BE7A0184CC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49F1891-0737-4DD8-A052-5C6F0AB4D4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DE5519A-1A2E-42CA-BBF9-50EEA86A10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EE4874D-6B1F-4763-B5BA-7F2DD84245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6EEE893-E214-403A-8221-A7EF01B363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577D69E-9DCF-46E0-BEC8-25667F99E0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A0D628D-B062-47A8-93B3-60A6DF25CD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C9C2921-5698-43F1-81A1-312207CE9F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BF3F6A2-3ED3-4A37-9615-1737368787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01D2677-3160-4B6D-BBD7-612B6797BB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860FCF8-1CA1-4BB4-AB54-08892A3CE6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F5349C93-A6FE-47FE-8CC2-A118FE173B3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D981E9E7-8B2B-4E0B-BEBE-951450743EC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5DEAC1A2-68AF-4D9E-84D9-27EB610B4B9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C2AE639A-1814-4914-A3CF-543E6805011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3EC60C9C-49D3-4872-B69C-344223888F8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B3D82AA2-7D94-4E82-8A60-0606D45925D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BF416894-7705-4F20-B615-A66AF3680C1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73DF374C-5B30-4AF4-B408-C702BB86934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0CE1835-E996-4996-8350-4E8107BB25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C780CA55-9800-44BE-920A-8CF32632765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52EB3A7-E47C-4DFA-9BAE-A1F28DD2BB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CB37C025-3C8F-4E18-8FCB-EA6049022A3F}"/>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C4EF18A-7255-4B94-9F86-52144B38098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20773A27-0A96-4536-AAFA-A4AF5FD308B4}"/>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D451B5F-8722-4257-A848-114D1D65A9F1}"/>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A5692F5F-25DD-4605-9773-2D50A0EEB0BB}"/>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94E1F27-A62A-4739-92CF-FF1BA13A741A}"/>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1A4D0B79-C0C0-4B86-A4F4-8665B0031F42}"/>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26F0B3A4-92BE-4A28-9C1E-09DEEE36C402}"/>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105AF883-8084-4C31-8603-1363452B90AF}"/>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7E9687CE-54B1-4A2D-8436-985B128A93AD}"/>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825A2E01-5ED7-4946-962B-21D731153E37}"/>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D2E2807-8EA8-4C71-A3A6-B97ADD7869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8A7BD7A-585C-49E3-AD8A-10B1F45225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EA99D1-C29B-4677-8EED-5B6AA7B126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B1535E-4300-47B9-B891-11CA1943A1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5C0945-4DF9-4BAC-8592-5C479D2B7D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302" name="楕円 301">
          <a:extLst>
            <a:ext uri="{FF2B5EF4-FFF2-40B4-BE49-F238E27FC236}">
              <a16:creationId xmlns:a16="http://schemas.microsoft.com/office/drawing/2014/main" id="{15BCC2F7-2027-4A6F-B2D8-DAB5BA4C5367}"/>
            </a:ext>
          </a:extLst>
        </xdr:cNvPr>
        <xdr:cNvSpPr/>
      </xdr:nvSpPr>
      <xdr:spPr>
        <a:xfrm>
          <a:off x="4584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14749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110A85F-D1CC-4C27-9809-3DCEEB78936F}"/>
            </a:ext>
          </a:extLst>
        </xdr:cNvPr>
        <xdr:cNvSpPr txBox="1"/>
      </xdr:nvSpPr>
      <xdr:spPr>
        <a:xfrm>
          <a:off x="4673600" y="139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4" name="楕円 303">
          <a:extLst>
            <a:ext uri="{FF2B5EF4-FFF2-40B4-BE49-F238E27FC236}">
              <a16:creationId xmlns:a16="http://schemas.microsoft.com/office/drawing/2014/main" id="{7499F696-8801-4C92-9479-9214F589ED22}"/>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42672</xdr:rowOff>
    </xdr:to>
    <xdr:cxnSp macro="">
      <xdr:nvCxnSpPr>
        <xdr:cNvPr id="305" name="直線コネクタ 304">
          <a:extLst>
            <a:ext uri="{FF2B5EF4-FFF2-40B4-BE49-F238E27FC236}">
              <a16:creationId xmlns:a16="http://schemas.microsoft.com/office/drawing/2014/main" id="{6A32F9B8-5DDE-430E-AACC-D0BFA0021BAA}"/>
            </a:ext>
          </a:extLst>
        </xdr:cNvPr>
        <xdr:cNvCxnSpPr/>
      </xdr:nvCxnSpPr>
      <xdr:spPr>
        <a:xfrm>
          <a:off x="3797300" y="140512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65024</xdr:rowOff>
    </xdr:from>
    <xdr:to>
      <xdr:col>15</xdr:col>
      <xdr:colOff>101600</xdr:colOff>
      <xdr:row>81</xdr:row>
      <xdr:rowOff>166624</xdr:rowOff>
    </xdr:to>
    <xdr:sp macro="" textlink="">
      <xdr:nvSpPr>
        <xdr:cNvPr id="306" name="楕円 305">
          <a:extLst>
            <a:ext uri="{FF2B5EF4-FFF2-40B4-BE49-F238E27FC236}">
              <a16:creationId xmlns:a16="http://schemas.microsoft.com/office/drawing/2014/main" id="{66D4A1AA-E65D-4F32-8AE5-646352BAA3B4}"/>
            </a:ext>
          </a:extLst>
        </xdr:cNvPr>
        <xdr:cNvSpPr/>
      </xdr:nvSpPr>
      <xdr:spPr>
        <a:xfrm>
          <a:off x="2857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115824</xdr:rowOff>
    </xdr:from>
    <xdr:to>
      <xdr:col>19</xdr:col>
      <xdr:colOff>177800</xdr:colOff>
      <xdr:row>81</xdr:row>
      <xdr:rowOff>163830</xdr:rowOff>
    </xdr:to>
    <xdr:cxnSp macro="">
      <xdr:nvCxnSpPr>
        <xdr:cNvPr id="307" name="直線コネクタ 306">
          <a:extLst>
            <a:ext uri="{FF2B5EF4-FFF2-40B4-BE49-F238E27FC236}">
              <a16:creationId xmlns:a16="http://schemas.microsoft.com/office/drawing/2014/main" id="{D2BF680C-58A8-49DF-8BFE-C7F6EC993B40}"/>
            </a:ext>
          </a:extLst>
        </xdr:cNvPr>
        <xdr:cNvCxnSpPr/>
      </xdr:nvCxnSpPr>
      <xdr:spPr>
        <a:xfrm>
          <a:off x="2908300" y="140032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308" name="楕円 307">
          <a:extLst>
            <a:ext uri="{FF2B5EF4-FFF2-40B4-BE49-F238E27FC236}">
              <a16:creationId xmlns:a16="http://schemas.microsoft.com/office/drawing/2014/main" id="{DE0C09FE-04D0-429B-AA06-F76D71A61C66}"/>
            </a:ext>
          </a:extLst>
        </xdr:cNvPr>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115824</xdr:rowOff>
    </xdr:to>
    <xdr:cxnSp macro="">
      <xdr:nvCxnSpPr>
        <xdr:cNvPr id="309" name="直線コネクタ 308">
          <a:extLst>
            <a:ext uri="{FF2B5EF4-FFF2-40B4-BE49-F238E27FC236}">
              <a16:creationId xmlns:a16="http://schemas.microsoft.com/office/drawing/2014/main" id="{05F79BF2-84B8-4571-BFA4-80EBF1D5D403}"/>
            </a:ext>
          </a:extLst>
        </xdr:cNvPr>
        <xdr:cNvCxnSpPr/>
      </xdr:nvCxnSpPr>
      <xdr:spPr>
        <a:xfrm>
          <a:off x="2019300" y="139644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149606</xdr:rowOff>
    </xdr:from>
    <xdr:to>
      <xdr:col>6</xdr:col>
      <xdr:colOff>38100</xdr:colOff>
      <xdr:row>81</xdr:row>
      <xdr:rowOff>79756</xdr:rowOff>
    </xdr:to>
    <xdr:sp macro="" textlink="">
      <xdr:nvSpPr>
        <xdr:cNvPr id="310" name="楕円 309">
          <a:extLst>
            <a:ext uri="{FF2B5EF4-FFF2-40B4-BE49-F238E27FC236}">
              <a16:creationId xmlns:a16="http://schemas.microsoft.com/office/drawing/2014/main" id="{3DDB014F-551E-4961-9B58-628442780239}"/>
            </a:ext>
          </a:extLst>
        </xdr:cNvPr>
        <xdr:cNvSpPr/>
      </xdr:nvSpPr>
      <xdr:spPr>
        <a:xfrm>
          <a:off x="107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28956</xdr:rowOff>
    </xdr:from>
    <xdr:to>
      <xdr:col>10</xdr:col>
      <xdr:colOff>114300</xdr:colOff>
      <xdr:row>81</xdr:row>
      <xdr:rowOff>76963</xdr:rowOff>
    </xdr:to>
    <xdr:cxnSp macro="">
      <xdr:nvCxnSpPr>
        <xdr:cNvPr id="311" name="直線コネクタ 310">
          <a:extLst>
            <a:ext uri="{FF2B5EF4-FFF2-40B4-BE49-F238E27FC236}">
              <a16:creationId xmlns:a16="http://schemas.microsoft.com/office/drawing/2014/main" id="{C51857F7-88D7-4D8F-A7C0-CF4770CD9EDF}"/>
            </a:ext>
          </a:extLst>
        </xdr:cNvPr>
        <xdr:cNvCxnSpPr/>
      </xdr:nvCxnSpPr>
      <xdr:spPr>
        <a:xfrm>
          <a:off x="1130300" y="139164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3DAEF66C-B8E4-4DD9-A20D-E5A1083BEA0D}"/>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20FAF73A-7298-4E1B-8239-3CBDCEA49E7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B7E14494-E368-4EC8-AB8C-83806ED3E58C}"/>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02A16CFC-41AC-4F3E-92E8-7B82D2116B63}"/>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16" name="n_1mainValue【公営住宅】&#10;有形固定資産減価償却率">
          <a:extLst>
            <a:ext uri="{FF2B5EF4-FFF2-40B4-BE49-F238E27FC236}">
              <a16:creationId xmlns:a16="http://schemas.microsoft.com/office/drawing/2014/main" id="{621EBB94-B60E-4773-A519-3975B095A184}"/>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11701</xdr:rowOff>
    </xdr:from>
    <xdr:ext cx="405111" cy="259045"/>
    <xdr:sp macro="" textlink="">
      <xdr:nvSpPr>
        <xdr:cNvPr id="317" name="n_2mainValue【公営住宅】&#10;有形固定資産減価償却率">
          <a:extLst>
            <a:ext uri="{FF2B5EF4-FFF2-40B4-BE49-F238E27FC236}">
              <a16:creationId xmlns:a16="http://schemas.microsoft.com/office/drawing/2014/main" id="{BC6D4460-3E7F-4C29-A490-D7875CCF416F}"/>
            </a:ext>
          </a:extLst>
        </xdr:cNvPr>
        <xdr:cNvSpPr txBox="1"/>
      </xdr:nvSpPr>
      <xdr:spPr>
        <a:xfrm>
          <a:off x="27057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144290</xdr:rowOff>
    </xdr:from>
    <xdr:ext cx="405111" cy="259045"/>
    <xdr:sp macro="" textlink="">
      <xdr:nvSpPr>
        <xdr:cNvPr id="318" name="n_3mainValue【公営住宅】&#10;有形固定資産減価償却率">
          <a:extLst>
            <a:ext uri="{FF2B5EF4-FFF2-40B4-BE49-F238E27FC236}">
              <a16:creationId xmlns:a16="http://schemas.microsoft.com/office/drawing/2014/main" id="{D7AAED24-D389-431C-AB40-0D48509181AB}"/>
            </a:ext>
          </a:extLst>
        </xdr:cNvPr>
        <xdr:cNvSpPr txBox="1"/>
      </xdr:nvSpPr>
      <xdr:spPr>
        <a:xfrm>
          <a:off x="18167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96283</xdr:rowOff>
    </xdr:from>
    <xdr:ext cx="405111" cy="259045"/>
    <xdr:sp macro="" textlink="">
      <xdr:nvSpPr>
        <xdr:cNvPr id="319" name="n_4mainValue【公営住宅】&#10;有形固定資産減価償却率">
          <a:extLst>
            <a:ext uri="{FF2B5EF4-FFF2-40B4-BE49-F238E27FC236}">
              <a16:creationId xmlns:a16="http://schemas.microsoft.com/office/drawing/2014/main" id="{C416C768-0B2D-4CBB-8ED6-22CB9A8ACCB7}"/>
            </a:ext>
          </a:extLst>
        </xdr:cNvPr>
        <xdr:cNvSpPr txBox="1"/>
      </xdr:nvSpPr>
      <xdr:spPr>
        <a:xfrm>
          <a:off x="927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D7A6EE6-BA77-4104-8C80-09E1261105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E05BF29-1745-45DA-A213-9E5643CA43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273BBB4-8CB6-4024-B4B2-061673B624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581BA2B-80A9-43D5-AC99-12F7D8AB9D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689FE1E-32FA-45A4-A4FE-3A22D5B900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2F94BAD-DEBC-4084-828B-C65BA50E31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9A3DED5-BDEF-4884-841F-6159CD6AB9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612E520-A4AE-4DB6-85E6-E64E5AD705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AA0BB03-1C69-41E2-A7CA-5A066B1905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A3DBCA2-DA20-4798-B45B-FCE1945960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45479C1C-C955-4005-A795-CDF1058B9DD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6F99415B-FE5F-4B37-A00E-4CAA0B7B2E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219357E1-745D-44F1-82CB-587EBC3225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1B6483CE-9012-4B22-8F56-91A2F384AD7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D56C3DC-E1B1-4858-901C-D470C33142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733EF5A-97EA-49E6-933E-B1849A56E2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ECB63D8-DE3E-40DE-AA83-E1D281A7D6D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2D44CE3F-B88C-4FEE-83C6-CBAA6E4736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ED31F5A7-2345-4FAF-BC60-2F08A3DF2A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42186EB4-E83A-4E59-A38F-887EB7E46BD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DFA165E-353C-430D-B54A-73928508E5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6D04862D-3783-4905-9030-78F8CEA5EE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67F9DBF-5D25-446E-9203-08A2D5C83D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2FF8C70A-E8DD-4E67-BE89-6B6CEC5B1517}"/>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121BA613-0A2D-4BA9-A5D3-574ADA9D3D5E}"/>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91FC589B-48F4-4D45-8CD5-C2B78F7E5B31}"/>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F880950C-F38D-44F1-9056-5093E01E21E5}"/>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D8EA792C-8712-4F02-A58F-E8260E5A2988}"/>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189D00BB-D405-4019-8CE7-B36F1243F30A}"/>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E610EBFC-1053-4771-9F9B-283736B6ACC4}"/>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F5EEADFB-C31D-46E7-9952-0C3171E74A12}"/>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43A4913E-1FA0-4F7E-A1F3-0190E228284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629C97AC-04CE-4CC4-9463-3605F0EC587F}"/>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826DDBF9-754D-45C6-97F4-ADA695574E31}"/>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5629257-BF1F-487C-8110-0F921710B4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7B137E6-8AA9-4376-B6B8-0874FB6950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40B9A48-2621-4BAD-BE20-4D1A13EB37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9B99EEA-6A01-4595-9450-B8DCEEEF57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ACFF12-EE90-4E7E-A21E-58D8B7AC8E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22352</xdr:rowOff>
    </xdr:from>
    <xdr:to>
      <xdr:col>55</xdr:col>
      <xdr:colOff>50800</xdr:colOff>
      <xdr:row>83</xdr:row>
      <xdr:rowOff>123952</xdr:rowOff>
    </xdr:to>
    <xdr:sp macro="" textlink="">
      <xdr:nvSpPr>
        <xdr:cNvPr id="359" name="楕円 358">
          <a:extLst>
            <a:ext uri="{FF2B5EF4-FFF2-40B4-BE49-F238E27FC236}">
              <a16:creationId xmlns:a16="http://schemas.microsoft.com/office/drawing/2014/main" id="{E2C40A4A-B658-4F12-B3C0-0942635FDB10}"/>
            </a:ext>
          </a:extLst>
        </xdr:cNvPr>
        <xdr:cNvSpPr/>
      </xdr:nvSpPr>
      <xdr:spPr>
        <a:xfrm>
          <a:off x="104267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45229</xdr:rowOff>
    </xdr:from>
    <xdr:ext cx="469744" cy="259045"/>
    <xdr:sp macro="" textlink="">
      <xdr:nvSpPr>
        <xdr:cNvPr id="360" name="【公営住宅】&#10;一人当たり面積該当値テキスト">
          <a:extLst>
            <a:ext uri="{FF2B5EF4-FFF2-40B4-BE49-F238E27FC236}">
              <a16:creationId xmlns:a16="http://schemas.microsoft.com/office/drawing/2014/main" id="{A86AC979-5CC4-4AF5-95D8-972DC42515E1}"/>
            </a:ext>
          </a:extLst>
        </xdr:cNvPr>
        <xdr:cNvSpPr txBox="1"/>
      </xdr:nvSpPr>
      <xdr:spPr>
        <a:xfrm>
          <a:off x="10515600" y="141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24637</xdr:rowOff>
    </xdr:from>
    <xdr:to>
      <xdr:col>50</xdr:col>
      <xdr:colOff>165100</xdr:colOff>
      <xdr:row>83</xdr:row>
      <xdr:rowOff>126237</xdr:rowOff>
    </xdr:to>
    <xdr:sp macro="" textlink="">
      <xdr:nvSpPr>
        <xdr:cNvPr id="361" name="楕円 360">
          <a:extLst>
            <a:ext uri="{FF2B5EF4-FFF2-40B4-BE49-F238E27FC236}">
              <a16:creationId xmlns:a16="http://schemas.microsoft.com/office/drawing/2014/main" id="{58C7A422-42B0-4291-817E-C6145F2E19D9}"/>
            </a:ext>
          </a:extLst>
        </xdr:cNvPr>
        <xdr:cNvSpPr/>
      </xdr:nvSpPr>
      <xdr:spPr>
        <a:xfrm>
          <a:off x="95885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73152</xdr:rowOff>
    </xdr:from>
    <xdr:to>
      <xdr:col>55</xdr:col>
      <xdr:colOff>0</xdr:colOff>
      <xdr:row>83</xdr:row>
      <xdr:rowOff>75437</xdr:rowOff>
    </xdr:to>
    <xdr:cxnSp macro="">
      <xdr:nvCxnSpPr>
        <xdr:cNvPr id="362" name="直線コネクタ 361">
          <a:extLst>
            <a:ext uri="{FF2B5EF4-FFF2-40B4-BE49-F238E27FC236}">
              <a16:creationId xmlns:a16="http://schemas.microsoft.com/office/drawing/2014/main" id="{291E1D60-4118-41F8-857B-58AD85569A1E}"/>
            </a:ext>
          </a:extLst>
        </xdr:cNvPr>
        <xdr:cNvCxnSpPr/>
      </xdr:nvCxnSpPr>
      <xdr:spPr>
        <a:xfrm flipV="1">
          <a:off x="9639300" y="143035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27687</xdr:rowOff>
    </xdr:from>
    <xdr:to>
      <xdr:col>46</xdr:col>
      <xdr:colOff>38100</xdr:colOff>
      <xdr:row>83</xdr:row>
      <xdr:rowOff>129287</xdr:rowOff>
    </xdr:to>
    <xdr:sp macro="" textlink="">
      <xdr:nvSpPr>
        <xdr:cNvPr id="363" name="楕円 362">
          <a:extLst>
            <a:ext uri="{FF2B5EF4-FFF2-40B4-BE49-F238E27FC236}">
              <a16:creationId xmlns:a16="http://schemas.microsoft.com/office/drawing/2014/main" id="{4D8508BF-3645-4ED8-9049-BDF6F4BDF51F}"/>
            </a:ext>
          </a:extLst>
        </xdr:cNvPr>
        <xdr:cNvSpPr/>
      </xdr:nvSpPr>
      <xdr:spPr>
        <a:xfrm>
          <a:off x="8699500" y="14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75437</xdr:rowOff>
    </xdr:from>
    <xdr:to>
      <xdr:col>50</xdr:col>
      <xdr:colOff>114300</xdr:colOff>
      <xdr:row>83</xdr:row>
      <xdr:rowOff>78487</xdr:rowOff>
    </xdr:to>
    <xdr:cxnSp macro="">
      <xdr:nvCxnSpPr>
        <xdr:cNvPr id="364" name="直線コネクタ 363">
          <a:extLst>
            <a:ext uri="{FF2B5EF4-FFF2-40B4-BE49-F238E27FC236}">
              <a16:creationId xmlns:a16="http://schemas.microsoft.com/office/drawing/2014/main" id="{2CCAC794-0B55-4854-8198-FF1B0CE1D956}"/>
            </a:ext>
          </a:extLst>
        </xdr:cNvPr>
        <xdr:cNvCxnSpPr/>
      </xdr:nvCxnSpPr>
      <xdr:spPr>
        <a:xfrm flipV="1">
          <a:off x="8750300" y="143057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5" name="楕円 364">
          <a:extLst>
            <a:ext uri="{FF2B5EF4-FFF2-40B4-BE49-F238E27FC236}">
              <a16:creationId xmlns:a16="http://schemas.microsoft.com/office/drawing/2014/main" id="{7B9ECA5F-FC69-4639-936F-B661A1125544}"/>
            </a:ext>
          </a:extLst>
        </xdr:cNvPr>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78487</xdr:rowOff>
    </xdr:from>
    <xdr:to>
      <xdr:col>45</xdr:col>
      <xdr:colOff>177800</xdr:colOff>
      <xdr:row>83</xdr:row>
      <xdr:rowOff>81535</xdr:rowOff>
    </xdr:to>
    <xdr:cxnSp macro="">
      <xdr:nvCxnSpPr>
        <xdr:cNvPr id="366" name="直線コネクタ 365">
          <a:extLst>
            <a:ext uri="{FF2B5EF4-FFF2-40B4-BE49-F238E27FC236}">
              <a16:creationId xmlns:a16="http://schemas.microsoft.com/office/drawing/2014/main" id="{F7AC9443-1124-4F1F-BF7F-ECE7A407CBDF}"/>
            </a:ext>
          </a:extLst>
        </xdr:cNvPr>
        <xdr:cNvCxnSpPr/>
      </xdr:nvCxnSpPr>
      <xdr:spPr>
        <a:xfrm flipV="1">
          <a:off x="7861300" y="143088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7" name="楕円 366">
          <a:extLst>
            <a:ext uri="{FF2B5EF4-FFF2-40B4-BE49-F238E27FC236}">
              <a16:creationId xmlns:a16="http://schemas.microsoft.com/office/drawing/2014/main" id="{63E3592D-C078-4271-A433-BCF47F864F62}"/>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83</xdr:row>
      <xdr:rowOff>83820</xdr:rowOff>
    </xdr:to>
    <xdr:cxnSp macro="">
      <xdr:nvCxnSpPr>
        <xdr:cNvPr id="368" name="直線コネクタ 367">
          <a:extLst>
            <a:ext uri="{FF2B5EF4-FFF2-40B4-BE49-F238E27FC236}">
              <a16:creationId xmlns:a16="http://schemas.microsoft.com/office/drawing/2014/main" id="{A995155F-B3F2-4702-AF38-2D289A6D2572}"/>
            </a:ext>
          </a:extLst>
        </xdr:cNvPr>
        <xdr:cNvCxnSpPr/>
      </xdr:nvCxnSpPr>
      <xdr:spPr>
        <a:xfrm flipV="1">
          <a:off x="6972300" y="143118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3A47314A-62EE-4409-BF08-04821A9A316F}"/>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C04EA59D-1788-4059-BD77-34942BFBAB6F}"/>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123C5FC5-39AD-4AD4-9ACF-C278ADB17CF9}"/>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a:extLst>
            <a:ext uri="{FF2B5EF4-FFF2-40B4-BE49-F238E27FC236}">
              <a16:creationId xmlns:a16="http://schemas.microsoft.com/office/drawing/2014/main" id="{0C681B54-F2C8-411D-9D28-A2E0696E7466}"/>
            </a:ext>
          </a:extLst>
        </xdr:cNvPr>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142764</xdr:rowOff>
    </xdr:from>
    <xdr:ext cx="469744" cy="259045"/>
    <xdr:sp macro="" textlink="">
      <xdr:nvSpPr>
        <xdr:cNvPr id="373" name="n_1mainValue【公営住宅】&#10;一人当たり面積">
          <a:extLst>
            <a:ext uri="{FF2B5EF4-FFF2-40B4-BE49-F238E27FC236}">
              <a16:creationId xmlns:a16="http://schemas.microsoft.com/office/drawing/2014/main" id="{22661EC3-1C53-44FC-95CD-385B8D6E065E}"/>
            </a:ext>
          </a:extLst>
        </xdr:cNvPr>
        <xdr:cNvSpPr txBox="1"/>
      </xdr:nvSpPr>
      <xdr:spPr>
        <a:xfrm>
          <a:off x="9391727"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145814</xdr:rowOff>
    </xdr:from>
    <xdr:ext cx="469744" cy="259045"/>
    <xdr:sp macro="" textlink="">
      <xdr:nvSpPr>
        <xdr:cNvPr id="374" name="n_2mainValue【公営住宅】&#10;一人当たり面積">
          <a:extLst>
            <a:ext uri="{FF2B5EF4-FFF2-40B4-BE49-F238E27FC236}">
              <a16:creationId xmlns:a16="http://schemas.microsoft.com/office/drawing/2014/main" id="{A32E4C23-096F-4558-BEF5-74A39A91DD6A}"/>
            </a:ext>
          </a:extLst>
        </xdr:cNvPr>
        <xdr:cNvSpPr txBox="1"/>
      </xdr:nvSpPr>
      <xdr:spPr>
        <a:xfrm>
          <a:off x="8515427" y="140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5" name="n_3mainValue【公営住宅】&#10;一人当たり面積">
          <a:extLst>
            <a:ext uri="{FF2B5EF4-FFF2-40B4-BE49-F238E27FC236}">
              <a16:creationId xmlns:a16="http://schemas.microsoft.com/office/drawing/2014/main" id="{2504E7B4-DABB-4A56-8FED-1FC38A9B7A43}"/>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151147</xdr:rowOff>
    </xdr:from>
    <xdr:ext cx="469744" cy="259045"/>
    <xdr:sp macro="" textlink="">
      <xdr:nvSpPr>
        <xdr:cNvPr id="376" name="n_4mainValue【公営住宅】&#10;一人当たり面積">
          <a:extLst>
            <a:ext uri="{FF2B5EF4-FFF2-40B4-BE49-F238E27FC236}">
              <a16:creationId xmlns:a16="http://schemas.microsoft.com/office/drawing/2014/main" id="{C233A5DC-5A05-427E-8DEB-4A22452DAC34}"/>
            </a:ext>
          </a:extLst>
        </xdr:cNvPr>
        <xdr:cNvSpPr txBox="1"/>
      </xdr:nvSpPr>
      <xdr:spPr>
        <a:xfrm>
          <a:off x="6737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1A272AB-A43C-4CF6-8A09-0F039CCCD3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89F22F5-A5BF-4EBE-9951-1C6510C92A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CDE1191-FDC6-40E1-BA1B-28DFFC505D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BB4B063-2E07-4AA3-AC9D-81973D35F9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34091BC-C79F-4284-A9D7-AB92A33EA0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F92D3D6-16D1-4C14-99E7-E9E2BBA074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9D6C3A9-68C9-4D23-805F-02384D4040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5632F79-FF1C-4219-8F12-713D811A11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521A85F7-9123-4098-A8DA-25A82DCCD0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1328012-E05D-4D8D-BCD6-64908B953B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90DC7E2-C28E-4749-868E-A63DCC8E7D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903F480-992C-4366-8F39-5FD6995489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C268760F-2940-46F7-BBDC-32C72D4175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466A60C3-F358-4CC8-90A3-D3E5738399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187B415-42AB-447C-A526-359664C644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0951F50-E954-413C-AEFA-6F9DD1C95D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5CAC4B0A-9FA8-4B93-B2E8-C4FBC8A95A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7B5D55C-4DA2-47BE-990A-36A79046B6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818AF6E4-6095-4318-8DC1-3E41C0B9D1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F4A6B53-47D6-4032-9FD9-37621D2453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01848CB-53E7-4467-9209-E4C72A65F1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1C667C2-C946-4411-9307-F82D1075FB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C14BD94-590A-4565-8538-38B2080951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C55FEAA-55A9-4C50-8A94-21150C092B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F6B992B-8BEE-475F-9E61-4238239738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FADA905C-C2BD-4D1E-BAAE-8BA9BB89D0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E5E98EE-BC72-4250-92F7-B7AF8DA248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6522EE1F-40A3-484E-AA6C-7E71DED7A9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98A23F95-641A-4CE2-9224-09973838F1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EED5456A-E885-4CE3-8BC8-84697791D4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7FEDAD5A-522B-46A1-B742-1D52C10A8D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8CBAB1EB-5CCD-4EE1-BBB6-8EBF9A0432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16E2232-56AF-4AD0-98B0-EB8144CF663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E353739-12D9-435F-A829-F39978F46C5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E8FBF18F-8FC7-4B96-A7A0-E12BFF8689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C6DE62B-0D6D-498C-9496-E2542F5C74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12105064-73D0-413D-98D7-4218D04B572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23138AF0-5DE1-464A-B03B-40EFB8C36C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8C8D815D-59FA-4F3C-B547-1F6C088B75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2B119FD-D536-4580-9A45-4EF0AA476B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3784BD3A-795B-4AF9-B198-F1E762B10CB3}"/>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108200B-6B1F-4A71-A57E-4BB6870C9E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7BC081B9-A31D-42AB-8A24-8DD7EFDB266F}"/>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46F66C41-D552-41C8-AB2E-2356707ABEFE}"/>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1FE10103-07C1-474C-B49D-164B1AF37EC1}"/>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F16E647-F9F4-4092-B668-297693D436AA}"/>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ECD91C9F-55CD-4955-B36F-864492F878DC}"/>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589B08BA-F8DF-4DDC-BAE5-12134AD98F97}"/>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69695BFC-DEA2-4390-AE14-DD9C9EED12D6}"/>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92D5EEBA-2E57-4B09-A1FA-B71EF7FE9E5F}"/>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15361798-C37C-4FBA-9A32-C92CE5724712}"/>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287914B-1A80-46FB-8C0E-72B35671C4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043A4EF-963A-451A-944C-440D7E17C9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8789808-27DA-40F8-91E0-ED1E5B8E10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6A97EF5-36A8-421F-85D6-9206C96CD2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BE52BC9-C57E-45D0-BF37-BDF4BA19FE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3" name="楕円 432">
          <a:extLst>
            <a:ext uri="{FF2B5EF4-FFF2-40B4-BE49-F238E27FC236}">
              <a16:creationId xmlns:a16="http://schemas.microsoft.com/office/drawing/2014/main" id="{A4655124-DA54-41D2-817D-C42293D014B1}"/>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B3C33777-C866-4FB9-9D82-A42CCD76E8D6}"/>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35" name="楕円 434">
          <a:extLst>
            <a:ext uri="{FF2B5EF4-FFF2-40B4-BE49-F238E27FC236}">
              <a16:creationId xmlns:a16="http://schemas.microsoft.com/office/drawing/2014/main" id="{E05C77D5-78CD-4A61-8395-61B81CD17256}"/>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133350</xdr:rowOff>
    </xdr:to>
    <xdr:cxnSp macro="">
      <xdr:nvCxnSpPr>
        <xdr:cNvPr id="436" name="直線コネクタ 435">
          <a:extLst>
            <a:ext uri="{FF2B5EF4-FFF2-40B4-BE49-F238E27FC236}">
              <a16:creationId xmlns:a16="http://schemas.microsoft.com/office/drawing/2014/main" id="{D25726B4-4C4B-40F4-B8CF-4F7958B23E9A}"/>
            </a:ext>
          </a:extLst>
        </xdr:cNvPr>
        <xdr:cNvCxnSpPr/>
      </xdr:nvCxnSpPr>
      <xdr:spPr>
        <a:xfrm>
          <a:off x="15481300" y="660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37" name="楕円 436">
          <a:extLst>
            <a:ext uri="{FF2B5EF4-FFF2-40B4-BE49-F238E27FC236}">
              <a16:creationId xmlns:a16="http://schemas.microsoft.com/office/drawing/2014/main" id="{E5D8A802-23C5-4445-AB5C-C891C7AFA3D7}"/>
            </a:ext>
          </a:extLst>
        </xdr:cNvPr>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91440</xdr:rowOff>
    </xdr:to>
    <xdr:cxnSp macro="">
      <xdr:nvCxnSpPr>
        <xdr:cNvPr id="438" name="直線コネクタ 437">
          <a:extLst>
            <a:ext uri="{FF2B5EF4-FFF2-40B4-BE49-F238E27FC236}">
              <a16:creationId xmlns:a16="http://schemas.microsoft.com/office/drawing/2014/main" id="{012225AD-EEC9-48FF-9477-E610A0BC2207}"/>
            </a:ext>
          </a:extLst>
        </xdr:cNvPr>
        <xdr:cNvCxnSpPr/>
      </xdr:nvCxnSpPr>
      <xdr:spPr>
        <a:xfrm>
          <a:off x="14592300" y="6562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39" name="楕円 438">
          <a:extLst>
            <a:ext uri="{FF2B5EF4-FFF2-40B4-BE49-F238E27FC236}">
              <a16:creationId xmlns:a16="http://schemas.microsoft.com/office/drawing/2014/main" id="{0B5261EF-E32A-4BFA-826E-62A0FD07AE73}"/>
            </a:ext>
          </a:extLst>
        </xdr:cNvPr>
        <xdr:cNvSpPr/>
      </xdr:nvSpPr>
      <xdr:spPr>
        <a:xfrm>
          <a:off x="1365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0</xdr:rowOff>
    </xdr:from>
    <xdr:to>
      <xdr:col>76</xdr:col>
      <xdr:colOff>114300</xdr:colOff>
      <xdr:row>38</xdr:row>
      <xdr:rowOff>47625</xdr:rowOff>
    </xdr:to>
    <xdr:cxnSp macro="">
      <xdr:nvCxnSpPr>
        <xdr:cNvPr id="440" name="直線コネクタ 439">
          <a:extLst>
            <a:ext uri="{FF2B5EF4-FFF2-40B4-BE49-F238E27FC236}">
              <a16:creationId xmlns:a16="http://schemas.microsoft.com/office/drawing/2014/main" id="{42519680-A4F9-4496-9E45-FB91C724766B}"/>
            </a:ext>
          </a:extLst>
        </xdr:cNvPr>
        <xdr:cNvCxnSpPr/>
      </xdr:nvCxnSpPr>
      <xdr:spPr>
        <a:xfrm>
          <a:off x="13703300" y="6515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99695</xdr:rowOff>
    </xdr:from>
    <xdr:to>
      <xdr:col>67</xdr:col>
      <xdr:colOff>101600</xdr:colOff>
      <xdr:row>38</xdr:row>
      <xdr:rowOff>29845</xdr:rowOff>
    </xdr:to>
    <xdr:sp macro="" textlink="">
      <xdr:nvSpPr>
        <xdr:cNvPr id="441" name="楕円 440">
          <a:extLst>
            <a:ext uri="{FF2B5EF4-FFF2-40B4-BE49-F238E27FC236}">
              <a16:creationId xmlns:a16="http://schemas.microsoft.com/office/drawing/2014/main" id="{B62F5982-16C4-46D0-BFD3-490CB2EB7529}"/>
            </a:ext>
          </a:extLst>
        </xdr:cNvPr>
        <xdr:cNvSpPr/>
      </xdr:nvSpPr>
      <xdr:spPr>
        <a:xfrm>
          <a:off x="1276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150495</xdr:rowOff>
    </xdr:from>
    <xdr:to>
      <xdr:col>71</xdr:col>
      <xdr:colOff>177800</xdr:colOff>
      <xdr:row>38</xdr:row>
      <xdr:rowOff>0</xdr:rowOff>
    </xdr:to>
    <xdr:cxnSp macro="">
      <xdr:nvCxnSpPr>
        <xdr:cNvPr id="442" name="直線コネクタ 441">
          <a:extLst>
            <a:ext uri="{FF2B5EF4-FFF2-40B4-BE49-F238E27FC236}">
              <a16:creationId xmlns:a16="http://schemas.microsoft.com/office/drawing/2014/main" id="{3ED8C6BC-E401-4458-9005-FE95AACB231E}"/>
            </a:ext>
          </a:extLst>
        </xdr:cNvPr>
        <xdr:cNvCxnSpPr/>
      </xdr:nvCxnSpPr>
      <xdr:spPr>
        <a:xfrm>
          <a:off x="12814300" y="649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DB9FF24D-D516-48DC-9B39-34B14038680F}"/>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137E148-B4B7-4E3C-94AD-B8AD13294407}"/>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00894F0-9616-43DC-9C97-FE6617AD194C}"/>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C34279B0-BEFA-4047-91D7-EBCD06DBC6A2}"/>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364AF033-6360-4552-A2B7-F8B679C4F7F2}"/>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1374FD2-ECB2-454A-9445-456B35B9D413}"/>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CD147A04-6352-429B-A011-3CD469468F90}"/>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20972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FB3CD55-C259-4381-8291-4720A3F7E5D8}"/>
            </a:ext>
          </a:extLst>
        </xdr:cNvPr>
        <xdr:cNvSpPr txBox="1"/>
      </xdr:nvSpPr>
      <xdr:spPr>
        <a:xfrm>
          <a:off x="12611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820F9A1-EFBD-45FB-A247-25E9932C36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1AAFB4F-1B0D-4022-9A3E-A5BBEA48F2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89FB2A0-88F3-49FE-9BD7-3D129F97A3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72B9C87-14B6-42B2-9491-A9715EBCE1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ECD2853-F169-449C-B8A9-372CE2F3BE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579CBB9-AA24-4A2A-86CE-CDB9F78732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98EC341-251C-406E-B401-CD41DEF0EA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15C0B106-1553-4005-9C86-70D037C33D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1CAB9D30-E975-4ED0-9DB4-9DFB44816B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C4B8273-E8A0-4E56-B389-4E3ACFF9DF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77ED8E37-6688-482F-8C75-989282B4EA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103B275A-E4F5-4B86-8BC3-46A0C660435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56D04CF4-7508-4B44-8234-6AA0A938217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781D6203-CA49-4991-988F-DC494D9F70E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8E37A368-AFE5-480A-93B8-B0080904EBC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83B5FDCB-EFF5-4800-8E74-F499440FC39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C0F2D505-F64E-461B-B33A-7590FBD5A1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20C60B8C-9689-4C9A-8AC5-825204BAFE6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E2E5506-F813-4611-A8C9-6F2C01C4FF6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1B22DBF-EA1B-4ECF-9A8F-547B9A983FE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A542117-E7A2-49A9-83D0-C218BC258E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65119BE-07EA-4300-AE78-D2578D8FDF9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D0263E3-568F-42BB-8DC1-F712EE6B79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11C55204-FC9E-41EA-8DC0-C895457C777C}"/>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67A6727-D71D-476D-B2B5-972402069AEC}"/>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5DDDC65C-DB61-42E9-9F21-413C4A910904}"/>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E73C3B35-8130-4350-B279-0BC86AF0C48D}"/>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D35E869E-DC04-4019-9384-CE532CD2C56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55FD8B3-04E9-449F-B45E-92D3D1D3A8BA}"/>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CFDA8B24-C5FF-4884-9E0D-B862DAFA987A}"/>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3FAA986F-D1D0-4A2E-A953-9F44D894C90D}"/>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1018A9FF-0213-48F1-9181-72EE364AD66B}"/>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BA562837-A6FE-4721-BC65-43B68582A226}"/>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5020105-FEC5-48BA-A7C7-F29DD7BEA216}"/>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87C82D3-DE2F-4A63-9C42-44943A1556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F03D400-5A34-447A-B2C5-1C053CBFA4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48EC22F-10AC-4E43-B12E-5D44320667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736984-EC36-41ED-8629-70CD33A127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AE7954C-30A0-4AB2-B5FB-2056EBE5B9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490" name="楕円 489">
          <a:extLst>
            <a:ext uri="{FF2B5EF4-FFF2-40B4-BE49-F238E27FC236}">
              <a16:creationId xmlns:a16="http://schemas.microsoft.com/office/drawing/2014/main" id="{43C6F464-B6B4-483D-BFF7-810E85274F72}"/>
            </a:ext>
          </a:extLst>
        </xdr:cNvPr>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40657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AD0A232D-2388-468A-B4ED-CD8EDD31AAE2}"/>
            </a:ext>
          </a:extLst>
        </xdr:cNvPr>
        <xdr:cNvSpPr txBox="1"/>
      </xdr:nvSpPr>
      <xdr:spPr>
        <a:xfrm>
          <a:off x="22199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2" name="楕円 491">
          <a:extLst>
            <a:ext uri="{FF2B5EF4-FFF2-40B4-BE49-F238E27FC236}">
              <a16:creationId xmlns:a16="http://schemas.microsoft.com/office/drawing/2014/main" id="{577E69D5-3E7E-43C8-8103-6AC6E4B705A6}"/>
            </a:ext>
          </a:extLst>
        </xdr:cNvPr>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72390</xdr:rowOff>
    </xdr:to>
    <xdr:cxnSp macro="">
      <xdr:nvCxnSpPr>
        <xdr:cNvPr id="493" name="直線コネクタ 492">
          <a:extLst>
            <a:ext uri="{FF2B5EF4-FFF2-40B4-BE49-F238E27FC236}">
              <a16:creationId xmlns:a16="http://schemas.microsoft.com/office/drawing/2014/main" id="{71E0B2D5-625D-45F0-85BC-7A300C844D98}"/>
            </a:ext>
          </a:extLst>
        </xdr:cNvPr>
        <xdr:cNvCxnSpPr/>
      </xdr:nvCxnSpPr>
      <xdr:spPr>
        <a:xfrm flipV="1">
          <a:off x="21323300" y="6583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4" name="楕円 493">
          <a:extLst>
            <a:ext uri="{FF2B5EF4-FFF2-40B4-BE49-F238E27FC236}">
              <a16:creationId xmlns:a16="http://schemas.microsoft.com/office/drawing/2014/main" id="{EDD7B131-F0A7-467E-9F9A-774F0DCA321A}"/>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76200</xdr:rowOff>
    </xdr:to>
    <xdr:cxnSp macro="">
      <xdr:nvCxnSpPr>
        <xdr:cNvPr id="495" name="直線コネクタ 494">
          <a:extLst>
            <a:ext uri="{FF2B5EF4-FFF2-40B4-BE49-F238E27FC236}">
              <a16:creationId xmlns:a16="http://schemas.microsoft.com/office/drawing/2014/main" id="{2371CDE3-A88E-4125-A066-6F06FE6C5BCF}"/>
            </a:ext>
          </a:extLst>
        </xdr:cNvPr>
        <xdr:cNvCxnSpPr/>
      </xdr:nvCxnSpPr>
      <xdr:spPr>
        <a:xfrm flipV="1">
          <a:off x="20434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130810</xdr:rowOff>
    </xdr:to>
    <xdr:sp macro="" textlink="">
      <xdr:nvSpPr>
        <xdr:cNvPr id="496" name="楕円 495">
          <a:extLst>
            <a:ext uri="{FF2B5EF4-FFF2-40B4-BE49-F238E27FC236}">
              <a16:creationId xmlns:a16="http://schemas.microsoft.com/office/drawing/2014/main" id="{61BCD2DD-13E7-407A-B219-2DB5778A3FEF}"/>
            </a:ext>
          </a:extLst>
        </xdr:cNvPr>
        <xdr:cNvSpPr/>
      </xdr:nvSpPr>
      <xdr:spPr>
        <a:xfrm>
          <a:off x="19494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80010</xdr:rowOff>
    </xdr:to>
    <xdr:cxnSp macro="">
      <xdr:nvCxnSpPr>
        <xdr:cNvPr id="497" name="直線コネクタ 496">
          <a:extLst>
            <a:ext uri="{FF2B5EF4-FFF2-40B4-BE49-F238E27FC236}">
              <a16:creationId xmlns:a16="http://schemas.microsoft.com/office/drawing/2014/main" id="{1AA6920A-784B-49B7-A3E1-1F3517BD811D}"/>
            </a:ext>
          </a:extLst>
        </xdr:cNvPr>
        <xdr:cNvCxnSpPr/>
      </xdr:nvCxnSpPr>
      <xdr:spPr>
        <a:xfrm flipV="1">
          <a:off x="19545300" y="659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98" name="楕円 497">
          <a:extLst>
            <a:ext uri="{FF2B5EF4-FFF2-40B4-BE49-F238E27FC236}">
              <a16:creationId xmlns:a16="http://schemas.microsoft.com/office/drawing/2014/main" id="{4F26A91A-8FA1-416A-AB4D-8E0CCD445793}"/>
            </a:ext>
          </a:extLst>
        </xdr:cNvPr>
        <xdr:cNvSpPr/>
      </xdr:nvSpPr>
      <xdr:spPr>
        <a:xfrm>
          <a:off x="18605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80010</xdr:rowOff>
    </xdr:from>
    <xdr:to>
      <xdr:col>102</xdr:col>
      <xdr:colOff>114300</xdr:colOff>
      <xdr:row>38</xdr:row>
      <xdr:rowOff>83820</xdr:rowOff>
    </xdr:to>
    <xdr:cxnSp macro="">
      <xdr:nvCxnSpPr>
        <xdr:cNvPr id="499" name="直線コネクタ 498">
          <a:extLst>
            <a:ext uri="{FF2B5EF4-FFF2-40B4-BE49-F238E27FC236}">
              <a16:creationId xmlns:a16="http://schemas.microsoft.com/office/drawing/2014/main" id="{26FA21B2-8446-4E5E-BBE0-B73D22732E6B}"/>
            </a:ext>
          </a:extLst>
        </xdr:cNvPr>
        <xdr:cNvCxnSpPr/>
      </xdr:nvCxnSpPr>
      <xdr:spPr>
        <a:xfrm flipV="1">
          <a:off x="18656300" y="659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B78418F-06DB-4C18-B5EE-E35E9A6ED372}"/>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858E79E-C0ED-4592-85B4-BB3016A1E6D5}"/>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0E33A67-6145-4F63-B7DC-399EE21DCFC3}"/>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FDE6D04-D3A1-4FEB-BC60-C6B67D572DFD}"/>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4231A559-2314-4A70-B9AB-0001D0ACA0EA}"/>
            </a:ext>
          </a:extLst>
        </xdr:cNvPr>
        <xdr:cNvSpPr txBox="1"/>
      </xdr:nvSpPr>
      <xdr:spPr>
        <a:xfrm>
          <a:off x="21075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36EA0F5-B840-4A49-932C-97CC758D4C7E}"/>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147337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A97D042-A7FB-4455-8D1D-C470456C6DA6}"/>
            </a:ext>
          </a:extLst>
        </xdr:cNvPr>
        <xdr:cNvSpPr txBox="1"/>
      </xdr:nvSpPr>
      <xdr:spPr>
        <a:xfrm>
          <a:off x="19310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64B0A2E-8176-438F-A979-CC19CAEC6764}"/>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73CB80B-2259-4B1F-BC0C-1D7D6A4747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2697544-5615-437D-812E-8D4C1C67BD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2A7A971-0CFB-4FC6-988A-AFCB68589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FD40EB9-7796-4964-A4CD-3A56B2C57A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0D9FED5-7C2C-4227-8022-30E1D46AFB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5C1D10F-14E5-435B-9108-A9F59B851D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E147E94-8C24-4444-8868-776560CF5F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C919B3E-6886-498A-B316-EFA2C4C28A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5A6669A-425B-47AD-9EDE-B3C236DC9A1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6F33215-7CD8-4690-80F3-966B1A02A1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9A0A6512-0433-419F-89E4-FBE864AB16B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E277F455-CC66-4AA4-A09B-BAB9F5CB200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55230ACF-109D-4EF0-ACBF-3EF854FD409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792A362A-C849-4E4D-AB51-ACF3C83E57D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5E3056EA-008A-40C3-9642-7A2B400B74F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DB274A51-5D57-455B-B61C-D8DF1A51016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C51782B5-A129-4206-A811-3F88E34EA5F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E9D5A5FC-9014-4304-8A5B-89D8A7C1131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23E8743A-E657-48F1-A041-6C19829D9A6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C5A6656E-CC8F-48C6-9E72-8B00E55D29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C5B08CF3-EEDD-4850-9A82-AC115A7F6B8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5C73E80-B64E-4902-80A5-B2022C256C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247087D8-5ACB-44BD-9EBA-60E69D487974}"/>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62CA6E1D-E55C-4A76-9BB0-1493A844C012}"/>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FEE9D719-820F-47D5-8E04-FBB13A05303C}"/>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4323A445-3201-4521-8D2B-D5AAD8FABC25}"/>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E67472F0-DF09-4ABA-84A6-7D5DB83C671C}"/>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47E13409-175D-42F7-A027-DBB71769EDD1}"/>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21A62218-3EB3-4701-B86D-B4CB1C815C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8759ECC2-A069-4448-AA4E-0710B378B614}"/>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84CC8E23-DE62-465D-9D63-588CB34942B3}"/>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E43E75CD-3992-4208-8933-BB38594A0A4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ECE5E272-5286-483E-8AD5-DCE3AA849243}"/>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1733F03-696D-43BD-AAED-57DB15D7CE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615B404-5EE1-4860-A12E-6EE3A20E2C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DB1EC91-3412-4D0E-8648-D9D2D73420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9C8C3F2-3CC7-4AD3-B16B-DA1F199308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10F9200-F061-4851-B68C-58EC09ADBB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46" name="楕円 545">
          <a:extLst>
            <a:ext uri="{FF2B5EF4-FFF2-40B4-BE49-F238E27FC236}">
              <a16:creationId xmlns:a16="http://schemas.microsoft.com/office/drawing/2014/main" id="{E4B87C46-05DD-4A1D-87FB-CAAE676BC120}"/>
            </a:ext>
          </a:extLst>
        </xdr:cNvPr>
        <xdr:cNvSpPr/>
      </xdr:nvSpPr>
      <xdr:spPr>
        <a:xfrm>
          <a:off x="16268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112793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BF6BC1B2-322E-48F6-8AC6-1B82286FDDD9}"/>
            </a:ext>
          </a:extLst>
        </xdr:cNvPr>
        <xdr:cNvSpPr txBox="1"/>
      </xdr:nvSpPr>
      <xdr:spPr>
        <a:xfrm>
          <a:off x="163576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548" name="楕円 547">
          <a:extLst>
            <a:ext uri="{FF2B5EF4-FFF2-40B4-BE49-F238E27FC236}">
              <a16:creationId xmlns:a16="http://schemas.microsoft.com/office/drawing/2014/main" id="{6369D878-48F8-435D-B764-36166AA12604}"/>
            </a:ext>
          </a:extLst>
        </xdr:cNvPr>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70866</xdr:rowOff>
    </xdr:from>
    <xdr:to>
      <xdr:col>85</xdr:col>
      <xdr:colOff>127000</xdr:colOff>
      <xdr:row>60</xdr:row>
      <xdr:rowOff>13716</xdr:rowOff>
    </xdr:to>
    <xdr:cxnSp macro="">
      <xdr:nvCxnSpPr>
        <xdr:cNvPr id="549" name="直線コネクタ 548">
          <a:extLst>
            <a:ext uri="{FF2B5EF4-FFF2-40B4-BE49-F238E27FC236}">
              <a16:creationId xmlns:a16="http://schemas.microsoft.com/office/drawing/2014/main" id="{702F5887-7220-4F7B-B46B-E38E141F5BE4}"/>
            </a:ext>
          </a:extLst>
        </xdr:cNvPr>
        <xdr:cNvCxnSpPr/>
      </xdr:nvCxnSpPr>
      <xdr:spPr>
        <a:xfrm>
          <a:off x="15481300" y="101864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xdr:rowOff>
    </xdr:from>
    <xdr:to>
      <xdr:col>76</xdr:col>
      <xdr:colOff>165100</xdr:colOff>
      <xdr:row>59</xdr:row>
      <xdr:rowOff>103378</xdr:rowOff>
    </xdr:to>
    <xdr:sp macro="" textlink="">
      <xdr:nvSpPr>
        <xdr:cNvPr id="550" name="楕円 549">
          <a:extLst>
            <a:ext uri="{FF2B5EF4-FFF2-40B4-BE49-F238E27FC236}">
              <a16:creationId xmlns:a16="http://schemas.microsoft.com/office/drawing/2014/main" id="{D0A7B3CF-340C-457C-8C5A-04417EE9F327}"/>
            </a:ext>
          </a:extLst>
        </xdr:cNvPr>
        <xdr:cNvSpPr/>
      </xdr:nvSpPr>
      <xdr:spPr>
        <a:xfrm>
          <a:off x="14541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52578</xdr:rowOff>
    </xdr:from>
    <xdr:to>
      <xdr:col>81</xdr:col>
      <xdr:colOff>50800</xdr:colOff>
      <xdr:row>59</xdr:row>
      <xdr:rowOff>70866</xdr:rowOff>
    </xdr:to>
    <xdr:cxnSp macro="">
      <xdr:nvCxnSpPr>
        <xdr:cNvPr id="551" name="直線コネクタ 550">
          <a:extLst>
            <a:ext uri="{FF2B5EF4-FFF2-40B4-BE49-F238E27FC236}">
              <a16:creationId xmlns:a16="http://schemas.microsoft.com/office/drawing/2014/main" id="{E6ECDB1B-4AAD-458E-A898-9CD9E0D4BBE1}"/>
            </a:ext>
          </a:extLst>
        </xdr:cNvPr>
        <xdr:cNvCxnSpPr/>
      </xdr:nvCxnSpPr>
      <xdr:spPr>
        <a:xfrm>
          <a:off x="14592300" y="101681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2" name="楕円 551">
          <a:extLst>
            <a:ext uri="{FF2B5EF4-FFF2-40B4-BE49-F238E27FC236}">
              <a16:creationId xmlns:a16="http://schemas.microsoft.com/office/drawing/2014/main" id="{F5DB4C67-B8C2-4B6B-8606-96D0DDAE184F}"/>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52578</xdr:rowOff>
    </xdr:to>
    <xdr:cxnSp macro="">
      <xdr:nvCxnSpPr>
        <xdr:cNvPr id="553" name="直線コネクタ 552">
          <a:extLst>
            <a:ext uri="{FF2B5EF4-FFF2-40B4-BE49-F238E27FC236}">
              <a16:creationId xmlns:a16="http://schemas.microsoft.com/office/drawing/2014/main" id="{678A0F1F-A6E4-4634-9D77-3990EB39FBFE}"/>
            </a:ext>
          </a:extLst>
        </xdr:cNvPr>
        <xdr:cNvCxnSpPr/>
      </xdr:nvCxnSpPr>
      <xdr:spPr>
        <a:xfrm>
          <a:off x="13703300" y="1012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26924</xdr:rowOff>
    </xdr:from>
    <xdr:to>
      <xdr:col>67</xdr:col>
      <xdr:colOff>101600</xdr:colOff>
      <xdr:row>58</xdr:row>
      <xdr:rowOff>128524</xdr:rowOff>
    </xdr:to>
    <xdr:sp macro="" textlink="">
      <xdr:nvSpPr>
        <xdr:cNvPr id="554" name="楕円 553">
          <a:extLst>
            <a:ext uri="{FF2B5EF4-FFF2-40B4-BE49-F238E27FC236}">
              <a16:creationId xmlns:a16="http://schemas.microsoft.com/office/drawing/2014/main" id="{F102B4DF-1E88-4CB2-A8B5-4830D4B4A4ED}"/>
            </a:ext>
          </a:extLst>
        </xdr:cNvPr>
        <xdr:cNvSpPr/>
      </xdr:nvSpPr>
      <xdr:spPr>
        <a:xfrm>
          <a:off x="12763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77724</xdr:rowOff>
    </xdr:from>
    <xdr:to>
      <xdr:col>71</xdr:col>
      <xdr:colOff>177800</xdr:colOff>
      <xdr:row>59</xdr:row>
      <xdr:rowOff>11430</xdr:rowOff>
    </xdr:to>
    <xdr:cxnSp macro="">
      <xdr:nvCxnSpPr>
        <xdr:cNvPr id="555" name="直線コネクタ 554">
          <a:extLst>
            <a:ext uri="{FF2B5EF4-FFF2-40B4-BE49-F238E27FC236}">
              <a16:creationId xmlns:a16="http://schemas.microsoft.com/office/drawing/2014/main" id="{9C5C3C47-72D7-4BF1-B7F1-9406B3304868}"/>
            </a:ext>
          </a:extLst>
        </xdr:cNvPr>
        <xdr:cNvCxnSpPr/>
      </xdr:nvCxnSpPr>
      <xdr:spPr>
        <a:xfrm>
          <a:off x="12814300" y="100218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C40472B6-B43B-40C6-BA07-C5F8F879523D}"/>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a:extLst>
            <a:ext uri="{FF2B5EF4-FFF2-40B4-BE49-F238E27FC236}">
              <a16:creationId xmlns:a16="http://schemas.microsoft.com/office/drawing/2014/main" id="{8B486642-2EB6-47DE-8AD9-54E2C9C61519}"/>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a:extLst>
            <a:ext uri="{FF2B5EF4-FFF2-40B4-BE49-F238E27FC236}">
              <a16:creationId xmlns:a16="http://schemas.microsoft.com/office/drawing/2014/main" id="{42530141-A740-4768-B09B-656AB91D0658}"/>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697C1794-D6DA-4BE2-9EAA-946A4CF194C4}"/>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138193</xdr:rowOff>
    </xdr:from>
    <xdr:ext cx="405111" cy="259045"/>
    <xdr:sp macro="" textlink="">
      <xdr:nvSpPr>
        <xdr:cNvPr id="560" name="n_1mainValue【学校施設】&#10;有形固定資産減価償却率">
          <a:extLst>
            <a:ext uri="{FF2B5EF4-FFF2-40B4-BE49-F238E27FC236}">
              <a16:creationId xmlns:a16="http://schemas.microsoft.com/office/drawing/2014/main" id="{C3CA3825-EF71-4387-8A74-B6E8EB0380FD}"/>
            </a:ext>
          </a:extLst>
        </xdr:cNvPr>
        <xdr:cNvSpPr txBox="1"/>
      </xdr:nvSpPr>
      <xdr:spPr>
        <a:xfrm>
          <a:off x="152660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561" name="n_2mainValue【学校施設】&#10;有形固定資産減価償却率">
          <a:extLst>
            <a:ext uri="{FF2B5EF4-FFF2-40B4-BE49-F238E27FC236}">
              <a16:creationId xmlns:a16="http://schemas.microsoft.com/office/drawing/2014/main" id="{3A1254B5-687E-437A-ACF4-E90B49ED351E}"/>
            </a:ext>
          </a:extLst>
        </xdr:cNvPr>
        <xdr:cNvSpPr txBox="1"/>
      </xdr:nvSpPr>
      <xdr:spPr>
        <a:xfrm>
          <a:off x="14389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2" name="n_3mainValue【学校施設】&#10;有形固定資産減価償却率">
          <a:extLst>
            <a:ext uri="{FF2B5EF4-FFF2-40B4-BE49-F238E27FC236}">
              <a16:creationId xmlns:a16="http://schemas.microsoft.com/office/drawing/2014/main" id="{26C7754C-DB34-4429-AE47-2FB0671FBF6C}"/>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145051</xdr:rowOff>
    </xdr:from>
    <xdr:ext cx="405111" cy="259045"/>
    <xdr:sp macro="" textlink="">
      <xdr:nvSpPr>
        <xdr:cNvPr id="563" name="n_4mainValue【学校施設】&#10;有形固定資産減価償却率">
          <a:extLst>
            <a:ext uri="{FF2B5EF4-FFF2-40B4-BE49-F238E27FC236}">
              <a16:creationId xmlns:a16="http://schemas.microsoft.com/office/drawing/2014/main" id="{08A71563-BA69-4DA1-9B62-1720A55E7D4B}"/>
            </a:ext>
          </a:extLst>
        </xdr:cNvPr>
        <xdr:cNvSpPr txBox="1"/>
      </xdr:nvSpPr>
      <xdr:spPr>
        <a:xfrm>
          <a:off x="12611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B4BE3D3-7CFC-4B2C-A53F-BE1F1CEF19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85D4A983-4741-46F8-92C5-E923204A33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7B251C1-4962-4730-A98F-13BE30377E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9B536ED5-E571-46DC-B576-69B83C9735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1B4E6E03-B1B4-4ECB-9E25-C900A10CFB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1E2345FB-FE1E-4AC3-976D-3B460CFF8E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C4A1310-1CD3-4A48-B518-5BCA546523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2FED44B8-BE10-4127-A0A8-9B1812D404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2E755973-4203-4592-9EC5-39286C0A3D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4C478024-DA69-4955-9060-17B09B000E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D7125133-EF34-4822-B3CB-C1E634E9AE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22277D6A-A52B-4279-B80F-83C2984CAB7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5F436028-C840-42AA-8249-B466D30C1E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DB440778-2F30-4C74-B8A4-D0360513643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F98AF369-0A54-4113-ACB8-2205A9C640F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27B0B92B-9A25-404A-B0D3-3E9373F4ED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4742020B-E020-443D-A2FA-003972DDA6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ADFE8F1B-F179-481A-9A74-4106046FB2B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F080DFC0-0760-4BB1-A3F4-61984659308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14BDE561-FC9F-4033-8DFC-D9CF4670A07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A07FBD6F-B94B-4800-A9DF-B34F3B53E79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44E70A10-0DF0-4AC1-81E2-FEF7212124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3DA8C39-BDF9-47D1-9118-963FC032F7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D06C1CA2-3EED-4EDF-B36B-DB381C2BBC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DFC46C0B-BF6F-4F5B-ADAE-148F72269A9B}"/>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44EF0EC-A216-4FDF-B244-4014CE9C0953}"/>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762B8FAD-7B54-4D46-866F-5250E46198E7}"/>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9C344649-4BB3-41AF-AD33-0920DA737B9A}"/>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1FBD32AF-5999-44D6-8253-FFD49380DB14}"/>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17DF6D7C-54A7-4BFF-A348-65593EAE7A8B}"/>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7696CC76-A1B5-4D32-8649-6F9C5366CE53}"/>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ECCAD692-D600-4B53-B7AC-0AF8B868A4D5}"/>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C00AA9D9-FC50-4F75-80A4-EF09109A8C5F}"/>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3B66B01-F747-42FD-9365-1B34D5E96B68}"/>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C15B6FCD-F2A4-481D-9187-D940E6F2697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5F2A505-D2A5-4701-94CD-03A629D191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A9E54B2-77C8-4E77-BF7F-E9BC37EFA4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1E0C8E6-D410-4AFB-AB96-CDFFDD4567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4601D93-788B-4DE4-9C4C-8B34C77A08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2438EE1-E03E-46B0-898B-C3D3EF4F67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137414</xdr:rowOff>
    </xdr:from>
    <xdr:to>
      <xdr:col>116</xdr:col>
      <xdr:colOff>114300</xdr:colOff>
      <xdr:row>63</xdr:row>
      <xdr:rowOff>67564</xdr:rowOff>
    </xdr:to>
    <xdr:sp macro="" textlink="">
      <xdr:nvSpPr>
        <xdr:cNvPr id="604" name="楕円 603">
          <a:extLst>
            <a:ext uri="{FF2B5EF4-FFF2-40B4-BE49-F238E27FC236}">
              <a16:creationId xmlns:a16="http://schemas.microsoft.com/office/drawing/2014/main" id="{CC61082C-3D8E-41D6-8324-701084E044D9}"/>
            </a:ext>
          </a:extLst>
        </xdr:cNvPr>
        <xdr:cNvSpPr/>
      </xdr:nvSpPr>
      <xdr:spPr>
        <a:xfrm>
          <a:off x="221107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115841</xdr:rowOff>
    </xdr:from>
    <xdr:ext cx="469744" cy="259045"/>
    <xdr:sp macro="" textlink="">
      <xdr:nvSpPr>
        <xdr:cNvPr id="605" name="【学校施設】&#10;一人当たり面積該当値テキスト">
          <a:extLst>
            <a:ext uri="{FF2B5EF4-FFF2-40B4-BE49-F238E27FC236}">
              <a16:creationId xmlns:a16="http://schemas.microsoft.com/office/drawing/2014/main" id="{C803E0A1-6470-40E0-9CFC-95CE1A9E0D80}"/>
            </a:ext>
          </a:extLst>
        </xdr:cNvPr>
        <xdr:cNvSpPr txBox="1"/>
      </xdr:nvSpPr>
      <xdr:spPr>
        <a:xfrm>
          <a:off x="22199600" y="107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606" name="楕円 605">
          <a:extLst>
            <a:ext uri="{FF2B5EF4-FFF2-40B4-BE49-F238E27FC236}">
              <a16:creationId xmlns:a16="http://schemas.microsoft.com/office/drawing/2014/main" id="{746E6D5A-DBFD-4E13-8394-CC0A6FD53791}"/>
            </a:ext>
          </a:extLst>
        </xdr:cNvPr>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xdr:rowOff>
    </xdr:from>
    <xdr:to>
      <xdr:col>116</xdr:col>
      <xdr:colOff>63500</xdr:colOff>
      <xdr:row>63</xdr:row>
      <xdr:rowOff>22098</xdr:rowOff>
    </xdr:to>
    <xdr:cxnSp macro="">
      <xdr:nvCxnSpPr>
        <xdr:cNvPr id="607" name="直線コネクタ 606">
          <a:extLst>
            <a:ext uri="{FF2B5EF4-FFF2-40B4-BE49-F238E27FC236}">
              <a16:creationId xmlns:a16="http://schemas.microsoft.com/office/drawing/2014/main" id="{A1956654-C584-4653-951D-123DF6F2353F}"/>
            </a:ext>
          </a:extLst>
        </xdr:cNvPr>
        <xdr:cNvCxnSpPr/>
      </xdr:nvCxnSpPr>
      <xdr:spPr>
        <a:xfrm flipV="1">
          <a:off x="21323300" y="1081811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148844</xdr:rowOff>
    </xdr:from>
    <xdr:to>
      <xdr:col>107</xdr:col>
      <xdr:colOff>101600</xdr:colOff>
      <xdr:row>63</xdr:row>
      <xdr:rowOff>78994</xdr:rowOff>
    </xdr:to>
    <xdr:sp macro="" textlink="">
      <xdr:nvSpPr>
        <xdr:cNvPr id="608" name="楕円 607">
          <a:extLst>
            <a:ext uri="{FF2B5EF4-FFF2-40B4-BE49-F238E27FC236}">
              <a16:creationId xmlns:a16="http://schemas.microsoft.com/office/drawing/2014/main" id="{D03C540E-E456-4965-AF7B-B835D81E34B2}"/>
            </a:ext>
          </a:extLst>
        </xdr:cNvPr>
        <xdr:cNvSpPr/>
      </xdr:nvSpPr>
      <xdr:spPr>
        <a:xfrm>
          <a:off x="20383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22098</xdr:rowOff>
    </xdr:from>
    <xdr:to>
      <xdr:col>111</xdr:col>
      <xdr:colOff>177800</xdr:colOff>
      <xdr:row>63</xdr:row>
      <xdr:rowOff>28194</xdr:rowOff>
    </xdr:to>
    <xdr:cxnSp macro="">
      <xdr:nvCxnSpPr>
        <xdr:cNvPr id="609" name="直線コネクタ 608">
          <a:extLst>
            <a:ext uri="{FF2B5EF4-FFF2-40B4-BE49-F238E27FC236}">
              <a16:creationId xmlns:a16="http://schemas.microsoft.com/office/drawing/2014/main" id="{0577A21F-6849-49E7-A464-244793D0DFE9}"/>
            </a:ext>
          </a:extLst>
        </xdr:cNvPr>
        <xdr:cNvCxnSpPr/>
      </xdr:nvCxnSpPr>
      <xdr:spPr>
        <a:xfrm flipV="1">
          <a:off x="20434300" y="108234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154178</xdr:rowOff>
    </xdr:from>
    <xdr:to>
      <xdr:col>102</xdr:col>
      <xdr:colOff>165100</xdr:colOff>
      <xdr:row>63</xdr:row>
      <xdr:rowOff>84328</xdr:rowOff>
    </xdr:to>
    <xdr:sp macro="" textlink="">
      <xdr:nvSpPr>
        <xdr:cNvPr id="610" name="楕円 609">
          <a:extLst>
            <a:ext uri="{FF2B5EF4-FFF2-40B4-BE49-F238E27FC236}">
              <a16:creationId xmlns:a16="http://schemas.microsoft.com/office/drawing/2014/main" id="{CE745A98-A710-43B9-8D7E-C515F96FB8DA}"/>
            </a:ext>
          </a:extLst>
        </xdr:cNvPr>
        <xdr:cNvSpPr/>
      </xdr:nvSpPr>
      <xdr:spPr>
        <a:xfrm>
          <a:off x="19494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28194</xdr:rowOff>
    </xdr:from>
    <xdr:to>
      <xdr:col>107</xdr:col>
      <xdr:colOff>50800</xdr:colOff>
      <xdr:row>63</xdr:row>
      <xdr:rowOff>33528</xdr:rowOff>
    </xdr:to>
    <xdr:cxnSp macro="">
      <xdr:nvCxnSpPr>
        <xdr:cNvPr id="611" name="直線コネクタ 610">
          <a:extLst>
            <a:ext uri="{FF2B5EF4-FFF2-40B4-BE49-F238E27FC236}">
              <a16:creationId xmlns:a16="http://schemas.microsoft.com/office/drawing/2014/main" id="{6E906A76-845B-42FA-B8A2-4E3128FC9C2D}"/>
            </a:ext>
          </a:extLst>
        </xdr:cNvPr>
        <xdr:cNvCxnSpPr/>
      </xdr:nvCxnSpPr>
      <xdr:spPr>
        <a:xfrm flipV="1">
          <a:off x="19545300" y="1082954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12" name="楕円 611">
          <a:extLst>
            <a:ext uri="{FF2B5EF4-FFF2-40B4-BE49-F238E27FC236}">
              <a16:creationId xmlns:a16="http://schemas.microsoft.com/office/drawing/2014/main" id="{188B6538-4B40-4921-8458-D15AEFCF4965}"/>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33528</xdr:rowOff>
    </xdr:from>
    <xdr:to>
      <xdr:col>102</xdr:col>
      <xdr:colOff>114300</xdr:colOff>
      <xdr:row>63</xdr:row>
      <xdr:rowOff>38100</xdr:rowOff>
    </xdr:to>
    <xdr:cxnSp macro="">
      <xdr:nvCxnSpPr>
        <xdr:cNvPr id="613" name="直線コネクタ 612">
          <a:extLst>
            <a:ext uri="{FF2B5EF4-FFF2-40B4-BE49-F238E27FC236}">
              <a16:creationId xmlns:a16="http://schemas.microsoft.com/office/drawing/2014/main" id="{F46938DF-3101-4B2F-ADEA-D892FCB07852}"/>
            </a:ext>
          </a:extLst>
        </xdr:cNvPr>
        <xdr:cNvCxnSpPr/>
      </xdr:nvCxnSpPr>
      <xdr:spPr>
        <a:xfrm flipV="1">
          <a:off x="18656300" y="10834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11BBB0C0-BD33-445B-BFCB-34FED4FE8C38}"/>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FC5BB77E-30B9-40CA-A1B3-AB407CF897C2}"/>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C754F54F-047F-46D0-8523-BF2C3E80D9AB}"/>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C902E04B-AD2A-4C7D-8C9D-E5F8F1F258F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64025</xdr:rowOff>
    </xdr:from>
    <xdr:ext cx="469744" cy="259045"/>
    <xdr:sp macro="" textlink="">
      <xdr:nvSpPr>
        <xdr:cNvPr id="618" name="n_1mainValue【学校施設】&#10;一人当たり面積">
          <a:extLst>
            <a:ext uri="{FF2B5EF4-FFF2-40B4-BE49-F238E27FC236}">
              <a16:creationId xmlns:a16="http://schemas.microsoft.com/office/drawing/2014/main" id="{B4A46E3D-1BC0-4510-897A-31ABC3C15D7D}"/>
            </a:ext>
          </a:extLst>
        </xdr:cNvPr>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70121</xdr:rowOff>
    </xdr:from>
    <xdr:ext cx="469744" cy="259045"/>
    <xdr:sp macro="" textlink="">
      <xdr:nvSpPr>
        <xdr:cNvPr id="619" name="n_2mainValue【学校施設】&#10;一人当たり面積">
          <a:extLst>
            <a:ext uri="{FF2B5EF4-FFF2-40B4-BE49-F238E27FC236}">
              <a16:creationId xmlns:a16="http://schemas.microsoft.com/office/drawing/2014/main" id="{31828303-EED0-4D1A-B04F-2950EBA53782}"/>
            </a:ext>
          </a:extLst>
        </xdr:cNvPr>
        <xdr:cNvSpPr txBox="1"/>
      </xdr:nvSpPr>
      <xdr:spPr>
        <a:xfrm>
          <a:off x="20199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75455</xdr:rowOff>
    </xdr:from>
    <xdr:ext cx="469744" cy="259045"/>
    <xdr:sp macro="" textlink="">
      <xdr:nvSpPr>
        <xdr:cNvPr id="620" name="n_3mainValue【学校施設】&#10;一人当たり面積">
          <a:extLst>
            <a:ext uri="{FF2B5EF4-FFF2-40B4-BE49-F238E27FC236}">
              <a16:creationId xmlns:a16="http://schemas.microsoft.com/office/drawing/2014/main" id="{C562A061-3892-48DC-B1CA-8F53A2438F3B}"/>
            </a:ext>
          </a:extLst>
        </xdr:cNvPr>
        <xdr:cNvSpPr txBox="1"/>
      </xdr:nvSpPr>
      <xdr:spPr>
        <a:xfrm>
          <a:off x="19310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621" name="n_4mainValue【学校施設】&#10;一人当たり面積">
          <a:extLst>
            <a:ext uri="{FF2B5EF4-FFF2-40B4-BE49-F238E27FC236}">
              <a16:creationId xmlns:a16="http://schemas.microsoft.com/office/drawing/2014/main" id="{59E29EC7-B29D-4CDB-B70E-E93CB9CD362F}"/>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CF35A9BA-81B3-47D9-861F-F0FCF3096A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04A9DAF-A023-48D8-A2CF-5421EECDE5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835ED154-9FE6-407E-9365-F40838012F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653E4743-FDCD-47E0-9A85-13F6963E9C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2CF3434A-3D80-4A4F-9E11-EA678EA14F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13434752-1D25-4481-96DA-BFDA045A13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F082B5E6-7124-4906-8641-9888FB4063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766CFB9-48BB-4ED2-9457-791789561E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F3C817F4-38DC-484A-9E3C-9D81E0E832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D6EB9EC-5495-4AE2-BC44-DA28083A64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8CD57D0-479C-4DB7-A6E0-7D0DE76D37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2BA31F65-2166-4AC4-BFC2-1A7C1C3A472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5E549334-8977-44A9-A3F8-84B280C70B5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128E906A-A266-4827-9BE5-DEAA7DB741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7ADDE08-935F-4A97-9234-D4434C2A61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E7801B52-8CFC-4C5C-A8D8-2A710E2D01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841C09E-EEB4-4EF7-8782-0344AB718DA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4A72161A-89D2-487F-9BE1-E0496E67C1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D41930D8-ACCC-4219-A0D2-8A1D28DC9A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06FD26E-0A21-4936-8F13-E4D09154EA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1C5053C4-BC1A-4B99-A49A-C157545D3D0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25CFFD3-6E86-45B6-B4B6-8CBF410530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BA30CCD7-8FBD-44AE-8B95-1D158DCB0EE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C780024-05B2-4B2E-B82E-DEB595A27F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47EF11A-DCEC-4454-ACF9-2D7EA9DD05C6}"/>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FCEF3252-F430-470E-93C3-E33EA5A4F08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8FC9D0BA-40B0-47C5-ABD8-622BF0C6D00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7B79280E-A3C8-492A-825C-BCFA5A6097FF}"/>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EEFA450A-A113-40EC-933B-00C92AB6EDEF}"/>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49069F0C-12D1-4B55-A18F-805187DE89A5}"/>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A1F1A8B7-9807-4130-8784-53E95A563F39}"/>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DF73F88E-B1C7-4E29-90DC-F5BE9631A00B}"/>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DB28A95B-566F-41FE-AD73-7A31E356C9AE}"/>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F6AF63F6-EAC7-45F4-8972-6B1797D36CF2}"/>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F5A464C2-ADE3-4556-8B62-FDD7D1703674}"/>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7610105-3C58-4CEA-8DBD-6D00936006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E3FD597-79DC-4377-8E0D-84B4AC4DAA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3D238B7-3163-4B96-BB26-5129580DEC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937768F-5D4E-4974-B6CF-78C8770D60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CDCD838-F583-42EA-AD1D-95A85A5F32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662" name="楕円 661">
          <a:extLst>
            <a:ext uri="{FF2B5EF4-FFF2-40B4-BE49-F238E27FC236}">
              <a16:creationId xmlns:a16="http://schemas.microsoft.com/office/drawing/2014/main" id="{CA573AA8-1B22-4D9F-A26E-EF77E6BEFE8A}"/>
            </a:ext>
          </a:extLst>
        </xdr:cNvPr>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663" name="【児童館】&#10;有形固定資産減価償却率該当値テキスト">
          <a:extLst>
            <a:ext uri="{FF2B5EF4-FFF2-40B4-BE49-F238E27FC236}">
              <a16:creationId xmlns:a16="http://schemas.microsoft.com/office/drawing/2014/main" id="{81C92243-44FD-4A2D-91DA-D1291D682CB7}"/>
            </a:ext>
          </a:extLst>
        </xdr:cNvPr>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664" name="楕円 663">
          <a:extLst>
            <a:ext uri="{FF2B5EF4-FFF2-40B4-BE49-F238E27FC236}">
              <a16:creationId xmlns:a16="http://schemas.microsoft.com/office/drawing/2014/main" id="{1E292D12-91F9-48E8-99E2-6377FC92FFFB}"/>
            </a:ext>
          </a:extLst>
        </xdr:cNvPr>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xdr:rowOff>
    </xdr:from>
    <xdr:to>
      <xdr:col>85</xdr:col>
      <xdr:colOff>127000</xdr:colOff>
      <xdr:row>84</xdr:row>
      <xdr:rowOff>19050</xdr:rowOff>
    </xdr:to>
    <xdr:cxnSp macro="">
      <xdr:nvCxnSpPr>
        <xdr:cNvPr id="665" name="直線コネクタ 664">
          <a:extLst>
            <a:ext uri="{FF2B5EF4-FFF2-40B4-BE49-F238E27FC236}">
              <a16:creationId xmlns:a16="http://schemas.microsoft.com/office/drawing/2014/main" id="{89EDD4CB-BF84-470A-90F5-F54DA41DBAC2}"/>
            </a:ext>
          </a:extLst>
        </xdr:cNvPr>
        <xdr:cNvCxnSpPr/>
      </xdr:nvCxnSpPr>
      <xdr:spPr>
        <a:xfrm>
          <a:off x="15481300" y="14409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666" name="楕円 665">
          <a:extLst>
            <a:ext uri="{FF2B5EF4-FFF2-40B4-BE49-F238E27FC236}">
              <a16:creationId xmlns:a16="http://schemas.microsoft.com/office/drawing/2014/main" id="{9F383519-3584-4CD3-8C9C-D905CDAFD50D}"/>
            </a:ext>
          </a:extLst>
        </xdr:cNvPr>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84</xdr:row>
      <xdr:rowOff>7620</xdr:rowOff>
    </xdr:to>
    <xdr:cxnSp macro="">
      <xdr:nvCxnSpPr>
        <xdr:cNvPr id="667" name="直線コネクタ 666">
          <a:extLst>
            <a:ext uri="{FF2B5EF4-FFF2-40B4-BE49-F238E27FC236}">
              <a16:creationId xmlns:a16="http://schemas.microsoft.com/office/drawing/2014/main" id="{6BC6F22A-421E-4466-9EE1-6605643DF72C}"/>
            </a:ext>
          </a:extLst>
        </xdr:cNvPr>
        <xdr:cNvCxnSpPr/>
      </xdr:nvCxnSpPr>
      <xdr:spPr>
        <a:xfrm>
          <a:off x="14592300" y="14363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34925</xdr:rowOff>
    </xdr:from>
    <xdr:to>
      <xdr:col>72</xdr:col>
      <xdr:colOff>38100</xdr:colOff>
      <xdr:row>83</xdr:row>
      <xdr:rowOff>136525</xdr:rowOff>
    </xdr:to>
    <xdr:sp macro="" textlink="">
      <xdr:nvSpPr>
        <xdr:cNvPr id="668" name="楕円 667">
          <a:extLst>
            <a:ext uri="{FF2B5EF4-FFF2-40B4-BE49-F238E27FC236}">
              <a16:creationId xmlns:a16="http://schemas.microsoft.com/office/drawing/2014/main" id="{51DCF0A1-94C7-4D49-B86A-72CF4256C307}"/>
            </a:ext>
          </a:extLst>
        </xdr:cNvPr>
        <xdr:cNvSpPr/>
      </xdr:nvSpPr>
      <xdr:spPr>
        <a:xfrm>
          <a:off x="1365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85725</xdr:rowOff>
    </xdr:from>
    <xdr:to>
      <xdr:col>76</xdr:col>
      <xdr:colOff>114300</xdr:colOff>
      <xdr:row>83</xdr:row>
      <xdr:rowOff>133350</xdr:rowOff>
    </xdr:to>
    <xdr:cxnSp macro="">
      <xdr:nvCxnSpPr>
        <xdr:cNvPr id="669" name="直線コネクタ 668">
          <a:extLst>
            <a:ext uri="{FF2B5EF4-FFF2-40B4-BE49-F238E27FC236}">
              <a16:creationId xmlns:a16="http://schemas.microsoft.com/office/drawing/2014/main" id="{507EC307-D14E-40C8-9D65-B8313D881DE9}"/>
            </a:ext>
          </a:extLst>
        </xdr:cNvPr>
        <xdr:cNvCxnSpPr/>
      </xdr:nvCxnSpPr>
      <xdr:spPr>
        <a:xfrm>
          <a:off x="13703300" y="14316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670" name="楕円 669">
          <a:extLst>
            <a:ext uri="{FF2B5EF4-FFF2-40B4-BE49-F238E27FC236}">
              <a16:creationId xmlns:a16="http://schemas.microsoft.com/office/drawing/2014/main" id="{EE3451DE-A2E3-49C3-8F3D-945E3D4EACD6}"/>
            </a:ext>
          </a:extLst>
        </xdr:cNvPr>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43814</xdr:rowOff>
    </xdr:from>
    <xdr:to>
      <xdr:col>71</xdr:col>
      <xdr:colOff>177800</xdr:colOff>
      <xdr:row>83</xdr:row>
      <xdr:rowOff>85725</xdr:rowOff>
    </xdr:to>
    <xdr:cxnSp macro="">
      <xdr:nvCxnSpPr>
        <xdr:cNvPr id="671" name="直線コネクタ 670">
          <a:extLst>
            <a:ext uri="{FF2B5EF4-FFF2-40B4-BE49-F238E27FC236}">
              <a16:creationId xmlns:a16="http://schemas.microsoft.com/office/drawing/2014/main" id="{B87A3397-EFCA-44D9-A1D4-5AA509DDBDE9}"/>
            </a:ext>
          </a:extLst>
        </xdr:cNvPr>
        <xdr:cNvCxnSpPr/>
      </xdr:nvCxnSpPr>
      <xdr:spPr>
        <a:xfrm>
          <a:off x="12814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9B32EFBE-9F34-4F51-83DA-35B0AB34FF76}"/>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5644DB3D-AC1A-438B-8DCB-33C9DEF28423}"/>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788585E2-039A-4995-B0E2-D264B8F75112}"/>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7310F687-ADF3-4D2B-A847-C7481A1F4EBA}"/>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676" name="n_1mainValue【児童館】&#10;有形固定資産減価償却率">
          <a:extLst>
            <a:ext uri="{FF2B5EF4-FFF2-40B4-BE49-F238E27FC236}">
              <a16:creationId xmlns:a16="http://schemas.microsoft.com/office/drawing/2014/main" id="{50696166-00FA-4FF8-8305-3504235AE92D}"/>
            </a:ext>
          </a:extLst>
        </xdr:cNvPr>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677" name="n_2mainValue【児童館】&#10;有形固定資産減価償却率">
          <a:extLst>
            <a:ext uri="{FF2B5EF4-FFF2-40B4-BE49-F238E27FC236}">
              <a16:creationId xmlns:a16="http://schemas.microsoft.com/office/drawing/2014/main" id="{D9BCE59D-FE0A-43E3-BE3F-FB849BF318B8}"/>
            </a:ext>
          </a:extLst>
        </xdr:cNvPr>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127652</xdr:rowOff>
    </xdr:from>
    <xdr:ext cx="405111" cy="259045"/>
    <xdr:sp macro="" textlink="">
      <xdr:nvSpPr>
        <xdr:cNvPr id="678" name="n_3mainValue【児童館】&#10;有形固定資産減価償却率">
          <a:extLst>
            <a:ext uri="{FF2B5EF4-FFF2-40B4-BE49-F238E27FC236}">
              <a16:creationId xmlns:a16="http://schemas.microsoft.com/office/drawing/2014/main" id="{815B8188-B699-4BEC-B58A-57AD340553B7}"/>
            </a:ext>
          </a:extLst>
        </xdr:cNvPr>
        <xdr:cNvSpPr txBox="1"/>
      </xdr:nvSpPr>
      <xdr:spPr>
        <a:xfrm>
          <a:off x="13500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85741</xdr:rowOff>
    </xdr:from>
    <xdr:ext cx="405111" cy="259045"/>
    <xdr:sp macro="" textlink="">
      <xdr:nvSpPr>
        <xdr:cNvPr id="679" name="n_4mainValue【児童館】&#10;有形固定資産減価償却率">
          <a:extLst>
            <a:ext uri="{FF2B5EF4-FFF2-40B4-BE49-F238E27FC236}">
              <a16:creationId xmlns:a16="http://schemas.microsoft.com/office/drawing/2014/main" id="{80344BE4-F132-490A-9E2E-48DE7A36D2F1}"/>
            </a:ext>
          </a:extLst>
        </xdr:cNvPr>
        <xdr:cNvSpPr txBox="1"/>
      </xdr:nvSpPr>
      <xdr:spPr>
        <a:xfrm>
          <a:off x="12611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CB2C288-FA92-48D3-9051-B2C3C8D8D3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08F69EC-7E92-4D57-BF14-ECE969552A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8F5CA8D1-3159-4506-8678-D90FA14166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C4791B0F-830B-4863-A93C-2539DDFFCE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6EBC33CB-0E81-4397-B319-BFB8D90A2F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9C5EA99-E251-40EC-B807-66B5E6D927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6B884F66-C882-4274-8058-8A479294E7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6F790415-DAF5-4C64-A40A-711ADDE427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267C842F-E342-4625-97D6-B0C6D62DC1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7E5A5F63-4791-4AF8-8E55-0DB7AB721E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8F5168D4-06A4-47C4-98F5-D8FCFDD7A82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1A40FB60-A238-4385-A29F-A4A0570B1B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982D13FB-679C-4297-ADA2-9E368A50347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250355BF-C1D7-4227-88BD-6FE4519E6C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402D3DDB-CBAF-4CDE-9107-658988EBAB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B24057D4-0CDF-4FD5-AED4-BD90005751A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DB028E5D-1CB4-48E1-90EA-430642982E1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FDF3F30-8270-433B-B7ED-8E7FF348A3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0682E22-A652-4C37-AE75-5704572639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2DA6DE82-D647-4581-8FFE-C999DB41290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2243D3C-CB9E-4B47-BF82-AA0DFDF064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BD7CD5C-2375-4CE7-94D6-1166548A10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C858A1D2-CC44-4DB0-AD39-37724FDADC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44444988-8BBD-4571-8E5B-307A2C7BF3B3}"/>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A51EA2F2-599C-4D12-A31F-8E9C97D99F0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E856A74-4C9D-4104-85E6-0B4F95D33627}"/>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665D2647-C14A-4A06-A80D-E53489DA70A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D512BD10-1117-49F8-948B-A85B23F34F9B}"/>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4314DDBF-8391-4816-B29B-694B6325A011}"/>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BAAAFD53-B7BA-4F3E-8C2E-244DD0DA5301}"/>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5925203E-44D9-4DE4-9C10-99C46A337A2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E1B8AD0C-36CE-47DA-A03E-E90643125EF4}"/>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6DD80E6E-48D4-4328-9EB4-B11579CFE05B}"/>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90827375-2C35-4EDE-9899-0E21BD1BE03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34C8370-5B1E-4E02-A686-EF5446B52C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9DA5C84-4F6A-409F-AD60-0863A83591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1412F2B-6FE8-4355-8B05-4D4E8CC9ED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743B7D2-6E6A-439A-A4BE-3DD872BA01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945F00F-C202-442D-9655-F278E82E75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9" name="楕円 718">
          <a:extLst>
            <a:ext uri="{FF2B5EF4-FFF2-40B4-BE49-F238E27FC236}">
              <a16:creationId xmlns:a16="http://schemas.microsoft.com/office/drawing/2014/main" id="{4DDE02E9-0A88-4541-8814-C31F59801EAE}"/>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0" name="【児童館】&#10;一人当たり面積該当値テキスト">
          <a:extLst>
            <a:ext uri="{FF2B5EF4-FFF2-40B4-BE49-F238E27FC236}">
              <a16:creationId xmlns:a16="http://schemas.microsoft.com/office/drawing/2014/main" id="{800F9BE2-B1B3-46E5-A900-1C6217B545DA}"/>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1" name="楕円 720">
          <a:extLst>
            <a:ext uri="{FF2B5EF4-FFF2-40B4-BE49-F238E27FC236}">
              <a16:creationId xmlns:a16="http://schemas.microsoft.com/office/drawing/2014/main" id="{FCE5B67C-B146-427B-80E2-E1E845AF0CF9}"/>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2" name="直線コネクタ 721">
          <a:extLst>
            <a:ext uri="{FF2B5EF4-FFF2-40B4-BE49-F238E27FC236}">
              <a16:creationId xmlns:a16="http://schemas.microsoft.com/office/drawing/2014/main" id="{2908FD10-3EF6-4FF4-852B-CF0DC03B9C0F}"/>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3" name="楕円 722">
          <a:extLst>
            <a:ext uri="{FF2B5EF4-FFF2-40B4-BE49-F238E27FC236}">
              <a16:creationId xmlns:a16="http://schemas.microsoft.com/office/drawing/2014/main" id="{15994FD1-58E5-432A-A565-F4230CFD621F}"/>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4" name="直線コネクタ 723">
          <a:extLst>
            <a:ext uri="{FF2B5EF4-FFF2-40B4-BE49-F238E27FC236}">
              <a16:creationId xmlns:a16="http://schemas.microsoft.com/office/drawing/2014/main" id="{B5FB8AE3-121C-4C03-857B-D975037720CE}"/>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5" name="楕円 724">
          <a:extLst>
            <a:ext uri="{FF2B5EF4-FFF2-40B4-BE49-F238E27FC236}">
              <a16:creationId xmlns:a16="http://schemas.microsoft.com/office/drawing/2014/main" id="{DCE4263E-822E-4CC5-940A-D1A4E85E74C9}"/>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6" name="直線コネクタ 725">
          <a:extLst>
            <a:ext uri="{FF2B5EF4-FFF2-40B4-BE49-F238E27FC236}">
              <a16:creationId xmlns:a16="http://schemas.microsoft.com/office/drawing/2014/main" id="{8C458B2A-6023-49A6-8C09-D650F41042E8}"/>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7" name="楕円 726">
          <a:extLst>
            <a:ext uri="{FF2B5EF4-FFF2-40B4-BE49-F238E27FC236}">
              <a16:creationId xmlns:a16="http://schemas.microsoft.com/office/drawing/2014/main" id="{24FBB7A7-E667-4B90-BB36-950D1B50FAE1}"/>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8" name="直線コネクタ 727">
          <a:extLst>
            <a:ext uri="{FF2B5EF4-FFF2-40B4-BE49-F238E27FC236}">
              <a16:creationId xmlns:a16="http://schemas.microsoft.com/office/drawing/2014/main" id="{64752781-7E79-4A46-B71D-D432B5F34561}"/>
            </a:ext>
          </a:extLst>
        </xdr:cNvPr>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1378E8B0-BED5-4C7E-B393-FEDB5A92F915}"/>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91202A7F-A7CB-4D86-867D-DF1DFBF6F0DE}"/>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A6F2E3C2-4DF4-4A03-B1D5-696CF9BE0B07}"/>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CB725F9C-08BB-4939-B9E8-01A58524AF17}"/>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3" name="n_1mainValue【児童館】&#10;一人当たり面積">
          <a:extLst>
            <a:ext uri="{FF2B5EF4-FFF2-40B4-BE49-F238E27FC236}">
              <a16:creationId xmlns:a16="http://schemas.microsoft.com/office/drawing/2014/main" id="{0DAD4BF0-43B7-4AD0-9A4F-7A14B4423CC2}"/>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4" name="n_2mainValue【児童館】&#10;一人当たり面積">
          <a:extLst>
            <a:ext uri="{FF2B5EF4-FFF2-40B4-BE49-F238E27FC236}">
              <a16:creationId xmlns:a16="http://schemas.microsoft.com/office/drawing/2014/main" id="{57F72F58-7A17-436A-AA7E-14AE7E833E62}"/>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5" name="n_3mainValue【児童館】&#10;一人当たり面積">
          <a:extLst>
            <a:ext uri="{FF2B5EF4-FFF2-40B4-BE49-F238E27FC236}">
              <a16:creationId xmlns:a16="http://schemas.microsoft.com/office/drawing/2014/main" id="{D2CFE6CC-F48C-4678-97AA-876DE3C049C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6" name="n_4mainValue【児童館】&#10;一人当たり面積">
          <a:extLst>
            <a:ext uri="{FF2B5EF4-FFF2-40B4-BE49-F238E27FC236}">
              <a16:creationId xmlns:a16="http://schemas.microsoft.com/office/drawing/2014/main" id="{2ECB5D77-BA3D-4DA4-8EB0-D2A0A8FC5081}"/>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84300CA9-E59A-4D7E-8FDA-1CCD4803BE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611C4233-D1D1-4C29-9487-73F8BBAF66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C8DB6153-8EE8-4CA8-928A-64D5E5240B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59525597-4206-4249-8044-6150415E9F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3750D26F-04D8-43AA-952E-A9C1591A06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57B20E3E-13D5-4813-9674-1F3D4505E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C9ACBAC7-422F-4FD1-98C2-A737B694B4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B17140F-20B5-43CC-9FA1-6F35EFCDAA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263A482F-853E-4785-8E05-3F48F4D520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C8DAFB6B-5109-4D97-817E-081275C725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24E91A70-EEA9-4991-849F-A2CA1B0258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BF7B4068-2B50-4577-9632-F2EC33A64E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77E558D4-96DA-462D-8589-DD81E057282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FE0E585B-DD56-4B93-8A75-0A88097E606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1EFBD794-428C-42BA-884B-C7F20C026A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D4A3538E-B13A-462A-B9BF-D05CB89CAA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E77D5B4E-A0CF-423E-8B7E-4B160F057A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98B37E55-F2AF-45A2-B25C-CEA812644E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C18742C0-3085-44EF-B954-B2DC89067E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BC5D9A4-DA06-4D8F-ADC0-7A853A5036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6B12FB9B-3515-4BAF-87DC-17AD6DA494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B88AA4D9-3CE9-43C0-95F9-5632299028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91377BEA-C355-47C3-A4A6-0085E55C6FF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FB313AF0-0816-4B7E-9634-5291C9032C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B3DD05B6-8743-4A97-A51E-B0BE329F5B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1FF3A03A-85C9-4451-9299-EF05E859379A}"/>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5C67909F-7E42-4463-83FD-4C5982CAE3CD}"/>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6F30E18B-AF74-4C47-8828-9CC137188F16}"/>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9A71CFA6-F99A-460D-B3A1-7E607AB4863F}"/>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25E5B1F2-A1FD-4E14-A9CF-7CD8EBD276D4}"/>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498C9966-7A3B-4866-9DFC-83F37A874586}"/>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B323CD4F-E797-4F2D-8E34-60BA9604D038}"/>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5E464806-8607-4B44-8B45-7CF1116A0A0B}"/>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9BF13122-E171-4145-8F02-BFD911DD2C3A}"/>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CDA7BD96-55AA-45B7-8D2D-A4272DA37B72}"/>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111A5E27-3632-423C-823F-0667FFD7343A}"/>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7B04D3C-77F9-4ED7-BFF0-DE61983C8C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6DE8906-A433-4CD9-9065-03060DC254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2198E5F-7559-45C2-AFE4-7F3F2AB66D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8140520-B721-4C6E-841B-D65AC436BF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310F4E1-31B1-465D-A7FC-4EACF2A729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8" name="楕円 777">
          <a:extLst>
            <a:ext uri="{FF2B5EF4-FFF2-40B4-BE49-F238E27FC236}">
              <a16:creationId xmlns:a16="http://schemas.microsoft.com/office/drawing/2014/main" id="{7E82D6C9-F56A-4020-9AF8-C55ACDD42639}"/>
            </a:ext>
          </a:extLst>
        </xdr:cNvPr>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115225</xdr:rowOff>
    </xdr:from>
    <xdr:ext cx="405111" cy="259045"/>
    <xdr:sp macro="" textlink="">
      <xdr:nvSpPr>
        <xdr:cNvPr id="779" name="【公民館】&#10;有形固定資産減価償却率該当値テキスト">
          <a:extLst>
            <a:ext uri="{FF2B5EF4-FFF2-40B4-BE49-F238E27FC236}">
              <a16:creationId xmlns:a16="http://schemas.microsoft.com/office/drawing/2014/main" id="{7A162DD1-3913-49C6-97AB-29600DF236F0}"/>
            </a:ext>
          </a:extLst>
        </xdr:cNvPr>
        <xdr:cNvSpPr txBox="1"/>
      </xdr:nvSpPr>
      <xdr:spPr>
        <a:xfrm>
          <a:off x="16357600" y="1777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780" name="楕円 779">
          <a:extLst>
            <a:ext uri="{FF2B5EF4-FFF2-40B4-BE49-F238E27FC236}">
              <a16:creationId xmlns:a16="http://schemas.microsoft.com/office/drawing/2014/main" id="{FDE552DD-4731-4846-9D0E-F41EDFCB6707}"/>
            </a:ext>
          </a:extLst>
        </xdr:cNvPr>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143148</xdr:rowOff>
    </xdr:to>
    <xdr:cxnSp macro="">
      <xdr:nvCxnSpPr>
        <xdr:cNvPr id="781" name="直線コネクタ 780">
          <a:extLst>
            <a:ext uri="{FF2B5EF4-FFF2-40B4-BE49-F238E27FC236}">
              <a16:creationId xmlns:a16="http://schemas.microsoft.com/office/drawing/2014/main" id="{ACBB2032-CF9D-4882-8908-CBD069C74E70}"/>
            </a:ext>
          </a:extLst>
        </xdr:cNvPr>
        <xdr:cNvCxnSpPr/>
      </xdr:nvCxnSpPr>
      <xdr:spPr>
        <a:xfrm>
          <a:off x="15481300" y="1793312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2" name="楕円 781">
          <a:extLst>
            <a:ext uri="{FF2B5EF4-FFF2-40B4-BE49-F238E27FC236}">
              <a16:creationId xmlns:a16="http://schemas.microsoft.com/office/drawing/2014/main" id="{74F6C505-F171-43D5-A41D-BD70DFC1EE84}"/>
            </a:ext>
          </a:extLst>
        </xdr:cNvPr>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102326</xdr:rowOff>
    </xdr:to>
    <xdr:cxnSp macro="">
      <xdr:nvCxnSpPr>
        <xdr:cNvPr id="783" name="直線コネクタ 782">
          <a:extLst>
            <a:ext uri="{FF2B5EF4-FFF2-40B4-BE49-F238E27FC236}">
              <a16:creationId xmlns:a16="http://schemas.microsoft.com/office/drawing/2014/main" id="{6749549E-4DFA-4933-A32F-409A9F6331AC}"/>
            </a:ext>
          </a:extLst>
        </xdr:cNvPr>
        <xdr:cNvCxnSpPr/>
      </xdr:nvCxnSpPr>
      <xdr:spPr>
        <a:xfrm>
          <a:off x="14592300" y="1790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784" name="楕円 783">
          <a:extLst>
            <a:ext uri="{FF2B5EF4-FFF2-40B4-BE49-F238E27FC236}">
              <a16:creationId xmlns:a16="http://schemas.microsoft.com/office/drawing/2014/main" id="{6912CBBE-46E3-4AC5-8D77-65649BB327E7}"/>
            </a:ext>
          </a:extLst>
        </xdr:cNvPr>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138249</xdr:rowOff>
    </xdr:to>
    <xdr:cxnSp macro="">
      <xdr:nvCxnSpPr>
        <xdr:cNvPr id="785" name="直線コネクタ 784">
          <a:extLst>
            <a:ext uri="{FF2B5EF4-FFF2-40B4-BE49-F238E27FC236}">
              <a16:creationId xmlns:a16="http://schemas.microsoft.com/office/drawing/2014/main" id="{7B00568F-FE56-49BD-BBAD-D59CDEDA352C}"/>
            </a:ext>
          </a:extLst>
        </xdr:cNvPr>
        <xdr:cNvCxnSpPr/>
      </xdr:nvCxnSpPr>
      <xdr:spPr>
        <a:xfrm flipV="1">
          <a:off x="13703300" y="179037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86" name="楕円 785">
          <a:extLst>
            <a:ext uri="{FF2B5EF4-FFF2-40B4-BE49-F238E27FC236}">
              <a16:creationId xmlns:a16="http://schemas.microsoft.com/office/drawing/2014/main" id="{E8CD9182-026E-4707-8359-3A6B6635AA0A}"/>
            </a:ext>
          </a:extLst>
        </xdr:cNvPr>
        <xdr:cNvSpPr/>
      </xdr:nvSpPr>
      <xdr:spPr>
        <a:xfrm>
          <a:off x="1276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104</xdr:row>
      <xdr:rowOff>138249</xdr:rowOff>
    </xdr:to>
    <xdr:cxnSp macro="">
      <xdr:nvCxnSpPr>
        <xdr:cNvPr id="787" name="直線コネクタ 786">
          <a:extLst>
            <a:ext uri="{FF2B5EF4-FFF2-40B4-BE49-F238E27FC236}">
              <a16:creationId xmlns:a16="http://schemas.microsoft.com/office/drawing/2014/main" id="{8C3A398B-FCE5-48F1-B0B6-E8D16CF5EB2C}"/>
            </a:ext>
          </a:extLst>
        </xdr:cNvPr>
        <xdr:cNvCxnSpPr/>
      </xdr:nvCxnSpPr>
      <xdr:spPr>
        <a:xfrm>
          <a:off x="12814300" y="179608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a:extLst>
            <a:ext uri="{FF2B5EF4-FFF2-40B4-BE49-F238E27FC236}">
              <a16:creationId xmlns:a16="http://schemas.microsoft.com/office/drawing/2014/main" id="{B789B627-D492-45F1-87CB-B6D325725F38}"/>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a:extLst>
            <a:ext uri="{FF2B5EF4-FFF2-40B4-BE49-F238E27FC236}">
              <a16:creationId xmlns:a16="http://schemas.microsoft.com/office/drawing/2014/main" id="{F909DEC9-C488-4FB1-93D8-CBA91B5F3826}"/>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a:extLst>
            <a:ext uri="{FF2B5EF4-FFF2-40B4-BE49-F238E27FC236}">
              <a16:creationId xmlns:a16="http://schemas.microsoft.com/office/drawing/2014/main" id="{9F94A93B-32B9-4E69-A388-53AE48DF9084}"/>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a:extLst>
            <a:ext uri="{FF2B5EF4-FFF2-40B4-BE49-F238E27FC236}">
              <a16:creationId xmlns:a16="http://schemas.microsoft.com/office/drawing/2014/main" id="{69BA5321-8742-401B-8008-2AE138A6680D}"/>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792" name="n_1mainValue【公民館】&#10;有形固定資産減価償却率">
          <a:extLst>
            <a:ext uri="{FF2B5EF4-FFF2-40B4-BE49-F238E27FC236}">
              <a16:creationId xmlns:a16="http://schemas.microsoft.com/office/drawing/2014/main" id="{9A765277-5200-449F-9186-6F7E4B52DFB1}"/>
            </a:ext>
          </a:extLst>
        </xdr:cNvPr>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93" name="n_2mainValue【公民館】&#10;有形固定資産減価償却率">
          <a:extLst>
            <a:ext uri="{FF2B5EF4-FFF2-40B4-BE49-F238E27FC236}">
              <a16:creationId xmlns:a16="http://schemas.microsoft.com/office/drawing/2014/main" id="{3684CC45-EDC7-46D9-800E-269CBD2452A1}"/>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34126</xdr:rowOff>
    </xdr:from>
    <xdr:ext cx="405111" cy="259045"/>
    <xdr:sp macro="" textlink="">
      <xdr:nvSpPr>
        <xdr:cNvPr id="794" name="n_3mainValue【公民館】&#10;有形固定資産減価償却率">
          <a:extLst>
            <a:ext uri="{FF2B5EF4-FFF2-40B4-BE49-F238E27FC236}">
              <a16:creationId xmlns:a16="http://schemas.microsoft.com/office/drawing/2014/main" id="{B9102035-A36F-4BA3-A579-845FEEA2A99F}"/>
            </a:ext>
          </a:extLst>
        </xdr:cNvPr>
        <xdr:cNvSpPr txBox="1"/>
      </xdr:nvSpPr>
      <xdr:spPr>
        <a:xfrm>
          <a:off x="13500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95" name="n_4mainValue【公民館】&#10;有形固定資産減価償却率">
          <a:extLst>
            <a:ext uri="{FF2B5EF4-FFF2-40B4-BE49-F238E27FC236}">
              <a16:creationId xmlns:a16="http://schemas.microsoft.com/office/drawing/2014/main" id="{1E6EE2D9-B7E8-407C-95D6-6E2B689A3D12}"/>
            </a:ext>
          </a:extLst>
        </xdr:cNvPr>
        <xdr:cNvSpPr txBox="1"/>
      </xdr:nvSpPr>
      <xdr:spPr>
        <a:xfrm>
          <a:off x="12611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5F9FAA3B-09F1-4BB5-8387-15C5C60153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7B3B3099-3286-4605-9A78-9CF6ED9F5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31B6955A-4968-4371-8ABB-9DC39277E4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D36FBF0-5C0B-4065-918E-4FD25D7D00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43C124C2-FFCB-4432-810B-A90466517E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C1841114-D232-4B92-971E-E8A07E2E30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11255867-76F1-4DA9-8A46-2800B452DE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2E933D5-6375-43D7-8C88-FFEDD87505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56B0773C-E2F4-44C8-8B99-821C81F188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948AE47-F827-4F8F-896F-C8D7A67EB2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6D47F384-9636-450F-81E1-894AA468673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B0DF9131-00C0-406D-B751-E97FC89F186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195D3326-8C3A-442C-A28F-579B1549188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E4B8431-401A-4D13-8207-A564D21FE51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E8188392-A7C1-428A-973B-0D2F39A5DCF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1780CF4F-2FD5-44CB-8728-A658BEF5801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9B88EBB3-ECDB-4AB3-B772-2BC7025C634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D90DB6FA-60DC-4B26-A47C-EB97E8C12E1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415BE224-A696-4435-8B76-DD0473E7F0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A3A0EFD-F601-43D2-B7DC-D792FAD683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B24EF742-8DE3-41FD-8415-23726938D9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34445A37-4387-4BC1-85BB-D598FAA259F7}"/>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2CC963F8-BC2C-4A6A-9600-DFF9B1DB210E}"/>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7A2FD3EB-186B-4A8F-99BB-C09C6DB4EED2}"/>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7288DA5F-E30D-4B13-9387-C81D8177510E}"/>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3DB54EA3-8E6B-4F50-9EC6-43274EC50B1F}"/>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8BD26C06-AE99-4018-AC31-54C7AE808CC8}"/>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AF03C3C7-6C30-485F-A93D-2060C860F9F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64B93E1A-2467-4AD9-8EA1-9F9DD238FA15}"/>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DAEC8997-7B32-4DCA-B0B5-30EA4EB9B451}"/>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7B0DF9C1-4AD3-4167-871C-251960776DBC}"/>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221260AA-235A-4DF3-9751-DBEE0933491D}"/>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347B3EF-7B49-4C4F-9F0D-798CAAB7C6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65F0FD8-9FDA-4AC8-9E98-9FAAA95C67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AD1C200-A3A2-4A1D-9933-1257261541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7A534F4-98F5-45F1-A7C5-40236BB130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4E8BAAB-F383-424A-AFC6-B9292710AF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833" name="楕円 832">
          <a:extLst>
            <a:ext uri="{FF2B5EF4-FFF2-40B4-BE49-F238E27FC236}">
              <a16:creationId xmlns:a16="http://schemas.microsoft.com/office/drawing/2014/main" id="{3127502D-FEB6-4F17-A3C3-8EF6BD6A660D}"/>
            </a:ext>
          </a:extLst>
        </xdr:cNvPr>
        <xdr:cNvSpPr/>
      </xdr:nvSpPr>
      <xdr:spPr>
        <a:xfrm>
          <a:off x="22110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166133</xdr:rowOff>
    </xdr:from>
    <xdr:ext cx="469744" cy="259045"/>
    <xdr:sp macro="" textlink="">
      <xdr:nvSpPr>
        <xdr:cNvPr id="834" name="【公民館】&#10;一人当たり面積該当値テキスト">
          <a:extLst>
            <a:ext uri="{FF2B5EF4-FFF2-40B4-BE49-F238E27FC236}">
              <a16:creationId xmlns:a16="http://schemas.microsoft.com/office/drawing/2014/main" id="{D2ACBF8B-DABF-4BE5-8093-EBF5B616E1AF}"/>
            </a:ext>
          </a:extLst>
        </xdr:cNvPr>
        <xdr:cNvSpPr txBox="1"/>
      </xdr:nvSpPr>
      <xdr:spPr>
        <a:xfrm>
          <a:off x="22199600"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835" name="楕円 834">
          <a:extLst>
            <a:ext uri="{FF2B5EF4-FFF2-40B4-BE49-F238E27FC236}">
              <a16:creationId xmlns:a16="http://schemas.microsoft.com/office/drawing/2014/main" id="{25F21D19-2444-43FF-8FEA-B575E1711E33}"/>
            </a:ext>
          </a:extLst>
        </xdr:cNvPr>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69342</xdr:rowOff>
    </xdr:to>
    <xdr:cxnSp macro="">
      <xdr:nvCxnSpPr>
        <xdr:cNvPr id="836" name="直線コネクタ 835">
          <a:extLst>
            <a:ext uri="{FF2B5EF4-FFF2-40B4-BE49-F238E27FC236}">
              <a16:creationId xmlns:a16="http://schemas.microsoft.com/office/drawing/2014/main" id="{A764A4DA-928D-4F53-8BBD-2D55AC348793}"/>
            </a:ext>
          </a:extLst>
        </xdr:cNvPr>
        <xdr:cNvCxnSpPr/>
      </xdr:nvCxnSpPr>
      <xdr:spPr>
        <a:xfrm flipV="1">
          <a:off x="21323300" y="182407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37" name="楕円 836">
          <a:extLst>
            <a:ext uri="{FF2B5EF4-FFF2-40B4-BE49-F238E27FC236}">
              <a16:creationId xmlns:a16="http://schemas.microsoft.com/office/drawing/2014/main" id="{6BCDEE36-1A69-43D4-810C-9ABAAD0EE1DC}"/>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69342</xdr:rowOff>
    </xdr:from>
    <xdr:to>
      <xdr:col>111</xdr:col>
      <xdr:colOff>177800</xdr:colOff>
      <xdr:row>106</xdr:row>
      <xdr:rowOff>76200</xdr:rowOff>
    </xdr:to>
    <xdr:cxnSp macro="">
      <xdr:nvCxnSpPr>
        <xdr:cNvPr id="838" name="直線コネクタ 837">
          <a:extLst>
            <a:ext uri="{FF2B5EF4-FFF2-40B4-BE49-F238E27FC236}">
              <a16:creationId xmlns:a16="http://schemas.microsoft.com/office/drawing/2014/main" id="{6E798245-D801-4AF2-B4F5-B4389964EDA0}"/>
            </a:ext>
          </a:extLst>
        </xdr:cNvPr>
        <xdr:cNvCxnSpPr/>
      </xdr:nvCxnSpPr>
      <xdr:spPr>
        <a:xfrm flipV="1">
          <a:off x="20434300" y="182430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64263</xdr:rowOff>
    </xdr:from>
    <xdr:to>
      <xdr:col>102</xdr:col>
      <xdr:colOff>165100</xdr:colOff>
      <xdr:row>106</xdr:row>
      <xdr:rowOff>165863</xdr:rowOff>
    </xdr:to>
    <xdr:sp macro="" textlink="">
      <xdr:nvSpPr>
        <xdr:cNvPr id="839" name="楕円 838">
          <a:extLst>
            <a:ext uri="{FF2B5EF4-FFF2-40B4-BE49-F238E27FC236}">
              <a16:creationId xmlns:a16="http://schemas.microsoft.com/office/drawing/2014/main" id="{40548AE0-3DAA-4C37-940C-7EAEFBB66E01}"/>
            </a:ext>
          </a:extLst>
        </xdr:cNvPr>
        <xdr:cNvSpPr/>
      </xdr:nvSpPr>
      <xdr:spPr>
        <a:xfrm>
          <a:off x="19494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115063</xdr:rowOff>
    </xdr:to>
    <xdr:cxnSp macro="">
      <xdr:nvCxnSpPr>
        <xdr:cNvPr id="840" name="直線コネクタ 839">
          <a:extLst>
            <a:ext uri="{FF2B5EF4-FFF2-40B4-BE49-F238E27FC236}">
              <a16:creationId xmlns:a16="http://schemas.microsoft.com/office/drawing/2014/main" id="{4DA171D8-5824-4110-8E6F-9D7772E04B91}"/>
            </a:ext>
          </a:extLst>
        </xdr:cNvPr>
        <xdr:cNvCxnSpPr/>
      </xdr:nvCxnSpPr>
      <xdr:spPr>
        <a:xfrm flipV="1">
          <a:off x="19545300" y="182499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841" name="楕円 840">
          <a:extLst>
            <a:ext uri="{FF2B5EF4-FFF2-40B4-BE49-F238E27FC236}">
              <a16:creationId xmlns:a16="http://schemas.microsoft.com/office/drawing/2014/main" id="{F235BE7C-9D30-48C2-B082-F275F274296D}"/>
            </a:ext>
          </a:extLst>
        </xdr:cNvPr>
        <xdr:cNvSpPr/>
      </xdr:nvSpPr>
      <xdr:spPr>
        <a:xfrm>
          <a:off x="18605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115063</xdr:rowOff>
    </xdr:from>
    <xdr:to>
      <xdr:col>102</xdr:col>
      <xdr:colOff>114300</xdr:colOff>
      <xdr:row>106</xdr:row>
      <xdr:rowOff>117348</xdr:rowOff>
    </xdr:to>
    <xdr:cxnSp macro="">
      <xdr:nvCxnSpPr>
        <xdr:cNvPr id="842" name="直線コネクタ 841">
          <a:extLst>
            <a:ext uri="{FF2B5EF4-FFF2-40B4-BE49-F238E27FC236}">
              <a16:creationId xmlns:a16="http://schemas.microsoft.com/office/drawing/2014/main" id="{2BA7115D-69DC-4EE5-B5E3-791495971789}"/>
            </a:ext>
          </a:extLst>
        </xdr:cNvPr>
        <xdr:cNvCxnSpPr/>
      </xdr:nvCxnSpPr>
      <xdr:spPr>
        <a:xfrm flipV="1">
          <a:off x="18656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55335049-CD17-45E9-BABC-AA2E68FC9D91}"/>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19C09F30-9F3C-48BD-8AFB-9FA2CB651362}"/>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F56C9849-5999-4DD7-960A-76C17E799747}"/>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DC62AB33-6729-4EAC-8434-8F1AEE8E7744}"/>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136669</xdr:rowOff>
    </xdr:from>
    <xdr:ext cx="469744" cy="259045"/>
    <xdr:sp macro="" textlink="">
      <xdr:nvSpPr>
        <xdr:cNvPr id="847" name="n_1mainValue【公民館】&#10;一人当たり面積">
          <a:extLst>
            <a:ext uri="{FF2B5EF4-FFF2-40B4-BE49-F238E27FC236}">
              <a16:creationId xmlns:a16="http://schemas.microsoft.com/office/drawing/2014/main" id="{45FB5113-CB2A-49E4-B69C-09DF566882F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48" name="n_2mainValue【公民館】&#10;一人当たり面積">
          <a:extLst>
            <a:ext uri="{FF2B5EF4-FFF2-40B4-BE49-F238E27FC236}">
              <a16:creationId xmlns:a16="http://schemas.microsoft.com/office/drawing/2014/main" id="{DB028B6D-1650-4316-B95E-8DA88E9C9206}"/>
            </a:ext>
          </a:extLst>
        </xdr:cNvPr>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156990</xdr:rowOff>
    </xdr:from>
    <xdr:ext cx="469744" cy="259045"/>
    <xdr:sp macro="" textlink="">
      <xdr:nvSpPr>
        <xdr:cNvPr id="849" name="n_3mainValue【公民館】&#10;一人当たり面積">
          <a:extLst>
            <a:ext uri="{FF2B5EF4-FFF2-40B4-BE49-F238E27FC236}">
              <a16:creationId xmlns:a16="http://schemas.microsoft.com/office/drawing/2014/main" id="{2183C76E-B7EB-4181-A61A-1F5B1026C53D}"/>
            </a:ext>
          </a:extLst>
        </xdr:cNvPr>
        <xdr:cNvSpPr txBox="1"/>
      </xdr:nvSpPr>
      <xdr:spPr>
        <a:xfrm>
          <a:off x="19310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13225</xdr:rowOff>
    </xdr:from>
    <xdr:ext cx="469744" cy="259045"/>
    <xdr:sp macro="" textlink="">
      <xdr:nvSpPr>
        <xdr:cNvPr id="850" name="n_4mainValue【公民館】&#10;一人当たり面積">
          <a:extLst>
            <a:ext uri="{FF2B5EF4-FFF2-40B4-BE49-F238E27FC236}">
              <a16:creationId xmlns:a16="http://schemas.microsoft.com/office/drawing/2014/main" id="{3EA5FFD8-EF1F-4651-8278-4D0AC9931627}"/>
            </a:ext>
          </a:extLst>
        </xdr:cNvPr>
        <xdr:cNvSpPr txBox="1"/>
      </xdr:nvSpPr>
      <xdr:spPr>
        <a:xfrm>
          <a:off x="184214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ECC68732-E703-43C3-B21E-D2FA33D782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81C9D8A1-48EB-46F3-A3F1-CDBD19C1DE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7A0F0D29-3E77-44CE-B7C5-B7498936AA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有形固定資産減価償却率は、道路については、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ポイント、学校施設については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ポイント、児童館については、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昭和に建設された施設も多く、老朽化による施設・設備の不具合が増加しており、今後修繕・改修工事の費用増加が見込まれる。予防保全な点検・修繕を実施し、安全性の確保や施設の長寿命化に努めていく。認定こども園・幼稚園・保育所については、令和３年８月に策定した「公立幼稚園・保育園 就学前の教育・保育のあり方に関する方針」に基づき、幼稚園の認定こども園化、統廃合、民営化などに取り組んでいく。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EF6AAB-00DC-41D0-A503-15A3BB8514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0B33CF-F8BB-4560-8FDB-B3A3A986D2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EEE7E1-0EF1-458B-9FD7-7EC9FEB0F9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375C37-CA78-472C-B577-062DF91686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BE94C1-DF40-419D-A60F-B1B77E3225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D5CE5D-F89E-4B58-8631-3E517FD293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586253-1AAC-4B4F-944A-D42C83E62A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35C8E6-3EF2-4CD3-81D9-3B195D8E05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FEEBA4-921B-4C56-BD08-C9AF974031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0A7737-1BD5-41DC-AC6E-2E20D030F3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B0ECC1-5277-4897-8B65-1319D68E36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8ED858-489F-41DA-B209-DF7E4C6CF5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39E98F-D4AA-43D8-AE86-8B22BD0C9C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E5776D-8DFD-4B6A-81A1-BE2262C713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A2BA06-5F61-4D1A-BCE9-17E189DC10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97FCD92-9829-46A7-A101-0489FD39A9E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ADC153-D9A8-4F2C-82F6-13DDC67F57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F99DFC-2690-4D8F-8F8F-0505A7D1F1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640C9C-524D-4198-B982-1D819092EE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8D9E1E-70E9-4D9C-A084-5BC39FC271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3C23AD-AF43-47CD-80BD-A109463E07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35D5E2-B0E8-43C8-BE4C-F15DDAF03B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E9242B-D5A5-44E4-9F94-9ECA047340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F6B0BA-9032-4493-B380-41AD6497E8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74B626-2981-44A7-A2F2-E2C40D9AD3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B295FD-DD0D-4874-BC42-B26498E6C3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70F016-6D5E-4879-A422-21875DFB2C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C2BA7A-7E6F-405E-A679-BDB4554F7E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4D8CFA-3797-482E-9539-9E03E2AD10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2548EC-7DC7-4A64-AD74-A4BA7B85037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6DBF1C-0D07-4F29-87BE-56A2D2B00F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1DBE4F-99A8-45C7-B3F7-5DEADEDCED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49A35A-A2C0-45D9-9914-3BA4CA2981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D725ED-59FC-48F8-B7FC-DF1C63114D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EF272B-557A-4B53-AD26-054E7BEF13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A7CE7A-F0AB-4274-B576-9459F5659C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A25E7D-8CB5-40D2-9DB4-C218ED7704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3254F8-57A9-409D-8F3F-266E60BC1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7E695E-2995-4000-8174-EE0D01AEE9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9D03C5-6AF0-4F7D-BF43-4D59840821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7697D5-2604-4C1E-9313-18ABC876D5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773538-180A-409B-B045-C81BE1B15C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4F54DB-DE4E-489B-AA1A-09290593BF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C21DB52-E17C-4713-A721-3439957A631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D98394A-C316-4A2F-84CE-59B4C3054AF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A713399-6E79-4011-8A7F-8D1A3A6172A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95BF022-30CE-414B-9EEE-D58EBBC5F7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D65698-36A2-492A-82FE-BC1FA96A260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393D366-049E-45FE-AEAA-CC069976FD9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5F3786-B9B8-4FCB-86CB-C0810BF532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A21050-7B72-4DCB-86FA-E5D20CDFF62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50009B3-454D-4A78-A967-33C855E0C67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88EBC3-2595-44B2-AA15-2FC229FAF36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1C0CD76-88CD-4EEB-A65F-7AC7522F11B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F69FB5-F804-4E58-ADFE-AF6B169EA2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7DA9284-11A0-4B45-A7D1-D62C945621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418A99F-6E1C-4B41-88F7-E85CAF52A582}"/>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61CA1C7-BA85-48EA-9EA7-F36D28586D5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15A38AA-ADF4-4DD3-B0C0-9B21629C75A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2E65A1F2-1782-4DB7-BA46-BDF8E8CDC028}"/>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A7EBA516-A067-43DE-9997-A577809491FC}"/>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7F0245D1-D8AC-4DD2-BD76-7220EB2CD3EF}"/>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74CD2CCE-2F5E-4109-86E1-2BE7E205BA14}"/>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99325DFD-57CE-40BF-AE9C-7676BC49507A}"/>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2BB0F573-C34D-43FF-914C-9913A767C1D9}"/>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E0E4C289-34EF-4D36-9BDB-8E3F807A5238}"/>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A932D50A-3C3F-43AD-8DF3-38413C960B6E}"/>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E11022-CCB8-40CF-8E3A-9748BC108F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DB3813-F8DE-4FDB-A643-567EE7361D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09B3EF-910A-4A4A-93EA-2B3F5B9B24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76A7EE-D741-4D9E-97A5-68D44FC1C3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1C4E5A-1140-4F49-A2C0-D8B0D8D000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100512</xdr:rowOff>
    </xdr:from>
    <xdr:to>
      <xdr:col>24</xdr:col>
      <xdr:colOff>114300</xdr:colOff>
      <xdr:row>41</xdr:row>
      <xdr:rowOff>30662</xdr:rowOff>
    </xdr:to>
    <xdr:sp macro="" textlink="">
      <xdr:nvSpPr>
        <xdr:cNvPr id="74" name="楕円 73">
          <a:extLst>
            <a:ext uri="{FF2B5EF4-FFF2-40B4-BE49-F238E27FC236}">
              <a16:creationId xmlns:a16="http://schemas.microsoft.com/office/drawing/2014/main" id="{43B21283-C838-4606-9877-AC94CD30B5DC}"/>
            </a:ext>
          </a:extLst>
        </xdr:cNvPr>
        <xdr:cNvSpPr/>
      </xdr:nvSpPr>
      <xdr:spPr>
        <a:xfrm>
          <a:off x="4584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id="{79D7257A-5528-49AE-BC2A-33D73C12F622}"/>
            </a:ext>
          </a:extLst>
        </xdr:cNvPr>
        <xdr:cNvSpPr txBox="1"/>
      </xdr:nvSpPr>
      <xdr:spPr>
        <a:xfrm>
          <a:off x="4673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6" name="楕円 75">
          <a:extLst>
            <a:ext uri="{FF2B5EF4-FFF2-40B4-BE49-F238E27FC236}">
              <a16:creationId xmlns:a16="http://schemas.microsoft.com/office/drawing/2014/main" id="{84EE4F42-9695-468B-82E1-641220851583}"/>
            </a:ext>
          </a:extLst>
        </xdr:cNvPr>
        <xdr:cNvSpPr/>
      </xdr:nvSpPr>
      <xdr:spPr>
        <a:xfrm>
          <a:off x="3746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110490</xdr:rowOff>
    </xdr:from>
    <xdr:to>
      <xdr:col>24</xdr:col>
      <xdr:colOff>63500</xdr:colOff>
      <xdr:row>40</xdr:row>
      <xdr:rowOff>151312</xdr:rowOff>
    </xdr:to>
    <xdr:cxnSp macro="">
      <xdr:nvCxnSpPr>
        <xdr:cNvPr id="77" name="直線コネクタ 76">
          <a:extLst>
            <a:ext uri="{FF2B5EF4-FFF2-40B4-BE49-F238E27FC236}">
              <a16:creationId xmlns:a16="http://schemas.microsoft.com/office/drawing/2014/main" id="{5A022281-A035-495B-BBE3-0EC0C1CA9006}"/>
            </a:ext>
          </a:extLst>
        </xdr:cNvPr>
        <xdr:cNvCxnSpPr/>
      </xdr:nvCxnSpPr>
      <xdr:spPr>
        <a:xfrm>
          <a:off x="3797300" y="696849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22134</xdr:rowOff>
    </xdr:from>
    <xdr:to>
      <xdr:col>15</xdr:col>
      <xdr:colOff>101600</xdr:colOff>
      <xdr:row>40</xdr:row>
      <xdr:rowOff>123734</xdr:rowOff>
    </xdr:to>
    <xdr:sp macro="" textlink="">
      <xdr:nvSpPr>
        <xdr:cNvPr id="78" name="楕円 77">
          <a:extLst>
            <a:ext uri="{FF2B5EF4-FFF2-40B4-BE49-F238E27FC236}">
              <a16:creationId xmlns:a16="http://schemas.microsoft.com/office/drawing/2014/main" id="{81F042CA-759C-48D0-8A35-A32CE6710F0D}"/>
            </a:ext>
          </a:extLst>
        </xdr:cNvPr>
        <xdr:cNvSpPr/>
      </xdr:nvSpPr>
      <xdr:spPr>
        <a:xfrm>
          <a:off x="2857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72934</xdr:rowOff>
    </xdr:from>
    <xdr:to>
      <xdr:col>19</xdr:col>
      <xdr:colOff>177800</xdr:colOff>
      <xdr:row>40</xdr:row>
      <xdr:rowOff>110490</xdr:rowOff>
    </xdr:to>
    <xdr:cxnSp macro="">
      <xdr:nvCxnSpPr>
        <xdr:cNvPr id="79" name="直線コネクタ 78">
          <a:extLst>
            <a:ext uri="{FF2B5EF4-FFF2-40B4-BE49-F238E27FC236}">
              <a16:creationId xmlns:a16="http://schemas.microsoft.com/office/drawing/2014/main" id="{E63FBE5F-3B40-4DBC-AF31-5696FFA0B9A2}"/>
            </a:ext>
          </a:extLst>
        </xdr:cNvPr>
        <xdr:cNvCxnSpPr/>
      </xdr:nvCxnSpPr>
      <xdr:spPr>
        <a:xfrm>
          <a:off x="2908300" y="69309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160927</xdr:rowOff>
    </xdr:from>
    <xdr:to>
      <xdr:col>10</xdr:col>
      <xdr:colOff>165100</xdr:colOff>
      <xdr:row>40</xdr:row>
      <xdr:rowOff>91077</xdr:rowOff>
    </xdr:to>
    <xdr:sp macro="" textlink="">
      <xdr:nvSpPr>
        <xdr:cNvPr id="80" name="楕円 79">
          <a:extLst>
            <a:ext uri="{FF2B5EF4-FFF2-40B4-BE49-F238E27FC236}">
              <a16:creationId xmlns:a16="http://schemas.microsoft.com/office/drawing/2014/main" id="{AD995D57-40BC-421F-8179-C51F88D81987}"/>
            </a:ext>
          </a:extLst>
        </xdr:cNvPr>
        <xdr:cNvSpPr/>
      </xdr:nvSpPr>
      <xdr:spPr>
        <a:xfrm>
          <a:off x="1968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40277</xdr:rowOff>
    </xdr:from>
    <xdr:to>
      <xdr:col>15</xdr:col>
      <xdr:colOff>50800</xdr:colOff>
      <xdr:row>40</xdr:row>
      <xdr:rowOff>72934</xdr:rowOff>
    </xdr:to>
    <xdr:cxnSp macro="">
      <xdr:nvCxnSpPr>
        <xdr:cNvPr id="81" name="直線コネクタ 80">
          <a:extLst>
            <a:ext uri="{FF2B5EF4-FFF2-40B4-BE49-F238E27FC236}">
              <a16:creationId xmlns:a16="http://schemas.microsoft.com/office/drawing/2014/main" id="{0C7E0D74-967F-473A-9482-66007DC61377}"/>
            </a:ext>
          </a:extLst>
        </xdr:cNvPr>
        <xdr:cNvCxnSpPr/>
      </xdr:nvCxnSpPr>
      <xdr:spPr>
        <a:xfrm>
          <a:off x="2019300" y="689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152763</xdr:rowOff>
    </xdr:from>
    <xdr:to>
      <xdr:col>6</xdr:col>
      <xdr:colOff>38100</xdr:colOff>
      <xdr:row>40</xdr:row>
      <xdr:rowOff>82913</xdr:rowOff>
    </xdr:to>
    <xdr:sp macro="" textlink="">
      <xdr:nvSpPr>
        <xdr:cNvPr id="82" name="楕円 81">
          <a:extLst>
            <a:ext uri="{FF2B5EF4-FFF2-40B4-BE49-F238E27FC236}">
              <a16:creationId xmlns:a16="http://schemas.microsoft.com/office/drawing/2014/main" id="{A43FB68B-92CB-4EEC-88CF-C64369228FF0}"/>
            </a:ext>
          </a:extLst>
        </xdr:cNvPr>
        <xdr:cNvSpPr/>
      </xdr:nvSpPr>
      <xdr:spPr>
        <a:xfrm>
          <a:off x="1079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32113</xdr:rowOff>
    </xdr:from>
    <xdr:to>
      <xdr:col>10</xdr:col>
      <xdr:colOff>114300</xdr:colOff>
      <xdr:row>40</xdr:row>
      <xdr:rowOff>40277</xdr:rowOff>
    </xdr:to>
    <xdr:cxnSp macro="">
      <xdr:nvCxnSpPr>
        <xdr:cNvPr id="83" name="直線コネクタ 82">
          <a:extLst>
            <a:ext uri="{FF2B5EF4-FFF2-40B4-BE49-F238E27FC236}">
              <a16:creationId xmlns:a16="http://schemas.microsoft.com/office/drawing/2014/main" id="{DB78017B-9529-4033-AAD0-BF4A6EB069AE}"/>
            </a:ext>
          </a:extLst>
        </xdr:cNvPr>
        <xdr:cNvCxnSpPr/>
      </xdr:nvCxnSpPr>
      <xdr:spPr>
        <a:xfrm>
          <a:off x="1130300" y="689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A0A80F45-7021-4F71-8EA7-F677630C2453}"/>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90849566-8BD5-4F90-9E69-EC870D2D3A02}"/>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96CC6788-EEB7-4140-8FEF-BE3472A17206}"/>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5A317612-2D14-4E3A-B12F-760630DCC1A5}"/>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id="{DE9E4639-65E6-4E4C-B3CD-6A725256A6F0}"/>
            </a:ext>
          </a:extLst>
        </xdr:cNvPr>
        <xdr:cNvSpPr txBox="1"/>
      </xdr:nvSpPr>
      <xdr:spPr>
        <a:xfrm>
          <a:off x="3582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114861</xdr:rowOff>
    </xdr:from>
    <xdr:ext cx="405111" cy="259045"/>
    <xdr:sp macro="" textlink="">
      <xdr:nvSpPr>
        <xdr:cNvPr id="89" name="n_2mainValue【図書館】&#10;有形固定資産減価償却率">
          <a:extLst>
            <a:ext uri="{FF2B5EF4-FFF2-40B4-BE49-F238E27FC236}">
              <a16:creationId xmlns:a16="http://schemas.microsoft.com/office/drawing/2014/main" id="{80145D47-BF9C-44C6-8659-70F6846BCBEB}"/>
            </a:ext>
          </a:extLst>
        </xdr:cNvPr>
        <xdr:cNvSpPr txBox="1"/>
      </xdr:nvSpPr>
      <xdr:spPr>
        <a:xfrm>
          <a:off x="2705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82204</xdr:rowOff>
    </xdr:from>
    <xdr:ext cx="405111" cy="259045"/>
    <xdr:sp macro="" textlink="">
      <xdr:nvSpPr>
        <xdr:cNvPr id="90" name="n_3mainValue【図書館】&#10;有形固定資産減価償却率">
          <a:extLst>
            <a:ext uri="{FF2B5EF4-FFF2-40B4-BE49-F238E27FC236}">
              <a16:creationId xmlns:a16="http://schemas.microsoft.com/office/drawing/2014/main" id="{BAEDC0E6-D9C7-4519-9554-AF3BB131B6AA}"/>
            </a:ext>
          </a:extLst>
        </xdr:cNvPr>
        <xdr:cNvSpPr txBox="1"/>
      </xdr:nvSpPr>
      <xdr:spPr>
        <a:xfrm>
          <a:off x="1816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74040</xdr:rowOff>
    </xdr:from>
    <xdr:ext cx="405111" cy="259045"/>
    <xdr:sp macro="" textlink="">
      <xdr:nvSpPr>
        <xdr:cNvPr id="91" name="n_4mainValue【図書館】&#10;有形固定資産減価償却率">
          <a:extLst>
            <a:ext uri="{FF2B5EF4-FFF2-40B4-BE49-F238E27FC236}">
              <a16:creationId xmlns:a16="http://schemas.microsoft.com/office/drawing/2014/main" id="{DF033AD6-653A-4DB8-8DBB-DDC16C14A95A}"/>
            </a:ext>
          </a:extLst>
        </xdr:cNvPr>
        <xdr:cNvSpPr txBox="1"/>
      </xdr:nvSpPr>
      <xdr:spPr>
        <a:xfrm>
          <a:off x="927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921968B-CC7A-4D31-9BC3-2867861017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B023741-62DE-4E0F-A7A4-FC58C04990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16BC24E-16DC-4482-AA04-4C029B1A0F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301AF6-B4EA-4E44-B1E8-6C424B3B7D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EB50076-7288-42CB-BACA-4F60F4B5A3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FFF2C90-C111-4864-8A06-E2C69AB0E8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C618C77-43FD-41D7-8B7C-F9A8DC4634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18FF080-B3B4-4B02-8F36-E924F70CC5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97DD3B8-C67D-414F-9B47-98BC195A3A4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04DB54D-71A5-4ACA-8D17-06EE8693C7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3DC0F62-10A3-47A6-AF08-ECB675904EB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8CFCA9B-1DB4-44EB-A26A-A2B18CBC1D8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9D4EA9F-6ADD-4223-8A9A-28A007B7A75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5A6546B-2E2A-4255-9BBF-26BF798CB7B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506BC84-D761-4989-96FC-D006C88E4A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CA63E8B-9E18-4B45-9450-9BCBA638998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52B976E-6C0F-4E00-A4EC-B48DB0F1A3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09AAF90-901A-4653-8A33-C6704A16562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D4F72B3-8843-4E48-BBC3-B9467800860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A9B295C-B85A-48B6-B995-A2A0A28CD1E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B405383-CFDA-4F2D-AC01-422E756222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5CCF18E-9276-4365-99F0-10B48740B4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B840AC7-A07E-4C59-8010-B3F5123283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5943F83D-F6AF-4DC3-989A-D869EFA3470A}"/>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2FFCCFA-4097-41F2-A60F-A0B3FE870D25}"/>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6D9B0A71-15C7-40AE-8DBF-CF97A8B7F283}"/>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255AF84F-D242-409A-9D5D-5F879DB4A49C}"/>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8EE6BF58-6DA2-44CE-9C61-6E5C1CB0AD42}"/>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2B494E9E-CC9F-4BD7-A114-5155ACA7C9E5}"/>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3409AE4A-3137-43BC-A11D-A16028CFB5E6}"/>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8455F488-23AB-47BF-963B-64E69F8CFFE9}"/>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9CBDCEC4-F27B-427C-AFEE-94DCA32B936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E4295DB7-C890-4DB4-8A19-1B688D05408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42829ACA-313E-44D6-85FF-56E00B25889C}"/>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98B82D-5C03-4BF0-83B8-78CC643902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B96152D-696E-4BDC-A7CB-8CE054870A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7064FB-07DA-4B53-AD72-AF21D9A169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BE123C-DA20-4AD2-940E-D787099307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B4A8AD6-C098-4559-8587-31DB4D6603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31" name="楕円 130">
          <a:extLst>
            <a:ext uri="{FF2B5EF4-FFF2-40B4-BE49-F238E27FC236}">
              <a16:creationId xmlns:a16="http://schemas.microsoft.com/office/drawing/2014/main" id="{ABF50F16-35FD-4463-8094-93C47759B7DD}"/>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2" name="【図書館】&#10;一人当たり面積該当値テキスト">
          <a:extLst>
            <a:ext uri="{FF2B5EF4-FFF2-40B4-BE49-F238E27FC236}">
              <a16:creationId xmlns:a16="http://schemas.microsoft.com/office/drawing/2014/main" id="{6D06AC52-ACAF-45FB-A67E-9D30D1BA975B}"/>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3" name="楕円 132">
          <a:extLst>
            <a:ext uri="{FF2B5EF4-FFF2-40B4-BE49-F238E27FC236}">
              <a16:creationId xmlns:a16="http://schemas.microsoft.com/office/drawing/2014/main" id="{31417A4B-43EF-45C5-9C17-3B11129817AE}"/>
            </a:ext>
          </a:extLst>
        </xdr:cNvPr>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4" name="直線コネクタ 133">
          <a:extLst>
            <a:ext uri="{FF2B5EF4-FFF2-40B4-BE49-F238E27FC236}">
              <a16:creationId xmlns:a16="http://schemas.microsoft.com/office/drawing/2014/main" id="{278DB62A-8C63-4978-BE0F-7E9A6A9B12EE}"/>
            </a:ext>
          </a:extLst>
        </xdr:cNvPr>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a:extLst>
            <a:ext uri="{FF2B5EF4-FFF2-40B4-BE49-F238E27FC236}">
              <a16:creationId xmlns:a16="http://schemas.microsoft.com/office/drawing/2014/main" id="{FBDDDF43-BB3E-4BBE-82C2-1F3EFB6B520F}"/>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6" name="直線コネクタ 135">
          <a:extLst>
            <a:ext uri="{FF2B5EF4-FFF2-40B4-BE49-F238E27FC236}">
              <a16:creationId xmlns:a16="http://schemas.microsoft.com/office/drawing/2014/main" id="{8D5F0350-55A9-4703-9272-0E3C69B2B163}"/>
            </a:ext>
          </a:extLst>
        </xdr:cNvPr>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BE1E9DB6-E279-4678-BC01-DA3E4BBC6D59}"/>
            </a:ext>
          </a:extLst>
        </xdr:cNvPr>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C224CADB-88CE-44F8-A255-87896DB29E34}"/>
            </a:ext>
          </a:extLst>
        </xdr:cNvPr>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a:extLst>
            <a:ext uri="{FF2B5EF4-FFF2-40B4-BE49-F238E27FC236}">
              <a16:creationId xmlns:a16="http://schemas.microsoft.com/office/drawing/2014/main" id="{C177255B-F03D-4E16-8658-5824BF051BA5}"/>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a:extLst>
            <a:ext uri="{FF2B5EF4-FFF2-40B4-BE49-F238E27FC236}">
              <a16:creationId xmlns:a16="http://schemas.microsoft.com/office/drawing/2014/main" id="{6720B9C0-88A8-4B60-BA67-DE8650B59128}"/>
            </a:ext>
          </a:extLst>
        </xdr:cNvPr>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45FE2B4-2151-4D05-9F73-F56C527C3855}"/>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848AF06B-7ECD-4489-B127-1E1DC2E81514}"/>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BA4877E2-2BF8-465A-AC46-B1CEDC993E5D}"/>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B092847C-CCA3-4C83-A16C-EFD61B222AAA}"/>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5" name="n_1mainValue【図書館】&#10;一人当たり面積">
          <a:extLst>
            <a:ext uri="{FF2B5EF4-FFF2-40B4-BE49-F238E27FC236}">
              <a16:creationId xmlns:a16="http://schemas.microsoft.com/office/drawing/2014/main" id="{4C42F495-1080-4327-99C2-991D49936953}"/>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6" name="n_2mainValue【図書館】&#10;一人当たり面積">
          <a:extLst>
            <a:ext uri="{FF2B5EF4-FFF2-40B4-BE49-F238E27FC236}">
              <a16:creationId xmlns:a16="http://schemas.microsoft.com/office/drawing/2014/main" id="{008D9DA7-293A-47D4-A44D-EEB30F61D7BF}"/>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91A537B5-2A1C-4D0B-B961-5EF488A6947C}"/>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a:extLst>
            <a:ext uri="{FF2B5EF4-FFF2-40B4-BE49-F238E27FC236}">
              <a16:creationId xmlns:a16="http://schemas.microsoft.com/office/drawing/2014/main" id="{7A666413-37B5-429E-A560-73A051FB6DFA}"/>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9ED7C4D-C0BB-4C79-B851-31F400D886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A160394-E57B-4960-B4A6-219ECA3FA4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6E2DD1-D348-4998-A1BD-ACD7932552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16A3743-9A85-4390-87DF-1A8FBE7A5E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8D4309C-071C-441F-A558-B67A41E60F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4316894-D4EF-42BC-9243-F00F5898CB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C6D43DA-DB0D-4726-B822-A8504664DD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001DFA6-B7B8-4986-9F8E-4E3DB8D882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91CCBD7-1E5E-4133-A1F2-5BC13CBD60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CD25141-0232-4133-B68E-735EAFDE66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C7BE153-C7AD-4C64-9617-6F62877CFD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B3243BD-F61F-4A48-A21C-40918B34AD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4F7C1C1-007D-4FFA-B7BD-8AA26C8F879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4C20754-DFF0-438D-87DB-644B405D1F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F0EFB2E-A08C-408A-BF54-1513092CA75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27A3C47-A2EB-4259-B491-6B89C02EB9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7C7C7F6-6B23-442B-BE9B-8A457873456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7DF6C33-2427-444B-ACDE-461F04E1CA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F8E140D-9913-469B-BD75-8B927C15A5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0D3CEF6-9B69-4B07-9C1B-EA6482139B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DF873D4-ED77-4208-9F88-CC156BE623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40DCD9D-520A-487A-85A5-7E3EF6A0EF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36D0B1-504B-4317-8ACE-DAE1B0CC3C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E975528-3D5C-4F8A-8A05-EFBAFA4DFA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678DAD4-468C-4D30-935C-60CD7F7761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AB8594A9-488B-4516-AA09-E0B941D85B2C}"/>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3BE12354-EF37-4E9D-BBFD-6D4D4EB5F739}"/>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B0D1BDCC-843A-42FA-AACE-85112C9A5C3A}"/>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7C7A576-1096-416D-8EC5-B80B992394E5}"/>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31D0D644-221D-487D-91A6-32D395D30F1F}"/>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EF1880D-1D7A-412C-A891-ADDBCE0D8C86}"/>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AE60904-1C43-4EDE-812A-CEDC89B09C3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38DF118F-A358-48E9-8835-27DE8DFC285A}"/>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C4DD3B0C-2717-4FF9-97CE-4985A8D90768}"/>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4F0F235-9B02-440A-BDFE-DD9C933FFC0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8602FC38-A834-43A3-976D-48AFC0C99073}"/>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D7EA5B-9AD0-4B7D-ABFD-C4714BAB9D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3AAA2AE-6BFA-4BFF-AFE2-5083C1012A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6AE727-C8D7-41EB-93D6-75D0C8832D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9C3A6BD-CC8F-4844-9BEE-D2213CDAA0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0DDCD02-9E51-45C6-BE8F-1C9DA58CD2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43906</xdr:rowOff>
    </xdr:from>
    <xdr:to>
      <xdr:col>24</xdr:col>
      <xdr:colOff>114300</xdr:colOff>
      <xdr:row>63</xdr:row>
      <xdr:rowOff>145506</xdr:rowOff>
    </xdr:to>
    <xdr:sp macro="" textlink="">
      <xdr:nvSpPr>
        <xdr:cNvPr id="190" name="楕円 189">
          <a:extLst>
            <a:ext uri="{FF2B5EF4-FFF2-40B4-BE49-F238E27FC236}">
              <a16:creationId xmlns:a16="http://schemas.microsoft.com/office/drawing/2014/main" id="{2D3D4A5D-3FED-4922-92CE-8515A3DF2348}"/>
            </a:ext>
          </a:extLst>
        </xdr:cNvPr>
        <xdr:cNvSpPr/>
      </xdr:nvSpPr>
      <xdr:spPr>
        <a:xfrm>
          <a:off x="4584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22333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C1F6288-A1A8-4899-ADFA-28DF3C6D0758}"/>
            </a:ext>
          </a:extLst>
        </xdr:cNvPr>
        <xdr:cNvSpPr txBox="1"/>
      </xdr:nvSpPr>
      <xdr:spPr>
        <a:xfrm>
          <a:off x="4673600"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11249</xdr:rowOff>
    </xdr:from>
    <xdr:to>
      <xdr:col>20</xdr:col>
      <xdr:colOff>38100</xdr:colOff>
      <xdr:row>63</xdr:row>
      <xdr:rowOff>112849</xdr:rowOff>
    </xdr:to>
    <xdr:sp macro="" textlink="">
      <xdr:nvSpPr>
        <xdr:cNvPr id="192" name="楕円 191">
          <a:extLst>
            <a:ext uri="{FF2B5EF4-FFF2-40B4-BE49-F238E27FC236}">
              <a16:creationId xmlns:a16="http://schemas.microsoft.com/office/drawing/2014/main" id="{D07B6F62-2F13-4A92-AE16-DD230F77A7ED}"/>
            </a:ext>
          </a:extLst>
        </xdr:cNvPr>
        <xdr:cNvSpPr/>
      </xdr:nvSpPr>
      <xdr:spPr>
        <a:xfrm>
          <a:off x="3746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62049</xdr:rowOff>
    </xdr:from>
    <xdr:to>
      <xdr:col>24</xdr:col>
      <xdr:colOff>63500</xdr:colOff>
      <xdr:row>63</xdr:row>
      <xdr:rowOff>94706</xdr:rowOff>
    </xdr:to>
    <xdr:cxnSp macro="">
      <xdr:nvCxnSpPr>
        <xdr:cNvPr id="193" name="直線コネクタ 192">
          <a:extLst>
            <a:ext uri="{FF2B5EF4-FFF2-40B4-BE49-F238E27FC236}">
              <a16:creationId xmlns:a16="http://schemas.microsoft.com/office/drawing/2014/main" id="{B00F1CEF-54A0-450F-AEC2-47CB5B08ABD6}"/>
            </a:ext>
          </a:extLst>
        </xdr:cNvPr>
        <xdr:cNvCxnSpPr/>
      </xdr:nvCxnSpPr>
      <xdr:spPr>
        <a:xfrm>
          <a:off x="3797300" y="108633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150041</xdr:rowOff>
    </xdr:from>
    <xdr:to>
      <xdr:col>15</xdr:col>
      <xdr:colOff>101600</xdr:colOff>
      <xdr:row>63</xdr:row>
      <xdr:rowOff>80191</xdr:rowOff>
    </xdr:to>
    <xdr:sp macro="" textlink="">
      <xdr:nvSpPr>
        <xdr:cNvPr id="194" name="楕円 193">
          <a:extLst>
            <a:ext uri="{FF2B5EF4-FFF2-40B4-BE49-F238E27FC236}">
              <a16:creationId xmlns:a16="http://schemas.microsoft.com/office/drawing/2014/main" id="{044EF11B-ADAB-45F8-AFE4-20A66E878B0C}"/>
            </a:ext>
          </a:extLst>
        </xdr:cNvPr>
        <xdr:cNvSpPr/>
      </xdr:nvSpPr>
      <xdr:spPr>
        <a:xfrm>
          <a:off x="2857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29391</xdr:rowOff>
    </xdr:from>
    <xdr:to>
      <xdr:col>19</xdr:col>
      <xdr:colOff>177800</xdr:colOff>
      <xdr:row>63</xdr:row>
      <xdr:rowOff>62049</xdr:rowOff>
    </xdr:to>
    <xdr:cxnSp macro="">
      <xdr:nvCxnSpPr>
        <xdr:cNvPr id="195" name="直線コネクタ 194">
          <a:extLst>
            <a:ext uri="{FF2B5EF4-FFF2-40B4-BE49-F238E27FC236}">
              <a16:creationId xmlns:a16="http://schemas.microsoft.com/office/drawing/2014/main" id="{FE5AC13E-FA39-4207-9E78-F9FEE9872499}"/>
            </a:ext>
          </a:extLst>
        </xdr:cNvPr>
        <xdr:cNvCxnSpPr/>
      </xdr:nvCxnSpPr>
      <xdr:spPr>
        <a:xfrm>
          <a:off x="2908300" y="108307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127181</xdr:rowOff>
    </xdr:from>
    <xdr:to>
      <xdr:col>10</xdr:col>
      <xdr:colOff>165100</xdr:colOff>
      <xdr:row>63</xdr:row>
      <xdr:rowOff>57331</xdr:rowOff>
    </xdr:to>
    <xdr:sp macro="" textlink="">
      <xdr:nvSpPr>
        <xdr:cNvPr id="196" name="楕円 195">
          <a:extLst>
            <a:ext uri="{FF2B5EF4-FFF2-40B4-BE49-F238E27FC236}">
              <a16:creationId xmlns:a16="http://schemas.microsoft.com/office/drawing/2014/main" id="{B2259407-4798-4AA9-92B5-122FBC702BDE}"/>
            </a:ext>
          </a:extLst>
        </xdr:cNvPr>
        <xdr:cNvSpPr/>
      </xdr:nvSpPr>
      <xdr:spPr>
        <a:xfrm>
          <a:off x="1968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63</xdr:row>
      <xdr:rowOff>29391</xdr:rowOff>
    </xdr:to>
    <xdr:cxnSp macro="">
      <xdr:nvCxnSpPr>
        <xdr:cNvPr id="197" name="直線コネクタ 196">
          <a:extLst>
            <a:ext uri="{FF2B5EF4-FFF2-40B4-BE49-F238E27FC236}">
              <a16:creationId xmlns:a16="http://schemas.microsoft.com/office/drawing/2014/main" id="{01DD8502-4D68-446E-9F53-A95F4335A5B9}"/>
            </a:ext>
          </a:extLst>
        </xdr:cNvPr>
        <xdr:cNvCxnSpPr/>
      </xdr:nvCxnSpPr>
      <xdr:spPr>
        <a:xfrm>
          <a:off x="2019300" y="108078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94524</xdr:rowOff>
    </xdr:from>
    <xdr:to>
      <xdr:col>6</xdr:col>
      <xdr:colOff>38100</xdr:colOff>
      <xdr:row>63</xdr:row>
      <xdr:rowOff>24674</xdr:rowOff>
    </xdr:to>
    <xdr:sp macro="" textlink="">
      <xdr:nvSpPr>
        <xdr:cNvPr id="198" name="楕円 197">
          <a:extLst>
            <a:ext uri="{FF2B5EF4-FFF2-40B4-BE49-F238E27FC236}">
              <a16:creationId xmlns:a16="http://schemas.microsoft.com/office/drawing/2014/main" id="{82C6C6C9-3E99-474F-A41A-1C284BC698D6}"/>
            </a:ext>
          </a:extLst>
        </xdr:cNvPr>
        <xdr:cNvSpPr/>
      </xdr:nvSpPr>
      <xdr:spPr>
        <a:xfrm>
          <a:off x="1079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145324</xdr:rowOff>
    </xdr:from>
    <xdr:to>
      <xdr:col>10</xdr:col>
      <xdr:colOff>114300</xdr:colOff>
      <xdr:row>63</xdr:row>
      <xdr:rowOff>6531</xdr:rowOff>
    </xdr:to>
    <xdr:cxnSp macro="">
      <xdr:nvCxnSpPr>
        <xdr:cNvPr id="199" name="直線コネクタ 198">
          <a:extLst>
            <a:ext uri="{FF2B5EF4-FFF2-40B4-BE49-F238E27FC236}">
              <a16:creationId xmlns:a16="http://schemas.microsoft.com/office/drawing/2014/main" id="{99F3BE85-A49A-4292-A382-557496FC902F}"/>
            </a:ext>
          </a:extLst>
        </xdr:cNvPr>
        <xdr:cNvCxnSpPr/>
      </xdr:nvCxnSpPr>
      <xdr:spPr>
        <a:xfrm>
          <a:off x="1130300" y="1077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313820D7-9D20-4D62-B185-D04E28554B7C}"/>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D5B60F3D-8F84-4614-8C03-0C7155D97183}"/>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47976C98-7891-4C34-9441-D2A7470B8D8A}"/>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D117B943-6B73-4179-9AE3-91796F8579E1}"/>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103976</xdr:rowOff>
    </xdr:from>
    <xdr:ext cx="405111" cy="259045"/>
    <xdr:sp macro="" textlink="">
      <xdr:nvSpPr>
        <xdr:cNvPr id="204" name="n_1mainValue【体育館・プール】&#10;有形固定資産減価償却率">
          <a:extLst>
            <a:ext uri="{FF2B5EF4-FFF2-40B4-BE49-F238E27FC236}">
              <a16:creationId xmlns:a16="http://schemas.microsoft.com/office/drawing/2014/main" id="{D5C79221-C7B9-479A-BBD2-BE13D4F9F672}"/>
            </a:ext>
          </a:extLst>
        </xdr:cNvPr>
        <xdr:cNvSpPr txBox="1"/>
      </xdr:nvSpPr>
      <xdr:spPr>
        <a:xfrm>
          <a:off x="35820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71318</xdr:rowOff>
    </xdr:from>
    <xdr:ext cx="405111" cy="259045"/>
    <xdr:sp macro="" textlink="">
      <xdr:nvSpPr>
        <xdr:cNvPr id="205" name="n_2mainValue【体育館・プール】&#10;有形固定資産減価償却率">
          <a:extLst>
            <a:ext uri="{FF2B5EF4-FFF2-40B4-BE49-F238E27FC236}">
              <a16:creationId xmlns:a16="http://schemas.microsoft.com/office/drawing/2014/main" id="{9A3B6BCB-FB1E-4493-9A13-F909D63962AB}"/>
            </a:ext>
          </a:extLst>
        </xdr:cNvPr>
        <xdr:cNvSpPr txBox="1"/>
      </xdr:nvSpPr>
      <xdr:spPr>
        <a:xfrm>
          <a:off x="2705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48458</xdr:rowOff>
    </xdr:from>
    <xdr:ext cx="405111" cy="259045"/>
    <xdr:sp macro="" textlink="">
      <xdr:nvSpPr>
        <xdr:cNvPr id="206" name="n_3mainValue【体育館・プール】&#10;有形固定資産減価償却率">
          <a:extLst>
            <a:ext uri="{FF2B5EF4-FFF2-40B4-BE49-F238E27FC236}">
              <a16:creationId xmlns:a16="http://schemas.microsoft.com/office/drawing/2014/main" id="{27AB3A9A-FE45-4662-BB84-F1E6E62A2D23}"/>
            </a:ext>
          </a:extLst>
        </xdr:cNvPr>
        <xdr:cNvSpPr txBox="1"/>
      </xdr:nvSpPr>
      <xdr:spPr>
        <a:xfrm>
          <a:off x="1816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15801</xdr:rowOff>
    </xdr:from>
    <xdr:ext cx="405111" cy="259045"/>
    <xdr:sp macro="" textlink="">
      <xdr:nvSpPr>
        <xdr:cNvPr id="207" name="n_4mainValue【体育館・プール】&#10;有形固定資産減価償却率">
          <a:extLst>
            <a:ext uri="{FF2B5EF4-FFF2-40B4-BE49-F238E27FC236}">
              <a16:creationId xmlns:a16="http://schemas.microsoft.com/office/drawing/2014/main" id="{245E71C3-CDE3-4486-80F6-1AA14BFF8482}"/>
            </a:ext>
          </a:extLst>
        </xdr:cNvPr>
        <xdr:cNvSpPr txBox="1"/>
      </xdr:nvSpPr>
      <xdr:spPr>
        <a:xfrm>
          <a:off x="927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4A15332-DAC3-473C-9530-AF4C65984D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5EFC36A-7878-46F3-9DB4-72135985AC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F104922-41E3-4CEE-A8A8-78BEBA8DCD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67DDCA4-87B3-4D3C-A882-AC8464B175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CDEF594-3F9F-483B-9D52-A82F7F3543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30D6970-3F18-46C5-8B18-CAB223D40A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320BE60-5FE9-425B-A79F-31C8243049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6E4CAD5-B24C-4252-BF94-BAF327B789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380539F-ED38-473E-8AE6-25E968AEC7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EE5505E-3A59-43CC-B7F9-B504A90BD2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A6C730A-5A62-4BE3-9103-42781F8080D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10BF761-320C-47AE-ADDE-6E269A4B9C4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BF841C2-5399-44D0-A319-78E7697FA0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62B3F84-0F96-49EC-9E09-7C9207427DE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5497BC4-0F36-48BB-B50C-AD0A2F956CE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5D50160-A254-4E37-B6F1-385644E4AFC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375E590-D8EB-43A1-BB05-E8CAC48EB5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A549FAA-8951-485B-9708-B758F66FA92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93B2ED4-FF38-4397-BECD-BEF104E2F25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1A205A8-B99C-4A92-BB34-71C64588A73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CC8288E-4FBA-4DFA-B494-56818B85D1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CF5D918-A93C-44C2-A391-1A660514140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F7774AF-7BED-4216-9B50-243CA77227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A7DD785-3837-45EF-9171-E7C46581F50F}"/>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F6EDB508-2CCC-4392-8A40-31F00DEBB2BC}"/>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133B9E3B-8123-4292-A387-FC339F5FDD1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4A9C6E0C-F116-4602-A3E2-412BE3780166}"/>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94319A35-1984-4F4E-9A31-A240F3B88E85}"/>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56C49EAE-16E4-4A38-9DCB-9FFACE5C1BB2}"/>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CD53FCEB-6E3C-4F2C-BC42-BB5262F2B1AB}"/>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4FA9CF95-7CBA-4496-9658-72CA47047828}"/>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19C9E387-3DC3-4541-9823-410E0371C79D}"/>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E0FF81C0-6564-4676-B0E2-C3A7D75479D7}"/>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F6AE40A4-D66D-416E-9FA3-3CE58D0CCE14}"/>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72E97FF-680F-4790-A61A-5ED43AB2D7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F527FD0-EFB1-4502-984C-69775B7E2F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2CC833-1747-41BD-84EA-CCBB6FD5C6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FCABFEA-2462-47EC-A158-ED50B3C7CA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C736CAE-66EE-4E67-B644-48CEB648D7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47" name="楕円 246">
          <a:extLst>
            <a:ext uri="{FF2B5EF4-FFF2-40B4-BE49-F238E27FC236}">
              <a16:creationId xmlns:a16="http://schemas.microsoft.com/office/drawing/2014/main" id="{A9EA5E97-EB88-4C33-A0A0-DA8005804F2F}"/>
            </a:ext>
          </a:extLst>
        </xdr:cNvPr>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55897</xdr:rowOff>
    </xdr:from>
    <xdr:ext cx="469744" cy="259045"/>
    <xdr:sp macro="" textlink="">
      <xdr:nvSpPr>
        <xdr:cNvPr id="248" name="【体育館・プール】&#10;一人当たり面積該当値テキスト">
          <a:extLst>
            <a:ext uri="{FF2B5EF4-FFF2-40B4-BE49-F238E27FC236}">
              <a16:creationId xmlns:a16="http://schemas.microsoft.com/office/drawing/2014/main" id="{A1B39E2F-EC4D-4EE6-999F-F20F5DDE283C}"/>
            </a:ext>
          </a:extLst>
        </xdr:cNvPr>
        <xdr:cNvSpPr txBox="1"/>
      </xdr:nvSpPr>
      <xdr:spPr>
        <a:xfrm>
          <a:off x="10515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49" name="楕円 248">
          <a:extLst>
            <a:ext uri="{FF2B5EF4-FFF2-40B4-BE49-F238E27FC236}">
              <a16:creationId xmlns:a16="http://schemas.microsoft.com/office/drawing/2014/main" id="{A68E9EF4-48B1-41A4-BE29-5536625D3461}"/>
            </a:ext>
          </a:extLst>
        </xdr:cNvPr>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85725</xdr:rowOff>
    </xdr:to>
    <xdr:cxnSp macro="">
      <xdr:nvCxnSpPr>
        <xdr:cNvPr id="250" name="直線コネクタ 249">
          <a:extLst>
            <a:ext uri="{FF2B5EF4-FFF2-40B4-BE49-F238E27FC236}">
              <a16:creationId xmlns:a16="http://schemas.microsoft.com/office/drawing/2014/main" id="{DF22D3A3-7AD9-4962-BDF6-71FCCF554EB3}"/>
            </a:ext>
          </a:extLst>
        </xdr:cNvPr>
        <xdr:cNvCxnSpPr/>
      </xdr:nvCxnSpPr>
      <xdr:spPr>
        <a:xfrm flipV="1">
          <a:off x="9639300" y="10542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38735</xdr:rowOff>
    </xdr:from>
    <xdr:to>
      <xdr:col>46</xdr:col>
      <xdr:colOff>38100</xdr:colOff>
      <xdr:row>61</xdr:row>
      <xdr:rowOff>140335</xdr:rowOff>
    </xdr:to>
    <xdr:sp macro="" textlink="">
      <xdr:nvSpPr>
        <xdr:cNvPr id="251" name="楕円 250">
          <a:extLst>
            <a:ext uri="{FF2B5EF4-FFF2-40B4-BE49-F238E27FC236}">
              <a16:creationId xmlns:a16="http://schemas.microsoft.com/office/drawing/2014/main" id="{91DF9B40-E7BF-4985-A17C-AECF56777CB4}"/>
            </a:ext>
          </a:extLst>
        </xdr:cNvPr>
        <xdr:cNvSpPr/>
      </xdr:nvSpPr>
      <xdr:spPr>
        <a:xfrm>
          <a:off x="869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89535</xdr:rowOff>
    </xdr:to>
    <xdr:cxnSp macro="">
      <xdr:nvCxnSpPr>
        <xdr:cNvPr id="252" name="直線コネクタ 251">
          <a:extLst>
            <a:ext uri="{FF2B5EF4-FFF2-40B4-BE49-F238E27FC236}">
              <a16:creationId xmlns:a16="http://schemas.microsoft.com/office/drawing/2014/main" id="{E74CFBD2-AF3C-4C19-A9FA-24653E0C8666}"/>
            </a:ext>
          </a:extLst>
        </xdr:cNvPr>
        <xdr:cNvCxnSpPr/>
      </xdr:nvCxnSpPr>
      <xdr:spPr>
        <a:xfrm flipV="1">
          <a:off x="8750300" y="10544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3" name="楕円 252">
          <a:extLst>
            <a:ext uri="{FF2B5EF4-FFF2-40B4-BE49-F238E27FC236}">
              <a16:creationId xmlns:a16="http://schemas.microsoft.com/office/drawing/2014/main" id="{D9324314-BC41-4250-B2D1-BB8E302D8834}"/>
            </a:ext>
          </a:extLst>
        </xdr:cNvPr>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89535</xdr:rowOff>
    </xdr:from>
    <xdr:to>
      <xdr:col>45</xdr:col>
      <xdr:colOff>177800</xdr:colOff>
      <xdr:row>61</xdr:row>
      <xdr:rowOff>91440</xdr:rowOff>
    </xdr:to>
    <xdr:cxnSp macro="">
      <xdr:nvCxnSpPr>
        <xdr:cNvPr id="254" name="直線コネクタ 253">
          <a:extLst>
            <a:ext uri="{FF2B5EF4-FFF2-40B4-BE49-F238E27FC236}">
              <a16:creationId xmlns:a16="http://schemas.microsoft.com/office/drawing/2014/main" id="{BC1F5A2A-612E-4528-84EC-D81961072173}"/>
            </a:ext>
          </a:extLst>
        </xdr:cNvPr>
        <xdr:cNvCxnSpPr/>
      </xdr:nvCxnSpPr>
      <xdr:spPr>
        <a:xfrm flipV="1">
          <a:off x="7861300" y="10547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5" name="楕円 254">
          <a:extLst>
            <a:ext uri="{FF2B5EF4-FFF2-40B4-BE49-F238E27FC236}">
              <a16:creationId xmlns:a16="http://schemas.microsoft.com/office/drawing/2014/main" id="{C601DD1F-50AD-4581-A3B9-68D89D149FE7}"/>
            </a:ext>
          </a:extLst>
        </xdr:cNvPr>
        <xdr:cNvSpPr/>
      </xdr:nvSpPr>
      <xdr:spPr>
        <a:xfrm>
          <a:off x="692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95250</xdr:rowOff>
    </xdr:to>
    <xdr:cxnSp macro="">
      <xdr:nvCxnSpPr>
        <xdr:cNvPr id="256" name="直線コネクタ 255">
          <a:extLst>
            <a:ext uri="{FF2B5EF4-FFF2-40B4-BE49-F238E27FC236}">
              <a16:creationId xmlns:a16="http://schemas.microsoft.com/office/drawing/2014/main" id="{FBE93993-85FC-4D53-AE1D-95D5580A6D02}"/>
            </a:ext>
          </a:extLst>
        </xdr:cNvPr>
        <xdr:cNvCxnSpPr/>
      </xdr:nvCxnSpPr>
      <xdr:spPr>
        <a:xfrm flipV="1">
          <a:off x="6972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3F259FDE-DDA4-4F7A-9219-A55E1A98D1E1}"/>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830A43BB-DB12-4B96-9F93-11FB73C18BCD}"/>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E21A08CB-AB57-4AD2-A66C-0253587CD207}"/>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C237717D-149E-41D0-93FF-48E4E4D8E95F}"/>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261" name="n_1mainValue【体育館・プール】&#10;一人当たり面積">
          <a:extLst>
            <a:ext uri="{FF2B5EF4-FFF2-40B4-BE49-F238E27FC236}">
              <a16:creationId xmlns:a16="http://schemas.microsoft.com/office/drawing/2014/main" id="{BA6A71AB-3207-4FF6-B686-03A294B815FF}"/>
            </a:ext>
          </a:extLst>
        </xdr:cNvPr>
        <xdr:cNvSpPr txBox="1"/>
      </xdr:nvSpPr>
      <xdr:spPr>
        <a:xfrm>
          <a:off x="93917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156862</xdr:rowOff>
    </xdr:from>
    <xdr:ext cx="469744" cy="259045"/>
    <xdr:sp macro="" textlink="">
      <xdr:nvSpPr>
        <xdr:cNvPr id="262" name="n_2mainValue【体育館・プール】&#10;一人当たり面積">
          <a:extLst>
            <a:ext uri="{FF2B5EF4-FFF2-40B4-BE49-F238E27FC236}">
              <a16:creationId xmlns:a16="http://schemas.microsoft.com/office/drawing/2014/main" id="{E2928A2D-8EFE-48BE-8257-B22DBCFAAA41}"/>
            </a:ext>
          </a:extLst>
        </xdr:cNvPr>
        <xdr:cNvSpPr txBox="1"/>
      </xdr:nvSpPr>
      <xdr:spPr>
        <a:xfrm>
          <a:off x="85154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3" name="n_3mainValue【体育館・プール】&#10;一人当たり面積">
          <a:extLst>
            <a:ext uri="{FF2B5EF4-FFF2-40B4-BE49-F238E27FC236}">
              <a16:creationId xmlns:a16="http://schemas.microsoft.com/office/drawing/2014/main" id="{B5AB4FA7-5F70-4D08-88A5-12E90A8647A6}"/>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64" name="n_4mainValue【体育館・プール】&#10;一人当たり面積">
          <a:extLst>
            <a:ext uri="{FF2B5EF4-FFF2-40B4-BE49-F238E27FC236}">
              <a16:creationId xmlns:a16="http://schemas.microsoft.com/office/drawing/2014/main" id="{A404901E-9708-4FF5-905F-4C2D946AC161}"/>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3BDC3B0-BDB7-40D6-BE3D-111D6E7FB6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CC12A10-3E00-4F77-9916-60D9254BE1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CF7A985-759E-4C9F-AB13-2C81DEEA25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F5A95D9-1316-4176-9E9A-C04730B066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E7CE80A-D515-4997-BA16-4A98F528E2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368B876-1116-422E-B1F5-0686C848B3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5179F5F-7FFA-4EDF-B251-3BF883ECA8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DFF0473-48A9-4C32-A780-1A87459A88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F81B004-6248-48EF-958F-83922F090B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728165D-7711-47A0-B907-0E179929F2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A25E394-5D2B-4EC8-A7E4-693C22E1DB9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A0AF28C-44E4-41BE-AE3A-187E90A519F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88EA1A53-9AE3-43E1-B7A0-BA74BD443E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85FCABE-A0DC-4858-8467-EC07CF35C4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5F2E580-465F-44E2-A314-ADB3EA9F26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470E686-B3E8-4DC4-95B5-F357FB11EA3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5E29DFAC-DB96-460C-AE93-FEAEDA93D3E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A73A209-DA80-442B-A56E-2CBF862A8A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F99B6D9-0A63-40CF-8339-FB153E3739D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77DCAC3-4230-48B0-819D-19D24C9B91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C231A0D-38C5-4F92-827C-8752835A11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BE791E7-C8FF-4E0B-A5DF-E349163F1E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1FC6F0-12ED-4F36-B5E1-81E4027501C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EEA87F3-89F8-4D04-831A-30513200F5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1562591-A44C-40DE-A64F-55327B891587}"/>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8D5B5626-EB76-41D0-92CF-252B46257765}"/>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463BED69-D641-4BD3-8118-C18381CBFC2B}"/>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73278D9E-2900-403A-96C6-CBCDDD6E68D6}"/>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9822A896-C268-466C-88EE-2A20E83A5492}"/>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7977FD21-84A7-4AA9-9CEA-8309F9D55302}"/>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F1309D50-FB21-4BD9-BEE9-986DDD8BE39F}"/>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E93CA41B-218E-4B09-9905-D5DFB89D4D1A}"/>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7ED7A6E1-7BC6-41A7-A587-68C053A2DEBB}"/>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C45863B1-AF9C-47AF-BBDE-DC7BB48A8877}"/>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4103A554-6CDA-4773-8626-FD646AB792EA}"/>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BD2961-1988-4A65-89C0-A7C42A1CB3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4182AB6-CBA8-4E11-A2B6-298F69A145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A182DCD-0610-40A7-882E-3E0AC0EA4F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D5EA92F-55E6-4121-A85F-7843996FD3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1153E8A-8F5B-478E-BB35-E6C02B1C35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5" name="楕円 304">
          <a:extLst>
            <a:ext uri="{FF2B5EF4-FFF2-40B4-BE49-F238E27FC236}">
              <a16:creationId xmlns:a16="http://schemas.microsoft.com/office/drawing/2014/main" id="{CD060D04-10EF-481B-809F-2B9DEB79A304}"/>
            </a:ext>
          </a:extLst>
        </xdr:cNvPr>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E4BF7F9-1729-4E4F-8D2C-C75F2870E9C8}"/>
            </a:ext>
          </a:extLst>
        </xdr:cNvPr>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7" name="楕円 306">
          <a:extLst>
            <a:ext uri="{FF2B5EF4-FFF2-40B4-BE49-F238E27FC236}">
              <a16:creationId xmlns:a16="http://schemas.microsoft.com/office/drawing/2014/main" id="{015FABA9-A505-43C0-9C4B-E51B42B32A87}"/>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34289</xdr:rowOff>
    </xdr:to>
    <xdr:cxnSp macro="">
      <xdr:nvCxnSpPr>
        <xdr:cNvPr id="308" name="直線コネクタ 307">
          <a:extLst>
            <a:ext uri="{FF2B5EF4-FFF2-40B4-BE49-F238E27FC236}">
              <a16:creationId xmlns:a16="http://schemas.microsoft.com/office/drawing/2014/main" id="{E65F5A1E-708D-4408-B5BF-732612CDE1D7}"/>
            </a:ext>
          </a:extLst>
        </xdr:cNvPr>
        <xdr:cNvCxnSpPr/>
      </xdr:nvCxnSpPr>
      <xdr:spPr>
        <a:xfrm>
          <a:off x="3797300" y="14222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9" name="楕円 308">
          <a:extLst>
            <a:ext uri="{FF2B5EF4-FFF2-40B4-BE49-F238E27FC236}">
              <a16:creationId xmlns:a16="http://schemas.microsoft.com/office/drawing/2014/main" id="{3B4956B5-E40D-432F-BD49-B5769FE1FF86}"/>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163830</xdr:rowOff>
    </xdr:to>
    <xdr:cxnSp macro="">
      <xdr:nvCxnSpPr>
        <xdr:cNvPr id="310" name="直線コネクタ 309">
          <a:extLst>
            <a:ext uri="{FF2B5EF4-FFF2-40B4-BE49-F238E27FC236}">
              <a16:creationId xmlns:a16="http://schemas.microsoft.com/office/drawing/2014/main" id="{F858E572-70A7-4FE0-AA61-E7EBFF0DAF9F}"/>
            </a:ext>
          </a:extLst>
        </xdr:cNvPr>
        <xdr:cNvCxnSpPr/>
      </xdr:nvCxnSpPr>
      <xdr:spPr>
        <a:xfrm>
          <a:off x="2908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311" name="楕円 310">
          <a:extLst>
            <a:ext uri="{FF2B5EF4-FFF2-40B4-BE49-F238E27FC236}">
              <a16:creationId xmlns:a16="http://schemas.microsoft.com/office/drawing/2014/main" id="{76EE6CFB-F911-472B-9AF6-214A3CFF2BDC}"/>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121920</xdr:rowOff>
    </xdr:to>
    <xdr:cxnSp macro="">
      <xdr:nvCxnSpPr>
        <xdr:cNvPr id="312" name="直線コネクタ 311">
          <a:extLst>
            <a:ext uri="{FF2B5EF4-FFF2-40B4-BE49-F238E27FC236}">
              <a16:creationId xmlns:a16="http://schemas.microsoft.com/office/drawing/2014/main" id="{162BAFE8-63F3-4849-A2F0-D3B986177E12}"/>
            </a:ext>
          </a:extLst>
        </xdr:cNvPr>
        <xdr:cNvCxnSpPr/>
      </xdr:nvCxnSpPr>
      <xdr:spPr>
        <a:xfrm>
          <a:off x="2019300" y="1413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313" name="楕円 312">
          <a:extLst>
            <a:ext uri="{FF2B5EF4-FFF2-40B4-BE49-F238E27FC236}">
              <a16:creationId xmlns:a16="http://schemas.microsoft.com/office/drawing/2014/main" id="{11F7A865-D08A-4669-B998-7014B720239E}"/>
            </a:ext>
          </a:extLst>
        </xdr:cNvPr>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78105</xdr:rowOff>
    </xdr:to>
    <xdr:cxnSp macro="">
      <xdr:nvCxnSpPr>
        <xdr:cNvPr id="314" name="直線コネクタ 313">
          <a:extLst>
            <a:ext uri="{FF2B5EF4-FFF2-40B4-BE49-F238E27FC236}">
              <a16:creationId xmlns:a16="http://schemas.microsoft.com/office/drawing/2014/main" id="{73BBD959-2A08-473F-9730-D859600F6780}"/>
            </a:ext>
          </a:extLst>
        </xdr:cNvPr>
        <xdr:cNvCxnSpPr/>
      </xdr:nvCxnSpPr>
      <xdr:spPr>
        <a:xfrm>
          <a:off x="1130300" y="1409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5127FB26-2FD9-427D-B3B1-1B5DE41C029E}"/>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DEE74C7B-44EF-4B7F-8509-FDFF6261BCD7}"/>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5C7749D-E5D3-401B-8365-729952DC63E5}"/>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D4804D82-EE91-4037-AFB8-A3A98FED8466}"/>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9" name="n_1mainValue【福祉施設】&#10;有形固定資産減価償却率">
          <a:extLst>
            <a:ext uri="{FF2B5EF4-FFF2-40B4-BE49-F238E27FC236}">
              <a16:creationId xmlns:a16="http://schemas.microsoft.com/office/drawing/2014/main" id="{842DF6E3-1ECC-4474-A7FA-10D0D22BE68A}"/>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20" name="n_2mainValue【福祉施設】&#10;有形固定資産減価償却率">
          <a:extLst>
            <a:ext uri="{FF2B5EF4-FFF2-40B4-BE49-F238E27FC236}">
              <a16:creationId xmlns:a16="http://schemas.microsoft.com/office/drawing/2014/main" id="{F71FD030-F8B3-4D43-8403-262DE27B5B8B}"/>
            </a:ext>
          </a:extLst>
        </xdr:cNvPr>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321" name="n_3mainValue【福祉施設】&#10;有形固定資産減価償却率">
          <a:extLst>
            <a:ext uri="{FF2B5EF4-FFF2-40B4-BE49-F238E27FC236}">
              <a16:creationId xmlns:a16="http://schemas.microsoft.com/office/drawing/2014/main" id="{436E12DA-F171-420B-98E3-4684B44D7E03}"/>
            </a:ext>
          </a:extLst>
        </xdr:cNvPr>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22" name="n_4mainValue【福祉施設】&#10;有形固定資産減価償却率">
          <a:extLst>
            <a:ext uri="{FF2B5EF4-FFF2-40B4-BE49-F238E27FC236}">
              <a16:creationId xmlns:a16="http://schemas.microsoft.com/office/drawing/2014/main" id="{412B2611-1379-4AE5-B0D0-62EA3AF8E058}"/>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19CBA7E-FEA9-4E74-8575-402213E113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0A35433-8649-4B71-8E2C-3C2A5664AE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2214C57-87F7-4753-BC6E-05770A14C2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C56C14E-5942-4B71-B4C1-641B9171AD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0961E9D-E943-4807-9F45-B023408A08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D9504AD-356A-47DF-A71F-398297CC76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5594EFA-F9F5-4027-BE70-8D9C0AB67C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1B0B9AC-BCE5-415E-A655-5133081CB3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FEB7F78-FBD9-480F-84D7-5513206C64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249271D-087E-4BC3-9732-CB5629CA5D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6A88E0BC-49AB-4027-94BE-EC057619B00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620C017-232F-4A8E-81AD-77DB95BB79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36CC279E-13B9-4F27-ADD1-A43961CD033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37DA700-5C2F-49A6-8268-71BD6217093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FC92FF47-A45D-4375-B985-4D6B11A47A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5CA55785-854D-4EBC-AE9C-057CAC7960D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4BA5A403-9E66-46B8-9824-142AF85199C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8E2140E0-BC3F-4005-97A0-4573FE00878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572C535-4E64-4A8D-A371-A641E1C9AF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36D6B4E-CE75-4B64-855C-59E3C0B78E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1087167-0C40-4DEF-BEE3-18C5EEEE21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55AF92CE-1ED0-467C-8D8C-D1367200B67C}"/>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467E6441-0904-4E32-AFB2-61ABAF623758}"/>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BA3A4F30-B353-453F-A6CA-861536B31D65}"/>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39E267DD-134A-4E84-835C-13D0F7010975}"/>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E88DD53E-7587-4C33-B9AF-B3376EC318D3}"/>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66AF749B-4595-44B6-8E02-013683D8B3CE}"/>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7784F3AF-F65B-43E6-B630-4D938018EA91}"/>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F2EA9098-4CB1-4EF8-94DF-3CCAB61F06DA}"/>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D64C29BC-EEE7-4677-983A-4DDCBE86792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B7546A1F-765E-4DD4-A32B-9A3711594A4E}"/>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7820EE2-DEAC-48B3-9EDB-356494843551}"/>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8E9DE45-B10D-4C0C-BB79-163ADFF0D7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027B35F-71F4-4399-98D5-E82226C5E4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23206C-F48B-4335-86AD-8F729F9635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D201252-B0F8-4381-B909-A6DB224D31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7C00DA2-D1DC-4E94-AC2A-ED899712A5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0" name="楕円 359">
          <a:extLst>
            <a:ext uri="{FF2B5EF4-FFF2-40B4-BE49-F238E27FC236}">
              <a16:creationId xmlns:a16="http://schemas.microsoft.com/office/drawing/2014/main" id="{C713B62B-5EE5-48C0-AD56-8C9190AF279D}"/>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1" name="【福祉施設】&#10;一人当たり面積該当値テキスト">
          <a:extLst>
            <a:ext uri="{FF2B5EF4-FFF2-40B4-BE49-F238E27FC236}">
              <a16:creationId xmlns:a16="http://schemas.microsoft.com/office/drawing/2014/main" id="{6BEB910B-63B1-4A5F-B67C-8F10E8C0BAE8}"/>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2" name="楕円 361">
          <a:extLst>
            <a:ext uri="{FF2B5EF4-FFF2-40B4-BE49-F238E27FC236}">
              <a16:creationId xmlns:a16="http://schemas.microsoft.com/office/drawing/2014/main" id="{8B51A726-D838-4854-82A4-FDA6A6E7DF41}"/>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3" name="直線コネクタ 362">
          <a:extLst>
            <a:ext uri="{FF2B5EF4-FFF2-40B4-BE49-F238E27FC236}">
              <a16:creationId xmlns:a16="http://schemas.microsoft.com/office/drawing/2014/main" id="{EB84489F-72EB-4ACF-9B1F-2FF3587309D6}"/>
            </a:ext>
          </a:extLst>
        </xdr:cNvPr>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4" name="楕円 363">
          <a:extLst>
            <a:ext uri="{FF2B5EF4-FFF2-40B4-BE49-F238E27FC236}">
              <a16:creationId xmlns:a16="http://schemas.microsoft.com/office/drawing/2014/main" id="{2DCB60EA-7BD2-4CCC-B186-06A48438554A}"/>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5" name="直線コネクタ 364">
          <a:extLst>
            <a:ext uri="{FF2B5EF4-FFF2-40B4-BE49-F238E27FC236}">
              <a16:creationId xmlns:a16="http://schemas.microsoft.com/office/drawing/2014/main" id="{6D986EC9-5F53-42C8-940E-235225916FD9}"/>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6" name="楕円 365">
          <a:extLst>
            <a:ext uri="{FF2B5EF4-FFF2-40B4-BE49-F238E27FC236}">
              <a16:creationId xmlns:a16="http://schemas.microsoft.com/office/drawing/2014/main" id="{EF42BE44-C9CF-4BF4-AA4E-3F62ED769834}"/>
            </a:ext>
          </a:extLst>
        </xdr:cNvPr>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7" name="直線コネクタ 366">
          <a:extLst>
            <a:ext uri="{FF2B5EF4-FFF2-40B4-BE49-F238E27FC236}">
              <a16:creationId xmlns:a16="http://schemas.microsoft.com/office/drawing/2014/main" id="{95B29492-3934-4ACA-8053-7723A1056531}"/>
            </a:ext>
          </a:extLst>
        </xdr:cNvPr>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8" name="楕円 367">
          <a:extLst>
            <a:ext uri="{FF2B5EF4-FFF2-40B4-BE49-F238E27FC236}">
              <a16:creationId xmlns:a16="http://schemas.microsoft.com/office/drawing/2014/main" id="{44478CDD-41BE-4EEC-AB3F-44E396DB101A}"/>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118111</xdr:rowOff>
    </xdr:to>
    <xdr:cxnSp macro="">
      <xdr:nvCxnSpPr>
        <xdr:cNvPr id="369" name="直線コネクタ 368">
          <a:extLst>
            <a:ext uri="{FF2B5EF4-FFF2-40B4-BE49-F238E27FC236}">
              <a16:creationId xmlns:a16="http://schemas.microsoft.com/office/drawing/2014/main" id="{F2A0B0D6-436D-43F8-94C3-57B2200783DB}"/>
            </a:ext>
          </a:extLst>
        </xdr:cNvPr>
        <xdr:cNvCxnSpPr/>
      </xdr:nvCxnSpPr>
      <xdr:spPr>
        <a:xfrm flipV="1">
          <a:off x="6972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B9AE604E-31FA-4344-8644-99FF59F0F5A3}"/>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8842C7F-EF4F-42B1-ACF7-E4A97DB67948}"/>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E48306FB-3D69-401E-A1B3-E29D607CD903}"/>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833D2A7A-344F-4272-A6C2-AC4AE540FB1A}"/>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4" name="n_1mainValue【福祉施設】&#10;一人当たり面積">
          <a:extLst>
            <a:ext uri="{FF2B5EF4-FFF2-40B4-BE49-F238E27FC236}">
              <a16:creationId xmlns:a16="http://schemas.microsoft.com/office/drawing/2014/main" id="{E121D9DD-97E0-40AF-BA13-604F813FBE53}"/>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5" name="n_2mainValue【福祉施設】&#10;一人当たり面積">
          <a:extLst>
            <a:ext uri="{FF2B5EF4-FFF2-40B4-BE49-F238E27FC236}">
              <a16:creationId xmlns:a16="http://schemas.microsoft.com/office/drawing/2014/main" id="{38B3C5B6-D053-499C-94B5-A04B37E71CD6}"/>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6" name="n_3mainValue【福祉施設】&#10;一人当たり面積">
          <a:extLst>
            <a:ext uri="{FF2B5EF4-FFF2-40B4-BE49-F238E27FC236}">
              <a16:creationId xmlns:a16="http://schemas.microsoft.com/office/drawing/2014/main" id="{86B17C9C-8765-469E-8739-7FB67204A51B}"/>
            </a:ext>
          </a:extLst>
        </xdr:cNvPr>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a:extLst>
            <a:ext uri="{FF2B5EF4-FFF2-40B4-BE49-F238E27FC236}">
              <a16:creationId xmlns:a16="http://schemas.microsoft.com/office/drawing/2014/main" id="{53D0E90C-1D8A-4656-BC07-8CD82440BE70}"/>
            </a:ext>
          </a:extLst>
        </xdr:cNvPr>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05B5ABF-6FEF-4627-9FD8-5515D394F0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64DDD99-ABD1-4B0B-90DE-C207AC976E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EC2694F-90D1-4067-BD94-A084A35D8C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1EA5132-3D54-4615-B793-0C3C3E4FAE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D39BB08-C505-4F08-8FA4-3D0E0DA24F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C31CD07-06E9-4B43-A645-9FCB5FCFEC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79C0E69-3191-4D57-B488-0591E15EDF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ACEB126-E07C-4391-9D2B-6912C951E5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471C7DD6-F318-4234-B590-15590A8681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E005856B-8FA1-4025-A6BE-992565EDF06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B7957C3-8F98-4EBC-B48D-D115F58771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DD9E472D-D7FD-4BB2-A081-EE16C2FB79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51A32243-A23F-4ADF-B956-7D221E4DAA6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2DFFAEEB-EEDE-4F4C-86E9-86E09F168BD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93B5C4CB-D96D-47C6-BB50-AF4BDC07F09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41BFF9FE-C742-4F2E-81B8-B72A5AC091F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1FC2AEF9-6DA7-4004-9E8B-1B226533EF2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6AF2F741-4460-4266-9BD0-37C35E720CE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3D43EFCA-9145-4767-98D7-2DB1F7AC24C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7B9D4FC9-4930-4111-A6D2-94C3A81B664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E70B6C96-0B29-4444-B131-C6EC2587733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64F123B4-8388-4922-9975-DB0505B0496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9A872A24-3977-4B28-9D47-68E07A95201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C774FE12-E443-4A1E-8A97-6A17DCF9F6F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BAF58A1F-A2E1-400B-9A09-9C806018F3D1}"/>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26320B62-C5F4-4008-93B2-5751717D0CE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74B84B5F-1053-4AA7-8256-6F12E6119858}"/>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BCBFCCC4-639F-442C-8FEF-CE88D16F59EE}"/>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ED2364AA-BEBD-4EF0-8D6E-FCAB6CEFDEF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4A4EAAB8-775C-4442-99A0-DDD1B9845E09}"/>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71366955-3CDD-471D-AB11-9D5441356197}"/>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2D1ECA2E-0E41-4FA3-B2B3-A4910126AE51}"/>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49DCC639-E35D-436C-AC99-1E7B2C0F3FD1}"/>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BA45C48F-49D6-4692-B958-D2849C80624C}"/>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B5F3E34A-6BE0-4D4D-8E55-8A2701DFB03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038A825-5B96-4D02-BE77-BA2DB378AF3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9FC295C-940A-4E6C-A938-821EBDEAD16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ADD2D86-04F8-46D9-8F32-CBCAF17AF29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F6CAA33-9C26-42B6-BD35-45DEF5AE62B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EC11C02-EB0A-4D92-BDFB-D531F69ABD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135889</xdr:rowOff>
    </xdr:from>
    <xdr:to>
      <xdr:col>24</xdr:col>
      <xdr:colOff>114300</xdr:colOff>
      <xdr:row>107</xdr:row>
      <xdr:rowOff>66039</xdr:rowOff>
    </xdr:to>
    <xdr:sp macro="" textlink="">
      <xdr:nvSpPr>
        <xdr:cNvPr id="418" name="楕円 417">
          <a:extLst>
            <a:ext uri="{FF2B5EF4-FFF2-40B4-BE49-F238E27FC236}">
              <a16:creationId xmlns:a16="http://schemas.microsoft.com/office/drawing/2014/main" id="{8ABD46DB-DDA3-4A21-843B-9A0B60E198E9}"/>
            </a:ext>
          </a:extLst>
        </xdr:cNvPr>
        <xdr:cNvSpPr/>
      </xdr:nvSpPr>
      <xdr:spPr>
        <a:xfrm>
          <a:off x="4584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114316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1C86EB2E-D32D-4F78-B270-8E4CF980CA57}"/>
            </a:ext>
          </a:extLst>
        </xdr:cNvPr>
        <xdr:cNvSpPr txBox="1"/>
      </xdr:nvSpPr>
      <xdr:spPr>
        <a:xfrm>
          <a:off x="4673600"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122555</xdr:rowOff>
    </xdr:from>
    <xdr:to>
      <xdr:col>20</xdr:col>
      <xdr:colOff>38100</xdr:colOff>
      <xdr:row>107</xdr:row>
      <xdr:rowOff>52705</xdr:rowOff>
    </xdr:to>
    <xdr:sp macro="" textlink="">
      <xdr:nvSpPr>
        <xdr:cNvPr id="420" name="楕円 419">
          <a:extLst>
            <a:ext uri="{FF2B5EF4-FFF2-40B4-BE49-F238E27FC236}">
              <a16:creationId xmlns:a16="http://schemas.microsoft.com/office/drawing/2014/main" id="{44381959-7711-4673-A8B7-3D00141F2BAA}"/>
            </a:ext>
          </a:extLst>
        </xdr:cNvPr>
        <xdr:cNvSpPr/>
      </xdr:nvSpPr>
      <xdr:spPr>
        <a:xfrm>
          <a:off x="3746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xdr:rowOff>
    </xdr:from>
    <xdr:to>
      <xdr:col>24</xdr:col>
      <xdr:colOff>63500</xdr:colOff>
      <xdr:row>107</xdr:row>
      <xdr:rowOff>15239</xdr:rowOff>
    </xdr:to>
    <xdr:cxnSp macro="">
      <xdr:nvCxnSpPr>
        <xdr:cNvPr id="421" name="直線コネクタ 420">
          <a:extLst>
            <a:ext uri="{FF2B5EF4-FFF2-40B4-BE49-F238E27FC236}">
              <a16:creationId xmlns:a16="http://schemas.microsoft.com/office/drawing/2014/main" id="{F04468E5-1B43-4DB3-BE78-208CB510F190}"/>
            </a:ext>
          </a:extLst>
        </xdr:cNvPr>
        <xdr:cNvCxnSpPr/>
      </xdr:nvCxnSpPr>
      <xdr:spPr>
        <a:xfrm>
          <a:off x="3797300" y="183470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636</xdr:rowOff>
    </xdr:from>
    <xdr:to>
      <xdr:col>15</xdr:col>
      <xdr:colOff>101600</xdr:colOff>
      <xdr:row>107</xdr:row>
      <xdr:rowOff>102236</xdr:rowOff>
    </xdr:to>
    <xdr:sp macro="" textlink="">
      <xdr:nvSpPr>
        <xdr:cNvPr id="422" name="楕円 421">
          <a:extLst>
            <a:ext uri="{FF2B5EF4-FFF2-40B4-BE49-F238E27FC236}">
              <a16:creationId xmlns:a16="http://schemas.microsoft.com/office/drawing/2014/main" id="{9EB8FFFB-1D73-45ED-AAB9-8F54CC388480}"/>
            </a:ext>
          </a:extLst>
        </xdr:cNvPr>
        <xdr:cNvSpPr/>
      </xdr:nvSpPr>
      <xdr:spPr>
        <a:xfrm>
          <a:off x="2857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xdr:rowOff>
    </xdr:from>
    <xdr:to>
      <xdr:col>19</xdr:col>
      <xdr:colOff>177800</xdr:colOff>
      <xdr:row>107</xdr:row>
      <xdr:rowOff>51436</xdr:rowOff>
    </xdr:to>
    <xdr:cxnSp macro="">
      <xdr:nvCxnSpPr>
        <xdr:cNvPr id="423" name="直線コネクタ 422">
          <a:extLst>
            <a:ext uri="{FF2B5EF4-FFF2-40B4-BE49-F238E27FC236}">
              <a16:creationId xmlns:a16="http://schemas.microsoft.com/office/drawing/2014/main" id="{FB563D70-3BA8-4932-A5E1-E4AC0679F235}"/>
            </a:ext>
          </a:extLst>
        </xdr:cNvPr>
        <xdr:cNvCxnSpPr/>
      </xdr:nvCxnSpPr>
      <xdr:spPr>
        <a:xfrm flipV="1">
          <a:off x="2908300" y="183470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156845</xdr:rowOff>
    </xdr:from>
    <xdr:to>
      <xdr:col>10</xdr:col>
      <xdr:colOff>165100</xdr:colOff>
      <xdr:row>107</xdr:row>
      <xdr:rowOff>86995</xdr:rowOff>
    </xdr:to>
    <xdr:sp macro="" textlink="">
      <xdr:nvSpPr>
        <xdr:cNvPr id="424" name="楕円 423">
          <a:extLst>
            <a:ext uri="{FF2B5EF4-FFF2-40B4-BE49-F238E27FC236}">
              <a16:creationId xmlns:a16="http://schemas.microsoft.com/office/drawing/2014/main" id="{A272F6B2-5D44-40C0-8403-D8592F1B23B2}"/>
            </a:ext>
          </a:extLst>
        </xdr:cNvPr>
        <xdr:cNvSpPr/>
      </xdr:nvSpPr>
      <xdr:spPr>
        <a:xfrm>
          <a:off x="196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36195</xdr:rowOff>
    </xdr:from>
    <xdr:to>
      <xdr:col>15</xdr:col>
      <xdr:colOff>50800</xdr:colOff>
      <xdr:row>107</xdr:row>
      <xdr:rowOff>51436</xdr:rowOff>
    </xdr:to>
    <xdr:cxnSp macro="">
      <xdr:nvCxnSpPr>
        <xdr:cNvPr id="425" name="直線コネクタ 424">
          <a:extLst>
            <a:ext uri="{FF2B5EF4-FFF2-40B4-BE49-F238E27FC236}">
              <a16:creationId xmlns:a16="http://schemas.microsoft.com/office/drawing/2014/main" id="{208AB167-C102-41B3-B1EC-E0EBD4E8491C}"/>
            </a:ext>
          </a:extLst>
        </xdr:cNvPr>
        <xdr:cNvCxnSpPr/>
      </xdr:nvCxnSpPr>
      <xdr:spPr>
        <a:xfrm>
          <a:off x="2019300" y="183813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132080</xdr:rowOff>
    </xdr:from>
    <xdr:to>
      <xdr:col>6</xdr:col>
      <xdr:colOff>38100</xdr:colOff>
      <xdr:row>107</xdr:row>
      <xdr:rowOff>62230</xdr:rowOff>
    </xdr:to>
    <xdr:sp macro="" textlink="">
      <xdr:nvSpPr>
        <xdr:cNvPr id="426" name="楕円 425">
          <a:extLst>
            <a:ext uri="{FF2B5EF4-FFF2-40B4-BE49-F238E27FC236}">
              <a16:creationId xmlns:a16="http://schemas.microsoft.com/office/drawing/2014/main" id="{5E72E432-2313-4FE7-BDA4-5EA8FC04C429}"/>
            </a:ext>
          </a:extLst>
        </xdr:cNvPr>
        <xdr:cNvSpPr/>
      </xdr:nvSpPr>
      <xdr:spPr>
        <a:xfrm>
          <a:off x="107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11430</xdr:rowOff>
    </xdr:from>
    <xdr:to>
      <xdr:col>10</xdr:col>
      <xdr:colOff>114300</xdr:colOff>
      <xdr:row>107</xdr:row>
      <xdr:rowOff>36195</xdr:rowOff>
    </xdr:to>
    <xdr:cxnSp macro="">
      <xdr:nvCxnSpPr>
        <xdr:cNvPr id="427" name="直線コネクタ 426">
          <a:extLst>
            <a:ext uri="{FF2B5EF4-FFF2-40B4-BE49-F238E27FC236}">
              <a16:creationId xmlns:a16="http://schemas.microsoft.com/office/drawing/2014/main" id="{7128E359-ACC3-4B8D-8EAC-FCE1A8D96EF8}"/>
            </a:ext>
          </a:extLst>
        </xdr:cNvPr>
        <xdr:cNvCxnSpPr/>
      </xdr:nvCxnSpPr>
      <xdr:spPr>
        <a:xfrm>
          <a:off x="1130300" y="183565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103A0A0F-C074-484D-A7D5-D79132A6F4A2}"/>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EB1713CE-EFBF-4AD3-A87C-44D836CA5FB7}"/>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6CC201AB-3F9F-4C94-AEFD-0F40203B4B10}"/>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BE0DF3A7-F1D6-4B44-9549-FDB68063886A}"/>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43832</xdr:rowOff>
    </xdr:from>
    <xdr:ext cx="405111" cy="259045"/>
    <xdr:sp macro="" textlink="">
      <xdr:nvSpPr>
        <xdr:cNvPr id="432" name="n_1mainValue【市民会館】&#10;有形固定資産減価償却率">
          <a:extLst>
            <a:ext uri="{FF2B5EF4-FFF2-40B4-BE49-F238E27FC236}">
              <a16:creationId xmlns:a16="http://schemas.microsoft.com/office/drawing/2014/main" id="{7C835978-87CF-4310-AD1D-CF09A1CE79DC}"/>
            </a:ext>
          </a:extLst>
        </xdr:cNvPr>
        <xdr:cNvSpPr txBox="1"/>
      </xdr:nvSpPr>
      <xdr:spPr>
        <a:xfrm>
          <a:off x="3582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93363</xdr:rowOff>
    </xdr:from>
    <xdr:ext cx="405111" cy="259045"/>
    <xdr:sp macro="" textlink="">
      <xdr:nvSpPr>
        <xdr:cNvPr id="433" name="n_2mainValue【市民会館】&#10;有形固定資産減価償却率">
          <a:extLst>
            <a:ext uri="{FF2B5EF4-FFF2-40B4-BE49-F238E27FC236}">
              <a16:creationId xmlns:a16="http://schemas.microsoft.com/office/drawing/2014/main" id="{C6137520-8BBC-48B8-870D-8FA7159C9F21}"/>
            </a:ext>
          </a:extLst>
        </xdr:cNvPr>
        <xdr:cNvSpPr txBox="1"/>
      </xdr:nvSpPr>
      <xdr:spPr>
        <a:xfrm>
          <a:off x="2705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78122</xdr:rowOff>
    </xdr:from>
    <xdr:ext cx="405111" cy="259045"/>
    <xdr:sp macro="" textlink="">
      <xdr:nvSpPr>
        <xdr:cNvPr id="434" name="n_3mainValue【市民会館】&#10;有形固定資産減価償却率">
          <a:extLst>
            <a:ext uri="{FF2B5EF4-FFF2-40B4-BE49-F238E27FC236}">
              <a16:creationId xmlns:a16="http://schemas.microsoft.com/office/drawing/2014/main" id="{3ED60565-FEAA-4EC8-9DAA-06753C1BA44A}"/>
            </a:ext>
          </a:extLst>
        </xdr:cNvPr>
        <xdr:cNvSpPr txBox="1"/>
      </xdr:nvSpPr>
      <xdr:spPr>
        <a:xfrm>
          <a:off x="1816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53357</xdr:rowOff>
    </xdr:from>
    <xdr:ext cx="405111" cy="259045"/>
    <xdr:sp macro="" textlink="">
      <xdr:nvSpPr>
        <xdr:cNvPr id="435" name="n_4mainValue【市民会館】&#10;有形固定資産減価償却率">
          <a:extLst>
            <a:ext uri="{FF2B5EF4-FFF2-40B4-BE49-F238E27FC236}">
              <a16:creationId xmlns:a16="http://schemas.microsoft.com/office/drawing/2014/main" id="{1A039D1E-79F1-4742-BEFA-73BD6EC2562D}"/>
            </a:ext>
          </a:extLst>
        </xdr:cNvPr>
        <xdr:cNvSpPr txBox="1"/>
      </xdr:nvSpPr>
      <xdr:spPr>
        <a:xfrm>
          <a:off x="927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B5B8D452-003C-4322-B2DF-D9BC8F74AF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A55596EC-4051-4FE2-9054-4E4354B716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9DFA15C4-730A-4083-BD9E-687DA199F6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6F12F34E-900E-4763-9C73-9D81BDE36F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EF3BF5E5-4303-48A9-9A9B-E258B3FA05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10EC86B-FA1C-4C74-96E7-4FAE0E5AE8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DBBC6319-A13E-4795-AE1A-763A7A4651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DD8415F-0A6F-418A-812A-E7A6C039F66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1D12D324-DAAF-4831-A7D6-A3BCFE16FD9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3B68BD7-1A05-41B4-9E25-DEC70D799C4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FD40D816-EFAE-4D5E-8182-A2AAB77FA8F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140B4223-A511-46A7-BA65-78EB523051E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D31C8C94-350C-431C-806B-3C7CD1D502F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6A1D47-5481-4658-B8A0-255650CD17D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2F76F272-DCD7-4FB2-99AC-541BE3FF2FE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56A45E4C-0D0B-4147-8C46-B0A0BF879D1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E147B162-4323-4254-9496-2DC91E579FC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B9FED64D-A1A5-4847-82B2-8CB7873DA43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3F4FDEF0-503A-44C0-A65F-CEA45300DAF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13C267E8-C109-48F8-B8FE-72544ACEA2A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FD4965B1-9884-401F-B33E-4ACB7C45461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43158570-2A7E-415D-83C0-8EEBC5B33F9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AF94607E-77D3-45A3-B1AF-AC2C426DB9A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5DBDA332-8F5D-4951-B6CA-0FF9F8BF6084}"/>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267567A5-4E3D-41B5-8F6B-592083A60BC9}"/>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7B2C9610-F292-42F3-870A-32AF503310F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1FED3F03-37BF-489A-B455-AD998D391195}"/>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ADC9AAA8-1B8C-4354-840A-245D0C2E8456}"/>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91A043EB-0523-4998-A4CA-5E3F51BE56F9}"/>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DA562DE9-C38C-4610-B0C8-CE8BB073C263}"/>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164058A2-D9CC-463E-842B-F578CBEC9397}"/>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BF9F7E52-07BA-4FF5-8CFA-A435A1AC50C2}"/>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B06E3EA3-D552-4BCD-A218-12179F48A372}"/>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F8424A05-1653-4777-BCE2-80030F055038}"/>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7CD9AC3-12C0-4EA8-8912-1D9D32A5AE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054A422-A0C1-4DAD-83D5-6AE0E957E07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4CAB319-78B8-491C-8614-9AB513350B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34116D4-00AF-4E77-85DA-F60AA07F5FA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738B95B-948C-4AB4-A825-C320ACA9E24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475" name="楕円 474">
          <a:extLst>
            <a:ext uri="{FF2B5EF4-FFF2-40B4-BE49-F238E27FC236}">
              <a16:creationId xmlns:a16="http://schemas.microsoft.com/office/drawing/2014/main" id="{CE5E0A62-B94D-4A90-AD4A-9728231711EA}"/>
            </a:ext>
          </a:extLst>
        </xdr:cNvPr>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95266</xdr:rowOff>
    </xdr:from>
    <xdr:ext cx="469744" cy="259045"/>
    <xdr:sp macro="" textlink="">
      <xdr:nvSpPr>
        <xdr:cNvPr id="476" name="【市民会館】&#10;一人当たり面積該当値テキスト">
          <a:extLst>
            <a:ext uri="{FF2B5EF4-FFF2-40B4-BE49-F238E27FC236}">
              <a16:creationId xmlns:a16="http://schemas.microsoft.com/office/drawing/2014/main" id="{576C5154-E02A-4AA4-811A-9AE8E8B0250A}"/>
            </a:ext>
          </a:extLst>
        </xdr:cNvPr>
        <xdr:cNvSpPr txBox="1"/>
      </xdr:nvSpPr>
      <xdr:spPr>
        <a:xfrm>
          <a:off x="10515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477" name="楕円 476">
          <a:extLst>
            <a:ext uri="{FF2B5EF4-FFF2-40B4-BE49-F238E27FC236}">
              <a16:creationId xmlns:a16="http://schemas.microsoft.com/office/drawing/2014/main" id="{49BB98D2-893F-42B4-9676-1689FA9385D5}"/>
            </a:ext>
          </a:extLst>
        </xdr:cNvPr>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0</xdr:rowOff>
    </xdr:to>
    <xdr:cxnSp macro="">
      <xdr:nvCxnSpPr>
        <xdr:cNvPr id="478" name="直線コネクタ 477">
          <a:extLst>
            <a:ext uri="{FF2B5EF4-FFF2-40B4-BE49-F238E27FC236}">
              <a16:creationId xmlns:a16="http://schemas.microsoft.com/office/drawing/2014/main" id="{1D950B7D-CF0A-4532-AB5A-B9D7E555108E}"/>
            </a:ext>
          </a:extLst>
        </xdr:cNvPr>
        <xdr:cNvCxnSpPr/>
      </xdr:nvCxnSpPr>
      <xdr:spPr>
        <a:xfrm flipV="1">
          <a:off x="9639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79" name="楕円 478">
          <a:extLst>
            <a:ext uri="{FF2B5EF4-FFF2-40B4-BE49-F238E27FC236}">
              <a16:creationId xmlns:a16="http://schemas.microsoft.com/office/drawing/2014/main" id="{402E0298-057E-4B3F-A5D0-4604C06C15A6}"/>
            </a:ext>
          </a:extLst>
        </xdr:cNvPr>
        <xdr:cNvSpPr/>
      </xdr:nvSpPr>
      <xdr:spPr>
        <a:xfrm>
          <a:off x="8699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0</xdr:rowOff>
    </xdr:from>
    <xdr:to>
      <xdr:col>50</xdr:col>
      <xdr:colOff>114300</xdr:colOff>
      <xdr:row>106</xdr:row>
      <xdr:rowOff>3811</xdr:rowOff>
    </xdr:to>
    <xdr:cxnSp macro="">
      <xdr:nvCxnSpPr>
        <xdr:cNvPr id="480" name="直線コネクタ 479">
          <a:extLst>
            <a:ext uri="{FF2B5EF4-FFF2-40B4-BE49-F238E27FC236}">
              <a16:creationId xmlns:a16="http://schemas.microsoft.com/office/drawing/2014/main" id="{86B7A51D-EBC7-4AD0-A309-B5B5099F49A1}"/>
            </a:ext>
          </a:extLst>
        </xdr:cNvPr>
        <xdr:cNvCxnSpPr/>
      </xdr:nvCxnSpPr>
      <xdr:spPr>
        <a:xfrm flipV="1">
          <a:off x="8750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124461</xdr:rowOff>
    </xdr:from>
    <xdr:to>
      <xdr:col>41</xdr:col>
      <xdr:colOff>101600</xdr:colOff>
      <xdr:row>106</xdr:row>
      <xdr:rowOff>54611</xdr:rowOff>
    </xdr:to>
    <xdr:sp macro="" textlink="">
      <xdr:nvSpPr>
        <xdr:cNvPr id="481" name="楕円 480">
          <a:extLst>
            <a:ext uri="{FF2B5EF4-FFF2-40B4-BE49-F238E27FC236}">
              <a16:creationId xmlns:a16="http://schemas.microsoft.com/office/drawing/2014/main" id="{CEB330D6-89C9-4B8D-A75C-0A0C37572AC8}"/>
            </a:ext>
          </a:extLst>
        </xdr:cNvPr>
        <xdr:cNvSpPr/>
      </xdr:nvSpPr>
      <xdr:spPr>
        <a:xfrm>
          <a:off x="781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3811</xdr:rowOff>
    </xdr:from>
    <xdr:to>
      <xdr:col>45</xdr:col>
      <xdr:colOff>177800</xdr:colOff>
      <xdr:row>106</xdr:row>
      <xdr:rowOff>3811</xdr:rowOff>
    </xdr:to>
    <xdr:cxnSp macro="">
      <xdr:nvCxnSpPr>
        <xdr:cNvPr id="482" name="直線コネクタ 481">
          <a:extLst>
            <a:ext uri="{FF2B5EF4-FFF2-40B4-BE49-F238E27FC236}">
              <a16:creationId xmlns:a16="http://schemas.microsoft.com/office/drawing/2014/main" id="{598EDB18-3C81-4197-AB6A-AF37AB10B6E0}"/>
            </a:ext>
          </a:extLst>
        </xdr:cNvPr>
        <xdr:cNvCxnSpPr/>
      </xdr:nvCxnSpPr>
      <xdr:spPr>
        <a:xfrm>
          <a:off x="7861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83" name="楕円 482">
          <a:extLst>
            <a:ext uri="{FF2B5EF4-FFF2-40B4-BE49-F238E27FC236}">
              <a16:creationId xmlns:a16="http://schemas.microsoft.com/office/drawing/2014/main" id="{0BBB9D43-D4DE-4990-8EF3-47CDEC6453E3}"/>
            </a:ext>
          </a:extLst>
        </xdr:cNvPr>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3811</xdr:rowOff>
    </xdr:from>
    <xdr:to>
      <xdr:col>41</xdr:col>
      <xdr:colOff>50800</xdr:colOff>
      <xdr:row>106</xdr:row>
      <xdr:rowOff>7620</xdr:rowOff>
    </xdr:to>
    <xdr:cxnSp macro="">
      <xdr:nvCxnSpPr>
        <xdr:cNvPr id="484" name="直線コネクタ 483">
          <a:extLst>
            <a:ext uri="{FF2B5EF4-FFF2-40B4-BE49-F238E27FC236}">
              <a16:creationId xmlns:a16="http://schemas.microsoft.com/office/drawing/2014/main" id="{67428743-4180-4A1E-8071-AFE88B4EE81A}"/>
            </a:ext>
          </a:extLst>
        </xdr:cNvPr>
        <xdr:cNvCxnSpPr/>
      </xdr:nvCxnSpPr>
      <xdr:spPr>
        <a:xfrm flipV="1">
          <a:off x="6972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728CC52B-E0C3-49E9-9A2F-7A25A9CAA87A}"/>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F8CAAB17-1432-45AF-8F08-99364654B1DD}"/>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16BE83AF-9C52-45E1-B727-AF4382B9056B}"/>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D8174CB9-4D0C-4C7A-9DC7-BCEC1E798891}"/>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489" name="n_1mainValue【市民会館】&#10;一人当たり面積">
          <a:extLst>
            <a:ext uri="{FF2B5EF4-FFF2-40B4-BE49-F238E27FC236}">
              <a16:creationId xmlns:a16="http://schemas.microsoft.com/office/drawing/2014/main" id="{3B231822-1693-4970-8E0F-33BB249D954C}"/>
            </a:ext>
          </a:extLst>
        </xdr:cNvPr>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90" name="n_2mainValue【市民会館】&#10;一人当たり面積">
          <a:extLst>
            <a:ext uri="{FF2B5EF4-FFF2-40B4-BE49-F238E27FC236}">
              <a16:creationId xmlns:a16="http://schemas.microsoft.com/office/drawing/2014/main" id="{02FC8558-A1D1-4E69-B510-AC30F8E4AF1B}"/>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91" name="n_3mainValue【市民会館】&#10;一人当たり面積">
          <a:extLst>
            <a:ext uri="{FF2B5EF4-FFF2-40B4-BE49-F238E27FC236}">
              <a16:creationId xmlns:a16="http://schemas.microsoft.com/office/drawing/2014/main" id="{2250D66F-6E30-49AB-8675-E01FD0B508D3}"/>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49547</xdr:rowOff>
    </xdr:from>
    <xdr:ext cx="469744" cy="259045"/>
    <xdr:sp macro="" textlink="">
      <xdr:nvSpPr>
        <xdr:cNvPr id="492" name="n_4mainValue【市民会館】&#10;一人当たり面積">
          <a:extLst>
            <a:ext uri="{FF2B5EF4-FFF2-40B4-BE49-F238E27FC236}">
              <a16:creationId xmlns:a16="http://schemas.microsoft.com/office/drawing/2014/main" id="{4D9A1BF3-C2C9-43EE-97DD-15336CC07AFC}"/>
            </a:ext>
          </a:extLst>
        </xdr:cNvPr>
        <xdr:cNvSpPr txBox="1"/>
      </xdr:nvSpPr>
      <xdr:spPr>
        <a:xfrm>
          <a:off x="6737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6658C2E-2041-41D9-A49A-8C572051E3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0D75ECA-C0FE-4984-B377-895B45859C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90217CB3-DA93-45AE-803A-A95221574D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7099D79E-3E7D-471B-932B-4C27E77A60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2DA931F-12A7-4F6E-957E-33F78278E3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A1455BC-C475-4276-BAE7-FA248AE407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775BAF29-50AB-4614-B77D-CB417EC4B2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E97A416-0307-45B0-ACAF-D964996B65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8154D6AD-6BAE-42E6-88B6-79767E9527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46270DAA-6FC6-4AEA-AC4D-5D95F53911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E0C7E002-A32A-4083-8C3F-F13CB0DEE2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2F8C1D2B-7E91-43CD-8D1B-56CF36FD67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961B1911-8D52-45E9-8729-1968E4EBC4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79029AD3-8596-46F9-88A9-35A317F115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825BDE9-C36A-4FF7-9762-CF576C2F9D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78CDDBD5-8D99-4A7F-B215-F133D9A803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D183828F-7C4D-4EF6-87A3-137E12961CA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35FE595E-2F19-43D1-9420-AC326478D9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6213685F-9DE5-4847-B657-134F7F0A3F8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C57E6FF4-A49E-4878-92B2-3F0DC9B82C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1EBFB06B-5C95-4070-9E4E-6027566F176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97BD5C6A-BF3A-4FDF-8218-E11DFB79F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A4AD8794-8973-4834-A23D-AF3D1B3346C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DEAEC89-70C5-4A7A-BCBB-66FED5DEBE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123B426D-974C-4BE2-B858-6515F3E3C5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34C01D18-91FB-44C0-9891-880BA128082C}"/>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E032188B-F1B6-4024-AD69-3B9A3FF39B0B}"/>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F172B436-1998-4EE3-9570-06FB2D032865}"/>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8C76EA74-FA75-496E-A19D-C33B5E0772E6}"/>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480FCBA8-F7C1-40E2-810A-61E202719C8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A3B359E6-B20D-4176-947A-9354679AC3D8}"/>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270F7762-C9BD-4EED-BFD1-C1DAE52BBB82}"/>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E1F241EA-C1EE-40AB-8D0A-EA3D4268BF12}"/>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FC60C30A-8D54-47EA-A634-9D9A76E22208}"/>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B6B9379B-5498-44E1-9186-0658B6D17AA3}"/>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4DA6639D-B8D5-4064-B9DF-70A1CCAC9257}"/>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2C4EFEE-9F91-475F-8F70-0AC98AC307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D0EE30C-A987-45E2-8154-E01E4027A1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39E2B8C-FDA9-4C6F-AECD-DF335B2E61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DA2839D-31EC-4D15-8730-7C3845093E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F954DD0-C0AB-4074-B6D9-B733766990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142966</xdr:rowOff>
    </xdr:from>
    <xdr:to>
      <xdr:col>85</xdr:col>
      <xdr:colOff>177800</xdr:colOff>
      <xdr:row>36</xdr:row>
      <xdr:rowOff>73116</xdr:rowOff>
    </xdr:to>
    <xdr:sp macro="" textlink="">
      <xdr:nvSpPr>
        <xdr:cNvPr id="534" name="楕円 533">
          <a:extLst>
            <a:ext uri="{FF2B5EF4-FFF2-40B4-BE49-F238E27FC236}">
              <a16:creationId xmlns:a16="http://schemas.microsoft.com/office/drawing/2014/main" id="{6A22E14E-7BB9-4917-B96B-55838D88A039}"/>
            </a:ext>
          </a:extLst>
        </xdr:cNvPr>
        <xdr:cNvSpPr/>
      </xdr:nvSpPr>
      <xdr:spPr>
        <a:xfrm>
          <a:off x="162687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165843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A5C74E3C-1C13-4E02-ADA5-2808285CCFDA}"/>
            </a:ext>
          </a:extLst>
        </xdr:cNvPr>
        <xdr:cNvSpPr txBox="1"/>
      </xdr:nvSpPr>
      <xdr:spPr>
        <a:xfrm>
          <a:off x="16357600" y="59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536" name="楕円 535">
          <a:extLst>
            <a:ext uri="{FF2B5EF4-FFF2-40B4-BE49-F238E27FC236}">
              <a16:creationId xmlns:a16="http://schemas.microsoft.com/office/drawing/2014/main" id="{9A416704-A070-458E-BCCA-1155E2B76EC4}"/>
            </a:ext>
          </a:extLst>
        </xdr:cNvPr>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36</xdr:row>
      <xdr:rowOff>22316</xdr:rowOff>
    </xdr:to>
    <xdr:cxnSp macro="">
      <xdr:nvCxnSpPr>
        <xdr:cNvPr id="537" name="直線コネクタ 536">
          <a:extLst>
            <a:ext uri="{FF2B5EF4-FFF2-40B4-BE49-F238E27FC236}">
              <a16:creationId xmlns:a16="http://schemas.microsoft.com/office/drawing/2014/main" id="{35463352-4E81-424F-B46C-750734E6F3AD}"/>
            </a:ext>
          </a:extLst>
        </xdr:cNvPr>
        <xdr:cNvCxnSpPr/>
      </xdr:nvCxnSpPr>
      <xdr:spPr>
        <a:xfrm>
          <a:off x="15481300" y="611450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147864</xdr:rowOff>
    </xdr:from>
    <xdr:to>
      <xdr:col>76</xdr:col>
      <xdr:colOff>165100</xdr:colOff>
      <xdr:row>35</xdr:row>
      <xdr:rowOff>78014</xdr:rowOff>
    </xdr:to>
    <xdr:sp macro="" textlink="">
      <xdr:nvSpPr>
        <xdr:cNvPr id="538" name="楕円 537">
          <a:extLst>
            <a:ext uri="{FF2B5EF4-FFF2-40B4-BE49-F238E27FC236}">
              <a16:creationId xmlns:a16="http://schemas.microsoft.com/office/drawing/2014/main" id="{1D6E16C9-FE19-432B-8A12-5166EC2D9675}"/>
            </a:ext>
          </a:extLst>
        </xdr:cNvPr>
        <xdr:cNvSpPr/>
      </xdr:nvSpPr>
      <xdr:spPr>
        <a:xfrm>
          <a:off x="14541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27214</xdr:rowOff>
    </xdr:from>
    <xdr:to>
      <xdr:col>81</xdr:col>
      <xdr:colOff>50800</xdr:colOff>
      <xdr:row>35</xdr:row>
      <xdr:rowOff>113756</xdr:rowOff>
    </xdr:to>
    <xdr:cxnSp macro="">
      <xdr:nvCxnSpPr>
        <xdr:cNvPr id="539" name="直線コネクタ 538">
          <a:extLst>
            <a:ext uri="{FF2B5EF4-FFF2-40B4-BE49-F238E27FC236}">
              <a16:creationId xmlns:a16="http://schemas.microsoft.com/office/drawing/2014/main" id="{7969085B-9DA5-49D4-8260-F580201358E7}"/>
            </a:ext>
          </a:extLst>
        </xdr:cNvPr>
        <xdr:cNvCxnSpPr/>
      </xdr:nvCxnSpPr>
      <xdr:spPr>
        <a:xfrm>
          <a:off x="14592300" y="602796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62956</xdr:rowOff>
    </xdr:from>
    <xdr:to>
      <xdr:col>72</xdr:col>
      <xdr:colOff>38100</xdr:colOff>
      <xdr:row>34</xdr:row>
      <xdr:rowOff>164556</xdr:rowOff>
    </xdr:to>
    <xdr:sp macro="" textlink="">
      <xdr:nvSpPr>
        <xdr:cNvPr id="540" name="楕円 539">
          <a:extLst>
            <a:ext uri="{FF2B5EF4-FFF2-40B4-BE49-F238E27FC236}">
              <a16:creationId xmlns:a16="http://schemas.microsoft.com/office/drawing/2014/main" id="{18F66B75-1DB8-4654-BB0F-162BF9E1EFF1}"/>
            </a:ext>
          </a:extLst>
        </xdr:cNvPr>
        <xdr:cNvSpPr/>
      </xdr:nvSpPr>
      <xdr:spPr>
        <a:xfrm>
          <a:off x="13652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113756</xdr:rowOff>
    </xdr:from>
    <xdr:to>
      <xdr:col>76</xdr:col>
      <xdr:colOff>114300</xdr:colOff>
      <xdr:row>35</xdr:row>
      <xdr:rowOff>27214</xdr:rowOff>
    </xdr:to>
    <xdr:cxnSp macro="">
      <xdr:nvCxnSpPr>
        <xdr:cNvPr id="541" name="直線コネクタ 540">
          <a:extLst>
            <a:ext uri="{FF2B5EF4-FFF2-40B4-BE49-F238E27FC236}">
              <a16:creationId xmlns:a16="http://schemas.microsoft.com/office/drawing/2014/main" id="{4048E053-B659-4916-BE8F-5202C930F4E0}"/>
            </a:ext>
          </a:extLst>
        </xdr:cNvPr>
        <xdr:cNvCxnSpPr/>
      </xdr:nvCxnSpPr>
      <xdr:spPr>
        <a:xfrm>
          <a:off x="13703300" y="594305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149497</xdr:rowOff>
    </xdr:from>
    <xdr:to>
      <xdr:col>67</xdr:col>
      <xdr:colOff>101600</xdr:colOff>
      <xdr:row>34</xdr:row>
      <xdr:rowOff>79647</xdr:rowOff>
    </xdr:to>
    <xdr:sp macro="" textlink="">
      <xdr:nvSpPr>
        <xdr:cNvPr id="542" name="楕円 541">
          <a:extLst>
            <a:ext uri="{FF2B5EF4-FFF2-40B4-BE49-F238E27FC236}">
              <a16:creationId xmlns:a16="http://schemas.microsoft.com/office/drawing/2014/main" id="{CBEDED2A-4312-4A70-BF05-A4AB562165DC}"/>
            </a:ext>
          </a:extLst>
        </xdr:cNvPr>
        <xdr:cNvSpPr/>
      </xdr:nvSpPr>
      <xdr:spPr>
        <a:xfrm>
          <a:off x="12763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28847</xdr:rowOff>
    </xdr:from>
    <xdr:to>
      <xdr:col>71</xdr:col>
      <xdr:colOff>177800</xdr:colOff>
      <xdr:row>34</xdr:row>
      <xdr:rowOff>113756</xdr:rowOff>
    </xdr:to>
    <xdr:cxnSp macro="">
      <xdr:nvCxnSpPr>
        <xdr:cNvPr id="543" name="直線コネクタ 542">
          <a:extLst>
            <a:ext uri="{FF2B5EF4-FFF2-40B4-BE49-F238E27FC236}">
              <a16:creationId xmlns:a16="http://schemas.microsoft.com/office/drawing/2014/main" id="{C088E536-41BD-4CDB-885D-CF7293F2FA5C}"/>
            </a:ext>
          </a:extLst>
        </xdr:cNvPr>
        <xdr:cNvCxnSpPr/>
      </xdr:nvCxnSpPr>
      <xdr:spPr>
        <a:xfrm>
          <a:off x="12814300" y="585814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A4781F30-8765-451F-92D1-FF6BBE092CD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3AECE1CD-EC42-4184-B600-0F7D83445F5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C6592072-5CC9-4170-95DE-DDCA5C26C02A}"/>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20E63FB1-BBB4-4319-9765-ECEB76B71B93}"/>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37F0050A-7F07-4C9B-B560-40D23CB4C84D}"/>
            </a:ext>
          </a:extLst>
        </xdr:cNvPr>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94541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A1C4DC20-B68E-490F-8E0D-EB941F783DA3}"/>
            </a:ext>
          </a:extLst>
        </xdr:cNvPr>
        <xdr:cNvSpPr txBox="1"/>
      </xdr:nvSpPr>
      <xdr:spPr>
        <a:xfrm>
          <a:off x="14389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9633</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70924BAC-9732-4DED-BCBD-BDCDE4778AE5}"/>
            </a:ext>
          </a:extLst>
        </xdr:cNvPr>
        <xdr:cNvSpPr txBox="1"/>
      </xdr:nvSpPr>
      <xdr:spPr>
        <a:xfrm>
          <a:off x="13500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96174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BE82E97C-95C0-44EC-B856-AB4DDD0282D5}"/>
            </a:ext>
          </a:extLst>
        </xdr:cNvPr>
        <xdr:cNvSpPr txBox="1"/>
      </xdr:nvSpPr>
      <xdr:spPr>
        <a:xfrm>
          <a:off x="12611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D2B2FFB-D26E-40BE-8509-57E7A75259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A7F95AF7-40AB-4CB5-BDAC-16D5B032F6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20054E8E-7F27-4EA1-8327-B085D3E59F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EDBB7D0C-459E-4548-A420-82957C78A3B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971F1C1D-3688-4566-BED2-3AC48FC429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DCA57686-B70C-4E4D-855E-8183922FEE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71264DFC-F27D-4714-9CEB-09D19C600E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5462AE72-A617-4E41-9AB5-A896870E81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D0F728C4-D3B8-4D69-A120-216B9EB9E2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16A058FE-F630-40DE-802B-AB0571BD3F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D0C523BB-CD1D-402D-8653-6268254DFBF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B946CA0B-E50C-41E5-AEB5-2D9A7167C8C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8812AEB7-626E-41E5-821E-C0991716486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5DE41F4F-3D21-4D85-AAA6-6ECAC7CC55B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97B6F6DF-F432-4724-9A77-53D0FA86EF8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6EDEE3A1-010D-46BD-9AA0-5E3D1C5096F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BDB0CD02-9AE4-45D8-9822-D409795CFD6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2A203FC6-3F19-4938-B3B7-7486289A7B0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FE72D9D2-9D7C-4AA6-B84E-A5EE724E96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8B6107F3-EFFE-4113-B7D0-F7445EF8DD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E6525C42-0516-4C15-9CB1-90C2E18FAA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461A2A04-4AEA-4E88-BC31-9954068F4643}"/>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14EA1EFA-BE4D-4E37-AED4-1B0B875B0D1A}"/>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AD472E06-48A0-42D6-A167-7205D45A6408}"/>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41F7C3DA-7350-469F-B8CC-4914B76B066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ED0B8A6B-289A-4075-A925-AD0E4CC25E6C}"/>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83E6B540-6595-4709-B444-B986C7B1EA71}"/>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AEB57C90-0B86-473F-9D92-5893A860AF46}"/>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A4B0A25A-DF32-43A8-A21B-17D9F782D8D8}"/>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210FD6A-C5DD-41C0-91A0-BDE9FC76FA3C}"/>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C4449A12-4BD5-4E04-A4E8-70AFB6C429E3}"/>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CCCE97DA-523C-4512-A952-444AE5AE95FD}"/>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EEC302B-D681-4EB1-A8D3-4DB9E5656B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0F93BDF-B7F1-4371-884A-B9A16C9E31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8D39335-2F30-4062-B94A-CF4F6A388C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D7980B6-3C54-4709-A247-04ABD51461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BF9A567-5028-4F83-B3A6-A37FAA3553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160110</xdr:rowOff>
    </xdr:from>
    <xdr:to>
      <xdr:col>116</xdr:col>
      <xdr:colOff>114300</xdr:colOff>
      <xdr:row>39</xdr:row>
      <xdr:rowOff>90260</xdr:rowOff>
    </xdr:to>
    <xdr:sp macro="" textlink="">
      <xdr:nvSpPr>
        <xdr:cNvPr id="589" name="楕円 588">
          <a:extLst>
            <a:ext uri="{FF2B5EF4-FFF2-40B4-BE49-F238E27FC236}">
              <a16:creationId xmlns:a16="http://schemas.microsoft.com/office/drawing/2014/main" id="{768D4BEF-8F8F-4ECA-B65D-FBDFA31354FD}"/>
            </a:ext>
          </a:extLst>
        </xdr:cNvPr>
        <xdr:cNvSpPr/>
      </xdr:nvSpPr>
      <xdr:spPr>
        <a:xfrm>
          <a:off x="22110700" y="66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11537</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50CA15E2-D9C3-4ADE-BF51-DC709A80DE22}"/>
            </a:ext>
          </a:extLst>
        </xdr:cNvPr>
        <xdr:cNvSpPr txBox="1"/>
      </xdr:nvSpPr>
      <xdr:spPr>
        <a:xfrm>
          <a:off x="22199600" y="65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725</xdr:rowOff>
    </xdr:from>
    <xdr:to>
      <xdr:col>112</xdr:col>
      <xdr:colOff>38100</xdr:colOff>
      <xdr:row>39</xdr:row>
      <xdr:rowOff>102325</xdr:rowOff>
    </xdr:to>
    <xdr:sp macro="" textlink="">
      <xdr:nvSpPr>
        <xdr:cNvPr id="591" name="楕円 590">
          <a:extLst>
            <a:ext uri="{FF2B5EF4-FFF2-40B4-BE49-F238E27FC236}">
              <a16:creationId xmlns:a16="http://schemas.microsoft.com/office/drawing/2014/main" id="{56968A86-2198-4AF3-8D46-33BA5656496B}"/>
            </a:ext>
          </a:extLst>
        </xdr:cNvPr>
        <xdr:cNvSpPr/>
      </xdr:nvSpPr>
      <xdr:spPr>
        <a:xfrm>
          <a:off x="21272500" y="66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39460</xdr:rowOff>
    </xdr:from>
    <xdr:to>
      <xdr:col>116</xdr:col>
      <xdr:colOff>63500</xdr:colOff>
      <xdr:row>39</xdr:row>
      <xdr:rowOff>51525</xdr:rowOff>
    </xdr:to>
    <xdr:cxnSp macro="">
      <xdr:nvCxnSpPr>
        <xdr:cNvPr id="592" name="直線コネクタ 591">
          <a:extLst>
            <a:ext uri="{FF2B5EF4-FFF2-40B4-BE49-F238E27FC236}">
              <a16:creationId xmlns:a16="http://schemas.microsoft.com/office/drawing/2014/main" id="{3883DCF6-7567-4FD7-BCCB-AEECA32E7B0C}"/>
            </a:ext>
          </a:extLst>
        </xdr:cNvPr>
        <xdr:cNvCxnSpPr/>
      </xdr:nvCxnSpPr>
      <xdr:spPr>
        <a:xfrm flipV="1">
          <a:off x="21323300" y="67260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140692</xdr:rowOff>
    </xdr:from>
    <xdr:to>
      <xdr:col>107</xdr:col>
      <xdr:colOff>101600</xdr:colOff>
      <xdr:row>39</xdr:row>
      <xdr:rowOff>70842</xdr:rowOff>
    </xdr:to>
    <xdr:sp macro="" textlink="">
      <xdr:nvSpPr>
        <xdr:cNvPr id="593" name="楕円 592">
          <a:extLst>
            <a:ext uri="{FF2B5EF4-FFF2-40B4-BE49-F238E27FC236}">
              <a16:creationId xmlns:a16="http://schemas.microsoft.com/office/drawing/2014/main" id="{D4302519-3B20-4C90-A8CF-29E501EA6094}"/>
            </a:ext>
          </a:extLst>
        </xdr:cNvPr>
        <xdr:cNvSpPr/>
      </xdr:nvSpPr>
      <xdr:spPr>
        <a:xfrm>
          <a:off x="20383500" y="66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20042</xdr:rowOff>
    </xdr:from>
    <xdr:to>
      <xdr:col>111</xdr:col>
      <xdr:colOff>177800</xdr:colOff>
      <xdr:row>39</xdr:row>
      <xdr:rowOff>51525</xdr:rowOff>
    </xdr:to>
    <xdr:cxnSp macro="">
      <xdr:nvCxnSpPr>
        <xdr:cNvPr id="594" name="直線コネクタ 593">
          <a:extLst>
            <a:ext uri="{FF2B5EF4-FFF2-40B4-BE49-F238E27FC236}">
              <a16:creationId xmlns:a16="http://schemas.microsoft.com/office/drawing/2014/main" id="{2AC9BF86-1010-47EB-AB9D-1CE81ABBD44A}"/>
            </a:ext>
          </a:extLst>
        </xdr:cNvPr>
        <xdr:cNvCxnSpPr/>
      </xdr:nvCxnSpPr>
      <xdr:spPr>
        <a:xfrm>
          <a:off x="20434300" y="6706592"/>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170300</xdr:rowOff>
    </xdr:from>
    <xdr:to>
      <xdr:col>102</xdr:col>
      <xdr:colOff>165100</xdr:colOff>
      <xdr:row>39</xdr:row>
      <xdr:rowOff>100450</xdr:rowOff>
    </xdr:to>
    <xdr:sp macro="" textlink="">
      <xdr:nvSpPr>
        <xdr:cNvPr id="595" name="楕円 594">
          <a:extLst>
            <a:ext uri="{FF2B5EF4-FFF2-40B4-BE49-F238E27FC236}">
              <a16:creationId xmlns:a16="http://schemas.microsoft.com/office/drawing/2014/main" id="{BF34615C-55D1-48EC-BE33-C309F6E01021}"/>
            </a:ext>
          </a:extLst>
        </xdr:cNvPr>
        <xdr:cNvSpPr/>
      </xdr:nvSpPr>
      <xdr:spPr>
        <a:xfrm>
          <a:off x="19494500" y="66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20042</xdr:rowOff>
    </xdr:from>
    <xdr:to>
      <xdr:col>107</xdr:col>
      <xdr:colOff>50800</xdr:colOff>
      <xdr:row>39</xdr:row>
      <xdr:rowOff>49650</xdr:rowOff>
    </xdr:to>
    <xdr:cxnSp macro="">
      <xdr:nvCxnSpPr>
        <xdr:cNvPr id="596" name="直線コネクタ 595">
          <a:extLst>
            <a:ext uri="{FF2B5EF4-FFF2-40B4-BE49-F238E27FC236}">
              <a16:creationId xmlns:a16="http://schemas.microsoft.com/office/drawing/2014/main" id="{4293EA5F-0DEC-4658-8F22-EEB8CAB7BDC2}"/>
            </a:ext>
          </a:extLst>
        </xdr:cNvPr>
        <xdr:cNvCxnSpPr/>
      </xdr:nvCxnSpPr>
      <xdr:spPr>
        <a:xfrm flipV="1">
          <a:off x="19545300" y="6706592"/>
          <a:ext cx="8890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169253</xdr:rowOff>
    </xdr:from>
    <xdr:to>
      <xdr:col>98</xdr:col>
      <xdr:colOff>38100</xdr:colOff>
      <xdr:row>39</xdr:row>
      <xdr:rowOff>99403</xdr:rowOff>
    </xdr:to>
    <xdr:sp macro="" textlink="">
      <xdr:nvSpPr>
        <xdr:cNvPr id="597" name="楕円 596">
          <a:extLst>
            <a:ext uri="{FF2B5EF4-FFF2-40B4-BE49-F238E27FC236}">
              <a16:creationId xmlns:a16="http://schemas.microsoft.com/office/drawing/2014/main" id="{34B2037A-DA32-4B10-A4EE-CC02ED4EB751}"/>
            </a:ext>
          </a:extLst>
        </xdr:cNvPr>
        <xdr:cNvSpPr/>
      </xdr:nvSpPr>
      <xdr:spPr>
        <a:xfrm>
          <a:off x="18605500" y="66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48603</xdr:rowOff>
    </xdr:from>
    <xdr:to>
      <xdr:col>102</xdr:col>
      <xdr:colOff>114300</xdr:colOff>
      <xdr:row>39</xdr:row>
      <xdr:rowOff>49650</xdr:rowOff>
    </xdr:to>
    <xdr:cxnSp macro="">
      <xdr:nvCxnSpPr>
        <xdr:cNvPr id="598" name="直線コネクタ 597">
          <a:extLst>
            <a:ext uri="{FF2B5EF4-FFF2-40B4-BE49-F238E27FC236}">
              <a16:creationId xmlns:a16="http://schemas.microsoft.com/office/drawing/2014/main" id="{005A4EC8-A896-4CD1-953F-8C96537B3460}"/>
            </a:ext>
          </a:extLst>
        </xdr:cNvPr>
        <xdr:cNvCxnSpPr/>
      </xdr:nvCxnSpPr>
      <xdr:spPr>
        <a:xfrm>
          <a:off x="18656300" y="673515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A62860CA-AA37-4B1C-90A0-8C08F36A833A}"/>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D61257BB-133F-417D-B35F-DF0FBA731CA8}"/>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64704F12-695B-4DED-9EB8-8EA16901C485}"/>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47E71C2-2925-4F57-9F39-AFA49E44E477}"/>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118852</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B51B813D-0B7B-4FF4-851D-B52E0C0B3554}"/>
            </a:ext>
          </a:extLst>
        </xdr:cNvPr>
        <xdr:cNvSpPr txBox="1"/>
      </xdr:nvSpPr>
      <xdr:spPr>
        <a:xfrm>
          <a:off x="21043411" y="64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87369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BCB0A95C-56AC-46F3-901B-B101961791CA}"/>
            </a:ext>
          </a:extLst>
        </xdr:cNvPr>
        <xdr:cNvSpPr txBox="1"/>
      </xdr:nvSpPr>
      <xdr:spPr>
        <a:xfrm>
          <a:off x="20167111" y="64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116977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8A4ECD26-89A8-4C92-B200-8ACA4E6D64D6}"/>
            </a:ext>
          </a:extLst>
        </xdr:cNvPr>
        <xdr:cNvSpPr txBox="1"/>
      </xdr:nvSpPr>
      <xdr:spPr>
        <a:xfrm>
          <a:off x="19278111" y="64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115930</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39ABE09B-2EC3-4358-A817-B513C36A6655}"/>
            </a:ext>
          </a:extLst>
        </xdr:cNvPr>
        <xdr:cNvSpPr txBox="1"/>
      </xdr:nvSpPr>
      <xdr:spPr>
        <a:xfrm>
          <a:off x="18389111" y="64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4D26AF25-10D0-4E82-AB7A-37ADB9FA42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C8334CB-BE15-4B55-AABE-7C67459E6E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BDACCA6-51D9-4567-9283-7A8A04E1B8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5743B07-B16E-4C4C-881A-5E579C15D6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ADD4CCA0-06A7-4138-AF4C-499F459B48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C743C088-B8CC-4079-8EE2-2804CB9CD1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10621F2-3F42-4288-90DB-A0C42490E8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B8882054-1B86-4D4A-AB3C-D24BB32442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BD6565F0-7BC2-430C-ADD4-72688EC094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E111B145-4784-4077-B081-E01C70B523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F310990C-A4BE-40BC-81BF-004E7E5B9C4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E42A8659-9F4D-4AF5-AACB-09652D69F6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4AF846D1-A3EA-4B29-B18E-F76554165FA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D2DF654-2FDC-4E60-9DDA-1439F5A6A0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3BFF4C7E-3033-4F85-A6B8-EEC686006B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A87851C2-52B3-410F-9BE5-3948C40A62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F2643685-8730-44AA-88C6-CC76EA333BA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A3884B0E-076F-4083-BE57-510F3D6763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560D71B-5945-4772-BC72-135ACD89B2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F6CB0C10-AC4B-4EBE-9C68-50567C6AA5A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DB33535-2BD1-4AB5-ABA5-4A81647B93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B7DB3867-71FB-4D69-A6AA-95E9793CCC6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EB6854B8-92BE-4E0F-9C1F-5D26889EAED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1A35A07B-51CA-4C17-BBF0-EE9DF3DF88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E13D6F5-AF2D-45E8-B28F-DF2B387124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9E496548-D8FD-4B97-8A5A-787C93C1C52E}"/>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88BC5B7B-B243-4002-B2DD-08C52B0D738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E2AB297B-8D85-410F-B2AA-DEE44F11A27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50D02905-BAD3-4BDF-BB32-4F20780D752A}"/>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F37CCFF3-D263-4B23-AA3E-E97221DA2E59}"/>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DC75E57-F7E4-4325-94CC-9B0BCCBB6CD7}"/>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63EB5696-9C64-477E-8A2C-8FFF0886B4B2}"/>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AF81554B-B311-4C67-94C7-E5243CB9869E}"/>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85277BFB-4750-435C-AE04-A76CC3B62C2E}"/>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ACC6C32D-AB0B-4C4F-BA6B-D8E4EFE07A8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1555A63B-B230-4FC8-BE67-762041CF96DE}"/>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B1D0D90-E5E3-4465-8A2E-68731F575B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767C6B9-547F-4412-A41A-6874956E01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DA65C23-3954-4D51-97ED-7F33299C7D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6D96124-EDD3-421A-BE5E-D59BB21882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E45F11A-D7C2-4546-AC5C-F078C81437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648" name="楕円 647">
          <a:extLst>
            <a:ext uri="{FF2B5EF4-FFF2-40B4-BE49-F238E27FC236}">
              <a16:creationId xmlns:a16="http://schemas.microsoft.com/office/drawing/2014/main" id="{1040C464-C8CE-4A3E-9412-0C01ED821325}"/>
            </a:ext>
          </a:extLst>
        </xdr:cNvPr>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B61783CF-0742-4AED-A0B1-9DDD5077FF28}"/>
            </a:ext>
          </a:extLst>
        </xdr:cNvPr>
        <xdr:cNvSpPr txBox="1"/>
      </xdr:nvSpPr>
      <xdr:spPr>
        <a:xfrm>
          <a:off x="16357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9616</xdr:rowOff>
    </xdr:from>
    <xdr:to>
      <xdr:col>81</xdr:col>
      <xdr:colOff>101600</xdr:colOff>
      <xdr:row>62</xdr:row>
      <xdr:rowOff>111216</xdr:rowOff>
    </xdr:to>
    <xdr:sp macro="" textlink="">
      <xdr:nvSpPr>
        <xdr:cNvPr id="650" name="楕円 649">
          <a:extLst>
            <a:ext uri="{FF2B5EF4-FFF2-40B4-BE49-F238E27FC236}">
              <a16:creationId xmlns:a16="http://schemas.microsoft.com/office/drawing/2014/main" id="{F0BD3693-DFA7-47D8-B04F-B5FBA3918406}"/>
            </a:ext>
          </a:extLst>
        </xdr:cNvPr>
        <xdr:cNvSpPr/>
      </xdr:nvSpPr>
      <xdr:spPr>
        <a:xfrm>
          <a:off x="1543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60416</xdr:rowOff>
    </xdr:from>
    <xdr:to>
      <xdr:col>85</xdr:col>
      <xdr:colOff>127000</xdr:colOff>
      <xdr:row>62</xdr:row>
      <xdr:rowOff>94706</xdr:rowOff>
    </xdr:to>
    <xdr:cxnSp macro="">
      <xdr:nvCxnSpPr>
        <xdr:cNvPr id="651" name="直線コネクタ 650">
          <a:extLst>
            <a:ext uri="{FF2B5EF4-FFF2-40B4-BE49-F238E27FC236}">
              <a16:creationId xmlns:a16="http://schemas.microsoft.com/office/drawing/2014/main" id="{ACEFB1F7-7AAE-4916-A7B4-DFA047ACD6B1}"/>
            </a:ext>
          </a:extLst>
        </xdr:cNvPr>
        <xdr:cNvCxnSpPr/>
      </xdr:nvCxnSpPr>
      <xdr:spPr>
        <a:xfrm>
          <a:off x="15481300" y="106903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145143</xdr:rowOff>
    </xdr:from>
    <xdr:to>
      <xdr:col>76</xdr:col>
      <xdr:colOff>165100</xdr:colOff>
      <xdr:row>62</xdr:row>
      <xdr:rowOff>75293</xdr:rowOff>
    </xdr:to>
    <xdr:sp macro="" textlink="">
      <xdr:nvSpPr>
        <xdr:cNvPr id="652" name="楕円 651">
          <a:extLst>
            <a:ext uri="{FF2B5EF4-FFF2-40B4-BE49-F238E27FC236}">
              <a16:creationId xmlns:a16="http://schemas.microsoft.com/office/drawing/2014/main" id="{36941A57-6EA4-4698-BA33-7592019BEDC2}"/>
            </a:ext>
          </a:extLst>
        </xdr:cNvPr>
        <xdr:cNvSpPr/>
      </xdr:nvSpPr>
      <xdr:spPr>
        <a:xfrm>
          <a:off x="14541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24493</xdr:rowOff>
    </xdr:from>
    <xdr:to>
      <xdr:col>81</xdr:col>
      <xdr:colOff>50800</xdr:colOff>
      <xdr:row>62</xdr:row>
      <xdr:rowOff>60416</xdr:rowOff>
    </xdr:to>
    <xdr:cxnSp macro="">
      <xdr:nvCxnSpPr>
        <xdr:cNvPr id="653" name="直線コネクタ 652">
          <a:extLst>
            <a:ext uri="{FF2B5EF4-FFF2-40B4-BE49-F238E27FC236}">
              <a16:creationId xmlns:a16="http://schemas.microsoft.com/office/drawing/2014/main" id="{B5556FE1-B8F4-43D4-B747-FD4AF02D1B05}"/>
            </a:ext>
          </a:extLst>
        </xdr:cNvPr>
        <xdr:cNvCxnSpPr/>
      </xdr:nvCxnSpPr>
      <xdr:spPr>
        <a:xfrm>
          <a:off x="14592300" y="1065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110853</xdr:rowOff>
    </xdr:from>
    <xdr:to>
      <xdr:col>72</xdr:col>
      <xdr:colOff>38100</xdr:colOff>
      <xdr:row>62</xdr:row>
      <xdr:rowOff>41003</xdr:rowOff>
    </xdr:to>
    <xdr:sp macro="" textlink="">
      <xdr:nvSpPr>
        <xdr:cNvPr id="654" name="楕円 653">
          <a:extLst>
            <a:ext uri="{FF2B5EF4-FFF2-40B4-BE49-F238E27FC236}">
              <a16:creationId xmlns:a16="http://schemas.microsoft.com/office/drawing/2014/main" id="{F5A196BC-0135-4FC6-A2A6-301B28D3B0E6}"/>
            </a:ext>
          </a:extLst>
        </xdr:cNvPr>
        <xdr:cNvSpPr/>
      </xdr:nvSpPr>
      <xdr:spPr>
        <a:xfrm>
          <a:off x="13652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161653</xdr:rowOff>
    </xdr:from>
    <xdr:to>
      <xdr:col>76</xdr:col>
      <xdr:colOff>114300</xdr:colOff>
      <xdr:row>62</xdr:row>
      <xdr:rowOff>24493</xdr:rowOff>
    </xdr:to>
    <xdr:cxnSp macro="">
      <xdr:nvCxnSpPr>
        <xdr:cNvPr id="655" name="直線コネクタ 654">
          <a:extLst>
            <a:ext uri="{FF2B5EF4-FFF2-40B4-BE49-F238E27FC236}">
              <a16:creationId xmlns:a16="http://schemas.microsoft.com/office/drawing/2014/main" id="{9733B5B3-1B63-47CF-89D1-2B6CE83A91E6}"/>
            </a:ext>
          </a:extLst>
        </xdr:cNvPr>
        <xdr:cNvCxnSpPr/>
      </xdr:nvCxnSpPr>
      <xdr:spPr>
        <a:xfrm>
          <a:off x="13703300" y="106201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76563</xdr:rowOff>
    </xdr:from>
    <xdr:to>
      <xdr:col>67</xdr:col>
      <xdr:colOff>101600</xdr:colOff>
      <xdr:row>62</xdr:row>
      <xdr:rowOff>6713</xdr:rowOff>
    </xdr:to>
    <xdr:sp macro="" textlink="">
      <xdr:nvSpPr>
        <xdr:cNvPr id="656" name="楕円 655">
          <a:extLst>
            <a:ext uri="{FF2B5EF4-FFF2-40B4-BE49-F238E27FC236}">
              <a16:creationId xmlns:a16="http://schemas.microsoft.com/office/drawing/2014/main" id="{9B752EAB-8107-493F-811A-91AB0FD7FE03}"/>
            </a:ext>
          </a:extLst>
        </xdr:cNvPr>
        <xdr:cNvSpPr/>
      </xdr:nvSpPr>
      <xdr:spPr>
        <a:xfrm>
          <a:off x="12763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127363</xdr:rowOff>
    </xdr:from>
    <xdr:to>
      <xdr:col>71</xdr:col>
      <xdr:colOff>177800</xdr:colOff>
      <xdr:row>61</xdr:row>
      <xdr:rowOff>161653</xdr:rowOff>
    </xdr:to>
    <xdr:cxnSp macro="">
      <xdr:nvCxnSpPr>
        <xdr:cNvPr id="657" name="直線コネクタ 656">
          <a:extLst>
            <a:ext uri="{FF2B5EF4-FFF2-40B4-BE49-F238E27FC236}">
              <a16:creationId xmlns:a16="http://schemas.microsoft.com/office/drawing/2014/main" id="{F2AB0E9E-C1A9-4D7B-8E9D-12CAAF5E58C3}"/>
            </a:ext>
          </a:extLst>
        </xdr:cNvPr>
        <xdr:cNvCxnSpPr/>
      </xdr:nvCxnSpPr>
      <xdr:spPr>
        <a:xfrm>
          <a:off x="12814300" y="1058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524DB64-6190-4485-92E5-C1485BF9F651}"/>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4A22BFCD-F101-483A-882E-DF63F5A67463}"/>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9D8698DB-A72A-445C-952E-F853C27A0B42}"/>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84028BC5-33F0-4599-877D-8E8FE59B75FD}"/>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102343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1272111D-3700-402F-A571-7F237B05AABC}"/>
            </a:ext>
          </a:extLst>
        </xdr:cNvPr>
        <xdr:cNvSpPr txBox="1"/>
      </xdr:nvSpPr>
      <xdr:spPr>
        <a:xfrm>
          <a:off x="15266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66420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29627FD-6206-463D-AAA9-EB43AB811750}"/>
            </a:ext>
          </a:extLst>
        </xdr:cNvPr>
        <xdr:cNvSpPr txBox="1"/>
      </xdr:nvSpPr>
      <xdr:spPr>
        <a:xfrm>
          <a:off x="14389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32130</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AB189B65-ED57-4B51-A62A-D3ACF44C1099}"/>
            </a:ext>
          </a:extLst>
        </xdr:cNvPr>
        <xdr:cNvSpPr txBox="1"/>
      </xdr:nvSpPr>
      <xdr:spPr>
        <a:xfrm>
          <a:off x="13500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169290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F2D653E1-8B3B-4047-9D17-31DAA1E577AD}"/>
            </a:ext>
          </a:extLst>
        </xdr:cNvPr>
        <xdr:cNvSpPr txBox="1"/>
      </xdr:nvSpPr>
      <xdr:spPr>
        <a:xfrm>
          <a:off x="12611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F2B9574B-DBC8-4365-A5A6-580C372944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3BEE76A2-5274-4E96-8E8E-0EFEDF3C5A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CC453B02-35C9-4AC1-AE67-0B9F6478CD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90774B5-FE62-4592-8293-2B00D76396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85D2CEC5-A49B-44A1-A635-C1D9C4805C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80F515F0-F21D-43EB-8AA1-37FB64F109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51B96D2C-925C-4FF7-AAC6-D5393C20BC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E481754A-9459-4978-B507-95479FABF3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88B8BFFC-C25C-4008-BBFB-245619ED2E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EDDE27E6-AD94-459D-9A32-ACB2CC4E69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16E9FED2-F774-41CA-A174-A350A831C6C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C728C269-A607-41D2-A37D-FB97DDE5AB2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53CCBCB0-C037-4F49-B14A-222F778BDFF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46C9ADAC-3E0B-45B3-A45F-3FBB62C8695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9D246044-755B-4512-98CC-1ECE6EB8306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7469312D-5B15-4C89-AC83-C3D855C08DA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1764619F-54D7-47AA-889B-7B8104B784D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DD526CFB-4B44-4A2D-89E6-C06D73C99C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5F4D5F21-AAE7-4D47-8244-3668F5BC838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3476552F-3A9B-4672-899D-567CC5F6C01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7206085A-460E-4B2E-9309-F40011F2642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C7AE5868-4FFF-4E50-AC8D-C3D2AB35EB4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183F8D1D-2A5F-4EAB-BA04-1D81E893D2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A6CBC38B-6381-40F0-A764-73537988B6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B9B6BE2-4E90-4B7F-8B51-2D1F9A59F2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C43E7423-78CB-4825-B405-6C12976ABA6A}"/>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32025483-F2A2-4B93-9947-F8551C24C7A9}"/>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A281DAA3-816C-45F6-BCF5-B8E014967E2C}"/>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530E0A3-7274-4321-9E8C-7A9CE624EF31}"/>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BAB26B92-300F-4FF1-A3E1-34F7E7D7E7A3}"/>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89D9CB29-3124-463D-AAA7-8E6DDF55D55F}"/>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347A84EF-B713-41CB-A6B1-B322C763DB32}"/>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4B9F6530-842D-4F9F-86D0-DEDD74E047F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80B07393-6DFD-48D4-98F8-668808E328A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32072A09-FAB2-4F0D-A521-5B0C34B67A06}"/>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B46FE785-BE90-40CC-9AE3-4E3B26D2A95A}"/>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5EAAC0-9E9B-4C60-91C2-72C665402E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D798DC5-7A74-4118-97FB-377F0AF99C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EC7FD10-DB70-47CD-84A8-6CE3FBD376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A34C984-A01E-4480-ACDF-0B6D82C859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292E888-3207-45CA-85E9-4A9E253269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707" name="楕円 706">
          <a:extLst>
            <a:ext uri="{FF2B5EF4-FFF2-40B4-BE49-F238E27FC236}">
              <a16:creationId xmlns:a16="http://schemas.microsoft.com/office/drawing/2014/main" id="{40C563F3-35B6-43CF-9137-93C9354B62C4}"/>
            </a:ext>
          </a:extLst>
        </xdr:cNvPr>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13BBEAC-7E5E-4A8E-A84B-E42D8392B01A}"/>
            </a:ext>
          </a:extLst>
        </xdr:cNvPr>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709" name="楕円 708">
          <a:extLst>
            <a:ext uri="{FF2B5EF4-FFF2-40B4-BE49-F238E27FC236}">
              <a16:creationId xmlns:a16="http://schemas.microsoft.com/office/drawing/2014/main" id="{9C69FC2B-4327-42F3-85A4-2EFB4FE8DE80}"/>
            </a:ext>
          </a:extLst>
        </xdr:cNvPr>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710" name="直線コネクタ 709">
          <a:extLst>
            <a:ext uri="{FF2B5EF4-FFF2-40B4-BE49-F238E27FC236}">
              <a16:creationId xmlns:a16="http://schemas.microsoft.com/office/drawing/2014/main" id="{A94971F6-EF4D-491E-B0EF-C2FD4095291E}"/>
            </a:ext>
          </a:extLst>
        </xdr:cNvPr>
        <xdr:cNvCxnSpPr/>
      </xdr:nvCxnSpPr>
      <xdr:spPr>
        <a:xfrm>
          <a:off x="21323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711" name="楕円 710">
          <a:extLst>
            <a:ext uri="{FF2B5EF4-FFF2-40B4-BE49-F238E27FC236}">
              <a16:creationId xmlns:a16="http://schemas.microsoft.com/office/drawing/2014/main" id="{61F7C951-7CE5-4649-98E3-AA2C5AB58F91}"/>
            </a:ext>
          </a:extLst>
        </xdr:cNvPr>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712" name="直線コネクタ 711">
          <a:extLst>
            <a:ext uri="{FF2B5EF4-FFF2-40B4-BE49-F238E27FC236}">
              <a16:creationId xmlns:a16="http://schemas.microsoft.com/office/drawing/2014/main" id="{5759788E-A060-4B24-8BC8-5D407999F963}"/>
            </a:ext>
          </a:extLst>
        </xdr:cNvPr>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713" name="楕円 712">
          <a:extLst>
            <a:ext uri="{FF2B5EF4-FFF2-40B4-BE49-F238E27FC236}">
              <a16:creationId xmlns:a16="http://schemas.microsoft.com/office/drawing/2014/main" id="{4178A2C2-459F-47C3-A705-C2CB7FC4B52A}"/>
            </a:ext>
          </a:extLst>
        </xdr:cNvPr>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714" name="直線コネクタ 713">
          <a:extLst>
            <a:ext uri="{FF2B5EF4-FFF2-40B4-BE49-F238E27FC236}">
              <a16:creationId xmlns:a16="http://schemas.microsoft.com/office/drawing/2014/main" id="{49F10B97-CE6D-462E-A6EF-6606A778C5A1}"/>
            </a:ext>
          </a:extLst>
        </xdr:cNvPr>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15" name="楕円 714">
          <a:extLst>
            <a:ext uri="{FF2B5EF4-FFF2-40B4-BE49-F238E27FC236}">
              <a16:creationId xmlns:a16="http://schemas.microsoft.com/office/drawing/2014/main" id="{D40C7D4C-0C15-4676-A092-D6C9B092046E}"/>
            </a:ext>
          </a:extLst>
        </xdr:cNvPr>
        <xdr:cNvSpPr/>
      </xdr:nvSpPr>
      <xdr:spPr>
        <a:xfrm>
          <a:off x="18605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127907</xdr:rowOff>
    </xdr:from>
    <xdr:to>
      <xdr:col>102</xdr:col>
      <xdr:colOff>114300</xdr:colOff>
      <xdr:row>63</xdr:row>
      <xdr:rowOff>127907</xdr:rowOff>
    </xdr:to>
    <xdr:cxnSp macro="">
      <xdr:nvCxnSpPr>
        <xdr:cNvPr id="716" name="直線コネクタ 715">
          <a:extLst>
            <a:ext uri="{FF2B5EF4-FFF2-40B4-BE49-F238E27FC236}">
              <a16:creationId xmlns:a16="http://schemas.microsoft.com/office/drawing/2014/main" id="{83A74F38-B9E2-440E-9267-25CDABEA7EFE}"/>
            </a:ext>
          </a:extLst>
        </xdr:cNvPr>
        <xdr:cNvCxnSpPr/>
      </xdr:nvCxnSpPr>
      <xdr:spPr>
        <a:xfrm>
          <a:off x="18656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6367E4FE-76E5-43B1-A144-08F06328AD1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E0469EF9-0AFD-4A00-A1FA-581BD83C270B}"/>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9BC190C5-F6E1-4CCE-8703-7C70F594BD08}"/>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F02AC083-C0EB-42D4-8CAC-43A34605DCC7}"/>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721" name="n_1mainValue【保健センター・保健所】&#10;一人当たり面積">
          <a:extLst>
            <a:ext uri="{FF2B5EF4-FFF2-40B4-BE49-F238E27FC236}">
              <a16:creationId xmlns:a16="http://schemas.microsoft.com/office/drawing/2014/main" id="{469CF458-4020-4B33-9B48-E59E1B11F55B}"/>
            </a:ext>
          </a:extLst>
        </xdr:cNvPr>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722" name="n_2mainValue【保健センター・保健所】&#10;一人当たり面積">
          <a:extLst>
            <a:ext uri="{FF2B5EF4-FFF2-40B4-BE49-F238E27FC236}">
              <a16:creationId xmlns:a16="http://schemas.microsoft.com/office/drawing/2014/main" id="{EC28E318-B205-4EA3-AD5C-2073DB77480A}"/>
            </a:ext>
          </a:extLst>
        </xdr:cNvPr>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723" name="n_3mainValue【保健センター・保健所】&#10;一人当たり面積">
          <a:extLst>
            <a:ext uri="{FF2B5EF4-FFF2-40B4-BE49-F238E27FC236}">
              <a16:creationId xmlns:a16="http://schemas.microsoft.com/office/drawing/2014/main" id="{65368018-1CA4-4FA4-BCC6-F7562020280E}"/>
            </a:ext>
          </a:extLst>
        </xdr:cNvPr>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4" name="n_4mainValue【保健センター・保健所】&#10;一人当たり面積">
          <a:extLst>
            <a:ext uri="{FF2B5EF4-FFF2-40B4-BE49-F238E27FC236}">
              <a16:creationId xmlns:a16="http://schemas.microsoft.com/office/drawing/2014/main" id="{DA63EBAF-EFD7-4FA7-8A74-26861E0FEC6D}"/>
            </a:ext>
          </a:extLst>
        </xdr:cNvPr>
        <xdr:cNvSpPr txBox="1"/>
      </xdr:nvSpPr>
      <xdr:spPr>
        <a:xfrm>
          <a:off x="18421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5161ABEE-0BB2-46EE-8477-82F3701340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EC7F01A6-DAE8-4DF4-B4DF-829CA23AAE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832C634-02BF-47C6-B820-E7B4A16B08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DC0A31B4-F56B-469A-93DD-99B028F2CF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D1938B5A-7F74-48C3-A495-B8DCEAEA2F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33C5EE6-FBB0-4E47-A235-374960D001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F6CB5694-71F4-40F8-9910-67E5C9A5F2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FC49AE22-8C69-4BD0-A39B-C5FE1099A5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14A05F81-E2CA-4D87-8E70-5019497EF8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A216ABEA-D2E5-480F-AC28-07488483B0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CB097A1-FC2B-459C-A0E3-746BD5D727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C673C082-93EA-4DAB-8A1A-189DE9FA4E1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2E38AD9E-4E8A-4B40-8C49-BDB3963664C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3ED666E9-6486-454D-A418-D05A3D6407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E254D738-DC86-44EE-B66B-F8E3AB515A6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F8A290AA-F88A-46A2-8070-31E1819599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C0025C42-C3CC-46C8-A4F9-C7C3114BF04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4BE9B61F-ED0E-4DF5-A2BA-E0395A170D2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FA3BA69A-1F53-4099-B48C-9581E5E432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1C672774-E7CF-4EC2-B182-039E7090959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BA62E874-5DF3-4066-A5CD-74BA197A76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5F6A8026-7E68-4080-862D-45BD7E80C8B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6E193DC0-AA68-4BDD-90E6-DB50EFA9BC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B529852-02EA-4F36-AFF2-6D1FB9BCA2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22FF1CF1-0C92-4685-A23F-69769F95C9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52BABBC1-1D77-419C-BD56-0E181E3B88BF}"/>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2AAC26DE-3325-4969-BEC4-6661B5FDB971}"/>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824DB081-6655-43DC-B6EE-CCF656A2D124}"/>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DFF6A6AB-78FE-41ED-9EFB-83E4D1B3D484}"/>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880843FB-7AAE-46B7-981A-72AA5EF3573B}"/>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D31F17E6-1388-4A5A-82BA-37FB644F4D09}"/>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A592938D-9659-4772-8137-2C9AAE37AE64}"/>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844B0656-18CB-4FC3-BEEF-90EDF40F29C7}"/>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1B185E8F-DC0E-4E55-9D27-F665998AEA2D}"/>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55228D97-27FC-40EE-B919-56988B92A299}"/>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D8C5A0FC-1680-4F38-BAA2-CF221AF18EA4}"/>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2542DCC-A5F1-4852-9BCB-2CF11E33D3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08F8436-3277-4EB3-921D-57B745B639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3F886D6-C54A-4CA9-8AEC-CCE9BA6EB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58B8850-E1CC-4717-B80F-6FEFB7EABC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417DCFB-071E-467D-AC42-CED60D010B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766" name="楕円 765">
          <a:extLst>
            <a:ext uri="{FF2B5EF4-FFF2-40B4-BE49-F238E27FC236}">
              <a16:creationId xmlns:a16="http://schemas.microsoft.com/office/drawing/2014/main" id="{4E248403-7C4A-4641-AAA1-8FA3D3C35741}"/>
            </a:ext>
          </a:extLst>
        </xdr:cNvPr>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A1BC344-8B47-41E3-909D-3CEEBDB87182}"/>
            </a:ext>
          </a:extLst>
        </xdr:cNvPr>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768" name="楕円 767">
          <a:extLst>
            <a:ext uri="{FF2B5EF4-FFF2-40B4-BE49-F238E27FC236}">
              <a16:creationId xmlns:a16="http://schemas.microsoft.com/office/drawing/2014/main" id="{91906887-787D-4F30-A27A-0583AC586EBD}"/>
            </a:ext>
          </a:extLst>
        </xdr:cNvPr>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25037</xdr:rowOff>
    </xdr:to>
    <xdr:cxnSp macro="">
      <xdr:nvCxnSpPr>
        <xdr:cNvPr id="769" name="直線コネクタ 768">
          <a:extLst>
            <a:ext uri="{FF2B5EF4-FFF2-40B4-BE49-F238E27FC236}">
              <a16:creationId xmlns:a16="http://schemas.microsoft.com/office/drawing/2014/main" id="{1C498032-64F8-4278-AED0-4781ABE1F15A}"/>
            </a:ext>
          </a:extLst>
        </xdr:cNvPr>
        <xdr:cNvCxnSpPr/>
      </xdr:nvCxnSpPr>
      <xdr:spPr>
        <a:xfrm>
          <a:off x="15481300" y="140496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770" name="楕円 769">
          <a:extLst>
            <a:ext uri="{FF2B5EF4-FFF2-40B4-BE49-F238E27FC236}">
              <a16:creationId xmlns:a16="http://schemas.microsoft.com/office/drawing/2014/main" id="{A0B8BAA5-C989-44A1-B85E-1DEA20F12656}"/>
            </a:ext>
          </a:extLst>
        </xdr:cNvPr>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162198</xdr:rowOff>
    </xdr:to>
    <xdr:cxnSp macro="">
      <xdr:nvCxnSpPr>
        <xdr:cNvPr id="771" name="直線コネクタ 770">
          <a:extLst>
            <a:ext uri="{FF2B5EF4-FFF2-40B4-BE49-F238E27FC236}">
              <a16:creationId xmlns:a16="http://schemas.microsoft.com/office/drawing/2014/main" id="{CCB8E84F-8757-4E1D-87B0-8F0569057AA7}"/>
            </a:ext>
          </a:extLst>
        </xdr:cNvPr>
        <xdr:cNvCxnSpPr/>
      </xdr:nvCxnSpPr>
      <xdr:spPr>
        <a:xfrm>
          <a:off x="14592300" y="140169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772" name="楕円 771">
          <a:extLst>
            <a:ext uri="{FF2B5EF4-FFF2-40B4-BE49-F238E27FC236}">
              <a16:creationId xmlns:a16="http://schemas.microsoft.com/office/drawing/2014/main" id="{80456E55-791D-4BC9-8050-05B89D3CB63F}"/>
            </a:ext>
          </a:extLst>
        </xdr:cNvPr>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83</xdr:row>
      <xdr:rowOff>34834</xdr:rowOff>
    </xdr:to>
    <xdr:cxnSp macro="">
      <xdr:nvCxnSpPr>
        <xdr:cNvPr id="773" name="直線コネクタ 772">
          <a:extLst>
            <a:ext uri="{FF2B5EF4-FFF2-40B4-BE49-F238E27FC236}">
              <a16:creationId xmlns:a16="http://schemas.microsoft.com/office/drawing/2014/main" id="{4D0A1E3E-6E92-4940-A923-270F5D470CE4}"/>
            </a:ext>
          </a:extLst>
        </xdr:cNvPr>
        <xdr:cNvCxnSpPr/>
      </xdr:nvCxnSpPr>
      <xdr:spPr>
        <a:xfrm flipV="1">
          <a:off x="13703300" y="1401698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126093</xdr:rowOff>
    </xdr:from>
    <xdr:to>
      <xdr:col>67</xdr:col>
      <xdr:colOff>101600</xdr:colOff>
      <xdr:row>83</xdr:row>
      <xdr:rowOff>56243</xdr:rowOff>
    </xdr:to>
    <xdr:sp macro="" textlink="">
      <xdr:nvSpPr>
        <xdr:cNvPr id="774" name="楕円 773">
          <a:extLst>
            <a:ext uri="{FF2B5EF4-FFF2-40B4-BE49-F238E27FC236}">
              <a16:creationId xmlns:a16="http://schemas.microsoft.com/office/drawing/2014/main" id="{FD094F24-3A8B-4FA9-8DCD-0A1F23B3E993}"/>
            </a:ext>
          </a:extLst>
        </xdr:cNvPr>
        <xdr:cNvSpPr/>
      </xdr:nvSpPr>
      <xdr:spPr>
        <a:xfrm>
          <a:off x="12763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5443</xdr:rowOff>
    </xdr:from>
    <xdr:to>
      <xdr:col>71</xdr:col>
      <xdr:colOff>177800</xdr:colOff>
      <xdr:row>83</xdr:row>
      <xdr:rowOff>34834</xdr:rowOff>
    </xdr:to>
    <xdr:cxnSp macro="">
      <xdr:nvCxnSpPr>
        <xdr:cNvPr id="775" name="直線コネクタ 774">
          <a:extLst>
            <a:ext uri="{FF2B5EF4-FFF2-40B4-BE49-F238E27FC236}">
              <a16:creationId xmlns:a16="http://schemas.microsoft.com/office/drawing/2014/main" id="{2790A052-90F2-4485-BFAE-FA3C37BA217F}"/>
            </a:ext>
          </a:extLst>
        </xdr:cNvPr>
        <xdr:cNvCxnSpPr/>
      </xdr:nvCxnSpPr>
      <xdr:spPr>
        <a:xfrm>
          <a:off x="12814300" y="1423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3CE1A525-00DE-43A6-90BC-324F407D58CB}"/>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3D96C54A-C144-4D36-B4E8-3C14B4A958E3}"/>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F35BD53D-9D5E-49BF-BB36-84892704B56A}"/>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3445A751-93E8-4DDF-BDA1-81D8E713B381}"/>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780" name="n_1mainValue【消防施設】&#10;有形固定資産減価償却率">
          <a:extLst>
            <a:ext uri="{FF2B5EF4-FFF2-40B4-BE49-F238E27FC236}">
              <a16:creationId xmlns:a16="http://schemas.microsoft.com/office/drawing/2014/main" id="{9606BB60-2BCF-4EC1-941D-6E6DA4DA3047}"/>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81" name="n_2mainValue【消防施設】&#10;有形固定資産減価償却率">
          <a:extLst>
            <a:ext uri="{FF2B5EF4-FFF2-40B4-BE49-F238E27FC236}">
              <a16:creationId xmlns:a16="http://schemas.microsoft.com/office/drawing/2014/main" id="{035ACC68-B1B6-40F6-B564-28EFB67EE6A9}"/>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782" name="n_3mainValue【消防施設】&#10;有形固定資産減価償却率">
          <a:extLst>
            <a:ext uri="{FF2B5EF4-FFF2-40B4-BE49-F238E27FC236}">
              <a16:creationId xmlns:a16="http://schemas.microsoft.com/office/drawing/2014/main" id="{05690ADC-E3D9-4251-8833-F93994B92889}"/>
            </a:ext>
          </a:extLst>
        </xdr:cNvPr>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47370</xdr:rowOff>
    </xdr:from>
    <xdr:ext cx="405111" cy="259045"/>
    <xdr:sp macro="" textlink="">
      <xdr:nvSpPr>
        <xdr:cNvPr id="783" name="n_4mainValue【消防施設】&#10;有形固定資産減価償却率">
          <a:extLst>
            <a:ext uri="{FF2B5EF4-FFF2-40B4-BE49-F238E27FC236}">
              <a16:creationId xmlns:a16="http://schemas.microsoft.com/office/drawing/2014/main" id="{FE8DBFDC-131B-4471-A26D-267D3A5951B3}"/>
            </a:ext>
          </a:extLst>
        </xdr:cNvPr>
        <xdr:cNvSpPr txBox="1"/>
      </xdr:nvSpPr>
      <xdr:spPr>
        <a:xfrm>
          <a:off x="12611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90D569EA-BC9B-4601-9586-777C399EC3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229D44B8-7C72-4465-ACEC-6CB1FD723F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18E7173B-CA55-4E24-A7BD-241EFE6058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D83FACAB-BA25-4F28-8761-D54851569F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2000ABD-6CE5-402C-8346-F12C740105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6586E8B-580B-45CF-8A02-40C3DD2FF4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BAFB777-5065-4897-A9B0-0404C3BB49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8B55DEA7-756E-4DFF-B48D-F3726C5DCD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3EFE0BD-DA33-4E27-A116-9EB2A122DD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8D90DF21-2BF9-42C2-96DC-C76BB63E14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F3E4AABC-EA02-42B5-9BE5-D5ADFB2CE5E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FC44B5F7-8FCE-40C4-8416-07E8BD45D8D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B196A87B-14F1-4F36-9589-72C7EFE4AEE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97C4F5E5-6780-4F10-91E6-E002BBEE71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3BDED03-60E1-46DB-9D66-685333D333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B79A5C-7219-4ACB-94C5-B1268FCAEEF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C382B5C5-E6ED-4F10-BF80-5C2D8CEEB5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A6CAF4D5-8658-4598-8998-B0154331E7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6E6AD931-29A7-401D-8767-983A244658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4F819F90-A27D-44DD-A408-6AC4EB3C5F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485F185E-9DDA-40F9-8C8F-CDBCDAF9B1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3970375D-DF4B-4588-949E-0F353E159D04}"/>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F49F690E-EEDC-49B7-8862-41BBD82CCB6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C9A6B03-79E2-4375-B0DC-68CA3DBEDA2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D2F8B865-F42A-4AA9-B4A5-84095515A2FD}"/>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467FBCE5-1302-4F47-88D2-721E59886763}"/>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DCB00727-B7EA-4CB4-BDA6-58C1229FF8A1}"/>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42C6FE53-D9BC-4186-B431-E28812F7C5B1}"/>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1D47BFBF-E704-4FFB-BAF0-547C817ACF7F}"/>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AF292668-82D9-4A35-8E49-54BA2D7D8AC6}"/>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AA25D2E4-AA3E-47F2-9ECA-17C597B6EA3E}"/>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CCAF26B7-83A9-42FD-92E3-B3D8FDE85CAE}"/>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E580C13-6844-4CE1-994E-B6A495A3B1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F12A4FE-9691-481F-88DC-BDBFD220AC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69C252D-EA3F-44FD-A5C0-30FBB74B8A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538DCC1-05BE-496E-A210-E18EC4B70C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B4FD255-6AF8-4C88-BDBD-F56462D91F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21" name="楕円 820">
          <a:extLst>
            <a:ext uri="{FF2B5EF4-FFF2-40B4-BE49-F238E27FC236}">
              <a16:creationId xmlns:a16="http://schemas.microsoft.com/office/drawing/2014/main" id="{BE287EE2-2EDC-46D8-B72B-1A3131C06A8F}"/>
            </a:ext>
          </a:extLst>
        </xdr:cNvPr>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22" name="【消防施設】&#10;一人当たり面積該当値テキスト">
          <a:extLst>
            <a:ext uri="{FF2B5EF4-FFF2-40B4-BE49-F238E27FC236}">
              <a16:creationId xmlns:a16="http://schemas.microsoft.com/office/drawing/2014/main" id="{8389B9E5-F05F-4203-B251-165908544775}"/>
            </a:ext>
          </a:extLst>
        </xdr:cNvPr>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23" name="楕円 822">
          <a:extLst>
            <a:ext uri="{FF2B5EF4-FFF2-40B4-BE49-F238E27FC236}">
              <a16:creationId xmlns:a16="http://schemas.microsoft.com/office/drawing/2014/main" id="{F2823529-E313-4DB2-8727-2A706806DD09}"/>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824" name="直線コネクタ 823">
          <a:extLst>
            <a:ext uri="{FF2B5EF4-FFF2-40B4-BE49-F238E27FC236}">
              <a16:creationId xmlns:a16="http://schemas.microsoft.com/office/drawing/2014/main" id="{9D3BAFFC-7403-407C-B6BD-B44EAE38D78F}"/>
            </a:ext>
          </a:extLst>
        </xdr:cNvPr>
        <xdr:cNvCxnSpPr/>
      </xdr:nvCxnSpPr>
      <xdr:spPr>
        <a:xfrm flipV="1">
          <a:off x="21323300" y="1434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825" name="楕円 824">
          <a:extLst>
            <a:ext uri="{FF2B5EF4-FFF2-40B4-BE49-F238E27FC236}">
              <a16:creationId xmlns:a16="http://schemas.microsoft.com/office/drawing/2014/main" id="{1B725E9A-049F-4D46-9064-895D2234EBC1}"/>
            </a:ext>
          </a:extLst>
        </xdr:cNvPr>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127254</xdr:rowOff>
    </xdr:to>
    <xdr:cxnSp macro="">
      <xdr:nvCxnSpPr>
        <xdr:cNvPr id="826" name="直線コネクタ 825">
          <a:extLst>
            <a:ext uri="{FF2B5EF4-FFF2-40B4-BE49-F238E27FC236}">
              <a16:creationId xmlns:a16="http://schemas.microsoft.com/office/drawing/2014/main" id="{26BD966B-9F08-4CC5-9200-DC956D608951}"/>
            </a:ext>
          </a:extLst>
        </xdr:cNvPr>
        <xdr:cNvCxnSpPr/>
      </xdr:nvCxnSpPr>
      <xdr:spPr>
        <a:xfrm flipV="1">
          <a:off x="20434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27" name="楕円 826">
          <a:extLst>
            <a:ext uri="{FF2B5EF4-FFF2-40B4-BE49-F238E27FC236}">
              <a16:creationId xmlns:a16="http://schemas.microsoft.com/office/drawing/2014/main" id="{168A9AB1-8C02-490B-9B8A-B379BC1F8FA2}"/>
            </a:ext>
          </a:extLst>
        </xdr:cNvPr>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84</xdr:row>
      <xdr:rowOff>70104</xdr:rowOff>
    </xdr:to>
    <xdr:cxnSp macro="">
      <xdr:nvCxnSpPr>
        <xdr:cNvPr id="828" name="直線コネクタ 827">
          <a:extLst>
            <a:ext uri="{FF2B5EF4-FFF2-40B4-BE49-F238E27FC236}">
              <a16:creationId xmlns:a16="http://schemas.microsoft.com/office/drawing/2014/main" id="{1834D6D5-D042-4BA3-9A2A-FCB284B7D143}"/>
            </a:ext>
          </a:extLst>
        </xdr:cNvPr>
        <xdr:cNvCxnSpPr/>
      </xdr:nvCxnSpPr>
      <xdr:spPr>
        <a:xfrm flipV="1">
          <a:off x="19545300" y="143576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829" name="楕円 828">
          <a:extLst>
            <a:ext uri="{FF2B5EF4-FFF2-40B4-BE49-F238E27FC236}">
              <a16:creationId xmlns:a16="http://schemas.microsoft.com/office/drawing/2014/main" id="{7DFFF18C-F861-46B8-851E-219BDA0CA3B3}"/>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70104</xdr:rowOff>
    </xdr:to>
    <xdr:cxnSp macro="">
      <xdr:nvCxnSpPr>
        <xdr:cNvPr id="830" name="直線コネクタ 829">
          <a:extLst>
            <a:ext uri="{FF2B5EF4-FFF2-40B4-BE49-F238E27FC236}">
              <a16:creationId xmlns:a16="http://schemas.microsoft.com/office/drawing/2014/main" id="{0CC38D2C-3C4E-40F8-AD7B-E893F476FF4F}"/>
            </a:ext>
          </a:extLst>
        </xdr:cNvPr>
        <xdr:cNvCxnSpPr/>
      </xdr:nvCxnSpPr>
      <xdr:spPr>
        <a:xfrm>
          <a:off x="18656300" y="14458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31F993BB-5FA0-4B33-85D9-295A16FB2A84}"/>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4923947A-CE76-4758-83B8-119FFDE8D462}"/>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A31F095B-B7B8-4DAF-A32E-FAC2C1EFE2EA}"/>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6D59C87E-4447-4E2B-8C00-BFDF59BAECFE}"/>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835" name="n_1mainValue【消防施設】&#10;一人当たり面積">
          <a:extLst>
            <a:ext uri="{FF2B5EF4-FFF2-40B4-BE49-F238E27FC236}">
              <a16:creationId xmlns:a16="http://schemas.microsoft.com/office/drawing/2014/main" id="{2C6E2461-3D77-41E3-94A9-793CB14C89C2}"/>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36" name="n_2mainValue【消防施設】&#10;一人当たり面積">
          <a:extLst>
            <a:ext uri="{FF2B5EF4-FFF2-40B4-BE49-F238E27FC236}">
              <a16:creationId xmlns:a16="http://schemas.microsoft.com/office/drawing/2014/main" id="{EB6C2DF6-36ED-4793-816D-5BA7D4D2D978}"/>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837" name="n_3mainValue【消防施設】&#10;一人当たり面積">
          <a:extLst>
            <a:ext uri="{FF2B5EF4-FFF2-40B4-BE49-F238E27FC236}">
              <a16:creationId xmlns:a16="http://schemas.microsoft.com/office/drawing/2014/main" id="{2D037804-C3A3-41AE-9018-AF09B49761D1}"/>
            </a:ext>
          </a:extLst>
        </xdr:cNvPr>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838" name="n_4mainValue【消防施設】&#10;一人当たり面積">
          <a:extLst>
            <a:ext uri="{FF2B5EF4-FFF2-40B4-BE49-F238E27FC236}">
              <a16:creationId xmlns:a16="http://schemas.microsoft.com/office/drawing/2014/main" id="{0C4C2F82-5AF7-4C53-B128-A2E67885E668}"/>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EE653B80-1030-48FE-842A-2D8F4B13EB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DABEBDB-2DC3-4752-9775-C808C9A672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DEBAAAC0-EC67-47AA-B64A-DD46D98B85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66623E7-EDB6-4B64-B0E7-DBA3651A9C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DED5DE5D-960D-42CB-B2F0-19C8439375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B856D1AC-F90A-4D26-93D7-6B8935C19B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2343370-8C6F-43BA-A6D7-0F752E2F63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E37208E2-42E5-4F74-B5CB-FA2E4F7FE2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58D63CC8-1221-4654-92DA-1B0FF49F20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7A12DCF9-B40F-4869-8662-9D93A4816B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91D65630-ADD1-4BE3-8F73-3DC892A549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DED7C825-4373-4096-912A-3448B2C0DF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7CF40A24-49A7-4FF4-9CDF-E0D0E723E25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89CB4E77-7ABB-439A-9215-3BE22D862B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B1BDCA37-1192-4548-B59D-DD04D11E0B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3EEA0561-7D1E-48FF-A418-C154F45B57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9BA4F463-3128-4DD3-AF00-2CB44ABBC7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6731D021-8192-4841-B88D-4F23DD3F89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A1199776-0B4C-4321-9456-B40D2D5E4A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24BEEE27-2096-4153-8B3C-685D2A443D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22D25006-1506-4550-BE95-FC7758704F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4A4E51E7-AE51-40A8-B842-CAF95077ADB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D9B26DD4-9AD3-4F4B-A517-195E9F66C44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8F85D203-F537-415F-B5B0-7E6E80E9D7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F707A8E-14D4-4D26-A436-8FFEE7CA93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A17D9B77-F93E-48A1-9B89-7FCD604046C4}"/>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BC7E36E1-6C25-4B19-BDDD-996D2DC21CF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B4086AB-4514-41FE-A32A-A6B77A463CEA}"/>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B945593E-2131-4839-8A42-7C6020AD31A6}"/>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7EB3796-4343-485B-8A6C-62D571771465}"/>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75788B22-5A28-4334-B2D3-E98162A42C36}"/>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A9900391-C1FA-4F6E-8B95-07DD8B957337}"/>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C39883B3-70DA-40DC-8D0A-E71AF9918D11}"/>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401C1706-AEDD-40C9-AABB-EDD045B63555}"/>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9ADBA89A-82E9-481D-9D3E-5AA40999D08B}"/>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87CEBB4E-E3C2-4BB1-B4A2-BF73FE06F4A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DDFC5D8-938D-4CA8-89BB-D59EB228C5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9DEB7B1-0283-4B5F-ACE9-5F3B5E54A4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BC82E56-E0CE-43A6-B94D-1DD4CF81AE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0E9BC4D-04F4-4DE8-A87D-A983650321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10AE2E4-E354-48B5-9D09-569148E066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80" name="楕円 879">
          <a:extLst>
            <a:ext uri="{FF2B5EF4-FFF2-40B4-BE49-F238E27FC236}">
              <a16:creationId xmlns:a16="http://schemas.microsoft.com/office/drawing/2014/main" id="{C0D4C9E0-F7D1-47D9-BC7E-C3DAFBC69F44}"/>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81" name="【庁舎】&#10;有形固定資産減価償却率該当値テキスト">
          <a:extLst>
            <a:ext uri="{FF2B5EF4-FFF2-40B4-BE49-F238E27FC236}">
              <a16:creationId xmlns:a16="http://schemas.microsoft.com/office/drawing/2014/main" id="{C2353940-3B1E-408C-8F41-DB0684C6983A}"/>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882" name="楕円 881">
          <a:extLst>
            <a:ext uri="{FF2B5EF4-FFF2-40B4-BE49-F238E27FC236}">
              <a16:creationId xmlns:a16="http://schemas.microsoft.com/office/drawing/2014/main" id="{F09C3D4F-6ABA-4DF4-A731-F1D40F86FB54}"/>
            </a:ext>
          </a:extLst>
        </xdr:cNvPr>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107</xdr:row>
      <xdr:rowOff>17418</xdr:rowOff>
    </xdr:to>
    <xdr:cxnSp macro="">
      <xdr:nvCxnSpPr>
        <xdr:cNvPr id="883" name="直線コネクタ 882">
          <a:extLst>
            <a:ext uri="{FF2B5EF4-FFF2-40B4-BE49-F238E27FC236}">
              <a16:creationId xmlns:a16="http://schemas.microsoft.com/office/drawing/2014/main" id="{C35E6217-045C-44B0-8759-7A4B61E120AA}"/>
            </a:ext>
          </a:extLst>
        </xdr:cNvPr>
        <xdr:cNvCxnSpPr/>
      </xdr:nvCxnSpPr>
      <xdr:spPr>
        <a:xfrm flipV="1">
          <a:off x="15481300" y="182482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884" name="楕円 883">
          <a:extLst>
            <a:ext uri="{FF2B5EF4-FFF2-40B4-BE49-F238E27FC236}">
              <a16:creationId xmlns:a16="http://schemas.microsoft.com/office/drawing/2014/main" id="{F3274A8A-798C-4A10-8204-097CEC7E934B}"/>
            </a:ext>
          </a:extLst>
        </xdr:cNvPr>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17418</xdr:rowOff>
    </xdr:to>
    <xdr:cxnSp macro="">
      <xdr:nvCxnSpPr>
        <xdr:cNvPr id="885" name="直線コネクタ 884">
          <a:extLst>
            <a:ext uri="{FF2B5EF4-FFF2-40B4-BE49-F238E27FC236}">
              <a16:creationId xmlns:a16="http://schemas.microsoft.com/office/drawing/2014/main" id="{7ABFECF2-719D-4AF0-8DDD-3EB4C16F747E}"/>
            </a:ext>
          </a:extLst>
        </xdr:cNvPr>
        <xdr:cNvCxnSpPr/>
      </xdr:nvCxnSpPr>
      <xdr:spPr>
        <a:xfrm>
          <a:off x="14592300" y="183315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886" name="楕円 885">
          <a:extLst>
            <a:ext uri="{FF2B5EF4-FFF2-40B4-BE49-F238E27FC236}">
              <a16:creationId xmlns:a16="http://schemas.microsoft.com/office/drawing/2014/main" id="{FEA856F9-F9EA-4C18-B9A7-51C7F10E5A35}"/>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131718</xdr:rowOff>
    </xdr:from>
    <xdr:to>
      <xdr:col>76</xdr:col>
      <xdr:colOff>114300</xdr:colOff>
      <xdr:row>106</xdr:row>
      <xdr:rowOff>157843</xdr:rowOff>
    </xdr:to>
    <xdr:cxnSp macro="">
      <xdr:nvCxnSpPr>
        <xdr:cNvPr id="887" name="直線コネクタ 886">
          <a:extLst>
            <a:ext uri="{FF2B5EF4-FFF2-40B4-BE49-F238E27FC236}">
              <a16:creationId xmlns:a16="http://schemas.microsoft.com/office/drawing/2014/main" id="{80C09EEC-13B9-42EB-9E16-18F1C72815FE}"/>
            </a:ext>
          </a:extLst>
        </xdr:cNvPr>
        <xdr:cNvCxnSpPr/>
      </xdr:nvCxnSpPr>
      <xdr:spPr>
        <a:xfrm>
          <a:off x="13703300" y="1830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888" name="楕円 887">
          <a:extLst>
            <a:ext uri="{FF2B5EF4-FFF2-40B4-BE49-F238E27FC236}">
              <a16:creationId xmlns:a16="http://schemas.microsoft.com/office/drawing/2014/main" id="{905323B9-6F7C-4DD8-974D-6BDAA4420866}"/>
            </a:ext>
          </a:extLst>
        </xdr:cNvPr>
        <xdr:cNvSpPr/>
      </xdr:nvSpPr>
      <xdr:spPr>
        <a:xfrm>
          <a:off x="1276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131718</xdr:rowOff>
    </xdr:to>
    <xdr:cxnSp macro="">
      <xdr:nvCxnSpPr>
        <xdr:cNvPr id="889" name="直線コネクタ 888">
          <a:extLst>
            <a:ext uri="{FF2B5EF4-FFF2-40B4-BE49-F238E27FC236}">
              <a16:creationId xmlns:a16="http://schemas.microsoft.com/office/drawing/2014/main" id="{98955547-E4C9-4364-8EAE-5420F4AF393A}"/>
            </a:ext>
          </a:extLst>
        </xdr:cNvPr>
        <xdr:cNvCxnSpPr/>
      </xdr:nvCxnSpPr>
      <xdr:spPr>
        <a:xfrm>
          <a:off x="12814300" y="182776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8D5EE3A6-4578-4665-95A7-4400B6C5D29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83DE0088-1873-4778-9BF6-6BA748A525E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F1125C9D-4D02-4AC1-9D26-A79D4B99B3CC}"/>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6D951EC2-A475-413C-B26B-60DF07A8E34C}"/>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894" name="n_1mainValue【庁舎】&#10;有形固定資産減価償却率">
          <a:extLst>
            <a:ext uri="{FF2B5EF4-FFF2-40B4-BE49-F238E27FC236}">
              <a16:creationId xmlns:a16="http://schemas.microsoft.com/office/drawing/2014/main" id="{2A4F58F8-DFC7-460B-ACB2-80DA83EFC5DB}"/>
            </a:ext>
          </a:extLst>
        </xdr:cNvPr>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895" name="n_2mainValue【庁舎】&#10;有形固定資産減価償却率">
          <a:extLst>
            <a:ext uri="{FF2B5EF4-FFF2-40B4-BE49-F238E27FC236}">
              <a16:creationId xmlns:a16="http://schemas.microsoft.com/office/drawing/2014/main" id="{739B9EF3-F98F-449C-96DF-ED3A795916F2}"/>
            </a:ext>
          </a:extLst>
        </xdr:cNvPr>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896" name="n_3mainValue【庁舎】&#10;有形固定資産減価償却率">
          <a:extLst>
            <a:ext uri="{FF2B5EF4-FFF2-40B4-BE49-F238E27FC236}">
              <a16:creationId xmlns:a16="http://schemas.microsoft.com/office/drawing/2014/main" id="{8E22AA8F-4418-4B93-8621-06161816EE14}"/>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897" name="n_4mainValue【庁舎】&#10;有形固定資産減価償却率">
          <a:extLst>
            <a:ext uri="{FF2B5EF4-FFF2-40B4-BE49-F238E27FC236}">
              <a16:creationId xmlns:a16="http://schemas.microsoft.com/office/drawing/2014/main" id="{77ECDA91-D1FF-4599-87CF-6118AF550F92}"/>
            </a:ext>
          </a:extLst>
        </xdr:cNvPr>
        <xdr:cNvSpPr txBox="1"/>
      </xdr:nvSpPr>
      <xdr:spPr>
        <a:xfrm>
          <a:off x="12611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AC6E21BF-EDEC-4D15-AE25-8610C2A705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D6B4DB58-1EDA-4DC2-BCE6-CC30B4D509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92EDB83-AB50-4F31-8EF6-34088B6AF2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BDC88C5-B8C5-4801-A6F9-21DCC82959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855F4361-378F-4FCA-87FF-43003B77DB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CFCF041F-B0C9-489D-A5AB-45D8D840AC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1292E2F-D9C9-4CD9-AC02-7B6D1E352C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3DB194A-4E85-4790-9BC7-DF6DF94CF6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1F5D986A-7475-42FF-A39F-6CBAE8D400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138655FF-98EC-4A12-BA39-202690BCBC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A8C57A71-C0E8-473B-9807-5DB73DDD871E}"/>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4D189974-F263-4700-BA72-FC1BA4E1264C}"/>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3259E1CE-3DCE-4DAE-98AF-C860CE29249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342AFFFC-2713-4AA1-9732-C2669601CF4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32392250-495F-4E35-BB82-397F2C3DA04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FD1CB246-C7E7-43AF-B581-72BFFB742E2D}"/>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B21AEBC2-8212-425F-8309-0B3593DB86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A1B165B-733B-4E88-83C8-85235A79DCA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5753E9DA-6E26-4E22-97AD-915714D9D0B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AB57A2DC-CA09-4C4B-9C05-E7504F3206ED}"/>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4C7CC796-8622-4E4F-AA50-0BEE2D642557}"/>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36DE8701-A274-4E0D-93DB-49663C1ADE4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2D09AC1C-0365-4EE6-A75B-496BF7FAEF5C}"/>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C7C056D-191E-4B42-957D-301A53879ABA}"/>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76A5DFEA-1930-45D0-927A-81A7F43B29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76218971-D974-4EE8-9B70-ACB9CE2C25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D9032FDD-29C8-4B9A-B527-800FC5A792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4C995BA1-DAFA-4FF5-82E0-026473085F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B2E031DB-8327-49B8-983E-E1D5B32985BC}"/>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E375DD0B-C229-43BF-8E04-BE00341E95EC}"/>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A4C384FF-A127-4501-8E9C-3DEA72EF60C6}"/>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48737CD2-A5BA-4353-B5CC-492058E58E76}"/>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3C9BADD8-FE50-4719-826C-F1948E7B9EB6}"/>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7CFC17F4-D53A-4604-B2E0-E8E1A80D784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45FC5F03-EFDE-453F-857E-3830B1CC6958}"/>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840F6249-3D89-456D-B5D6-38EA3B1F5576}"/>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24EC4D19-0B11-4C9C-9A92-A8118F39A8F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E6CFA695-C51F-4AC3-B340-BF683F858172}"/>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EA8B81C-D5A1-4DE5-833F-DF5EAE9FBD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13BCB20-2422-4C30-B4C6-DB0AA1F603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DB88FA5-03A0-4066-A055-F9AB646258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F215DC73-520E-44A2-9737-D44D6FF963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843D511-65E4-4A8C-9033-7221CA98ED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41" name="楕円 940">
          <a:extLst>
            <a:ext uri="{FF2B5EF4-FFF2-40B4-BE49-F238E27FC236}">
              <a16:creationId xmlns:a16="http://schemas.microsoft.com/office/drawing/2014/main" id="{2F6E146C-118B-45E1-BBEB-ED3269D4A667}"/>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942" name="【庁舎】&#10;一人当たり面積該当値テキスト">
          <a:extLst>
            <a:ext uri="{FF2B5EF4-FFF2-40B4-BE49-F238E27FC236}">
              <a16:creationId xmlns:a16="http://schemas.microsoft.com/office/drawing/2014/main" id="{901FE6CD-BC10-4195-B3F7-77D8AD6E28BC}"/>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43" name="楕円 942">
          <a:extLst>
            <a:ext uri="{FF2B5EF4-FFF2-40B4-BE49-F238E27FC236}">
              <a16:creationId xmlns:a16="http://schemas.microsoft.com/office/drawing/2014/main" id="{A727510E-DE9D-4A02-9239-BF11C7F601DF}"/>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944" name="直線コネクタ 943">
          <a:extLst>
            <a:ext uri="{FF2B5EF4-FFF2-40B4-BE49-F238E27FC236}">
              <a16:creationId xmlns:a16="http://schemas.microsoft.com/office/drawing/2014/main" id="{DAAF2DE0-61C8-465C-8105-2B1DEFCF4513}"/>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62548</xdr:rowOff>
    </xdr:from>
    <xdr:to>
      <xdr:col>107</xdr:col>
      <xdr:colOff>101600</xdr:colOff>
      <xdr:row>107</xdr:row>
      <xdr:rowOff>164148</xdr:rowOff>
    </xdr:to>
    <xdr:sp macro="" textlink="">
      <xdr:nvSpPr>
        <xdr:cNvPr id="945" name="楕円 944">
          <a:extLst>
            <a:ext uri="{FF2B5EF4-FFF2-40B4-BE49-F238E27FC236}">
              <a16:creationId xmlns:a16="http://schemas.microsoft.com/office/drawing/2014/main" id="{D8259785-1484-4725-8CBE-F80297DF63D6}"/>
            </a:ext>
          </a:extLst>
        </xdr:cNvPr>
        <xdr:cNvSpPr/>
      </xdr:nvSpPr>
      <xdr:spPr>
        <a:xfrm>
          <a:off x="20383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113348</xdr:rowOff>
    </xdr:to>
    <xdr:cxnSp macro="">
      <xdr:nvCxnSpPr>
        <xdr:cNvPr id="946" name="直線コネクタ 945">
          <a:extLst>
            <a:ext uri="{FF2B5EF4-FFF2-40B4-BE49-F238E27FC236}">
              <a16:creationId xmlns:a16="http://schemas.microsoft.com/office/drawing/2014/main" id="{A13236D2-1C0A-4D7B-AE5C-9D94CA9924A4}"/>
            </a:ext>
          </a:extLst>
        </xdr:cNvPr>
        <xdr:cNvCxnSpPr/>
      </xdr:nvCxnSpPr>
      <xdr:spPr>
        <a:xfrm flipV="1">
          <a:off x="20434300" y="184556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65405</xdr:rowOff>
    </xdr:from>
    <xdr:to>
      <xdr:col>102</xdr:col>
      <xdr:colOff>165100</xdr:colOff>
      <xdr:row>107</xdr:row>
      <xdr:rowOff>167005</xdr:rowOff>
    </xdr:to>
    <xdr:sp macro="" textlink="">
      <xdr:nvSpPr>
        <xdr:cNvPr id="947" name="楕円 946">
          <a:extLst>
            <a:ext uri="{FF2B5EF4-FFF2-40B4-BE49-F238E27FC236}">
              <a16:creationId xmlns:a16="http://schemas.microsoft.com/office/drawing/2014/main" id="{9FAD5F42-473F-4A93-9F9E-5CDDC881DE5B}"/>
            </a:ext>
          </a:extLst>
        </xdr:cNvPr>
        <xdr:cNvSpPr/>
      </xdr:nvSpPr>
      <xdr:spPr>
        <a:xfrm>
          <a:off x="19494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113348</xdr:rowOff>
    </xdr:from>
    <xdr:to>
      <xdr:col>107</xdr:col>
      <xdr:colOff>50800</xdr:colOff>
      <xdr:row>107</xdr:row>
      <xdr:rowOff>116205</xdr:rowOff>
    </xdr:to>
    <xdr:cxnSp macro="">
      <xdr:nvCxnSpPr>
        <xdr:cNvPr id="948" name="直線コネクタ 947">
          <a:extLst>
            <a:ext uri="{FF2B5EF4-FFF2-40B4-BE49-F238E27FC236}">
              <a16:creationId xmlns:a16="http://schemas.microsoft.com/office/drawing/2014/main" id="{609EC528-0B4A-4792-8DEE-42BAEA08C63A}"/>
            </a:ext>
          </a:extLst>
        </xdr:cNvPr>
        <xdr:cNvCxnSpPr/>
      </xdr:nvCxnSpPr>
      <xdr:spPr>
        <a:xfrm flipV="1">
          <a:off x="19545300" y="184584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65405</xdr:rowOff>
    </xdr:from>
    <xdr:to>
      <xdr:col>98</xdr:col>
      <xdr:colOff>38100</xdr:colOff>
      <xdr:row>107</xdr:row>
      <xdr:rowOff>167005</xdr:rowOff>
    </xdr:to>
    <xdr:sp macro="" textlink="">
      <xdr:nvSpPr>
        <xdr:cNvPr id="949" name="楕円 948">
          <a:extLst>
            <a:ext uri="{FF2B5EF4-FFF2-40B4-BE49-F238E27FC236}">
              <a16:creationId xmlns:a16="http://schemas.microsoft.com/office/drawing/2014/main" id="{74B1F51A-1439-4EF0-A49A-CF979950ADBD}"/>
            </a:ext>
          </a:extLst>
        </xdr:cNvPr>
        <xdr:cNvSpPr/>
      </xdr:nvSpPr>
      <xdr:spPr>
        <a:xfrm>
          <a:off x="18605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116205</xdr:rowOff>
    </xdr:from>
    <xdr:to>
      <xdr:col>102</xdr:col>
      <xdr:colOff>114300</xdr:colOff>
      <xdr:row>107</xdr:row>
      <xdr:rowOff>116205</xdr:rowOff>
    </xdr:to>
    <xdr:cxnSp macro="">
      <xdr:nvCxnSpPr>
        <xdr:cNvPr id="950" name="直線コネクタ 949">
          <a:extLst>
            <a:ext uri="{FF2B5EF4-FFF2-40B4-BE49-F238E27FC236}">
              <a16:creationId xmlns:a16="http://schemas.microsoft.com/office/drawing/2014/main" id="{32D19EB4-4A0C-492A-AAAE-B3282F3B9D50}"/>
            </a:ext>
          </a:extLst>
        </xdr:cNvPr>
        <xdr:cNvCxnSpPr/>
      </xdr:nvCxnSpPr>
      <xdr:spPr>
        <a:xfrm>
          <a:off x="18656300" y="1846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296D2320-7D96-4E59-914B-5609B9B768E7}"/>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268C1965-DA1B-4020-94CD-6DEBA60020ED}"/>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6A4D83E0-CE9B-4A07-929B-5D98DE95195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AC8EC767-AE66-406E-A5B1-6903344B3F93}"/>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55" name="n_1mainValue【庁舎】&#10;一人当たり面積">
          <a:extLst>
            <a:ext uri="{FF2B5EF4-FFF2-40B4-BE49-F238E27FC236}">
              <a16:creationId xmlns:a16="http://schemas.microsoft.com/office/drawing/2014/main" id="{9C6EF72F-41B2-4D06-ADB8-8112C6A14C2E}"/>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155275</xdr:rowOff>
    </xdr:from>
    <xdr:ext cx="469744" cy="259045"/>
    <xdr:sp macro="" textlink="">
      <xdr:nvSpPr>
        <xdr:cNvPr id="956" name="n_2mainValue【庁舎】&#10;一人当たり面積">
          <a:extLst>
            <a:ext uri="{FF2B5EF4-FFF2-40B4-BE49-F238E27FC236}">
              <a16:creationId xmlns:a16="http://schemas.microsoft.com/office/drawing/2014/main" id="{3F7915E6-A59D-4780-8C0B-59A2E73B4524}"/>
            </a:ext>
          </a:extLst>
        </xdr:cNvPr>
        <xdr:cNvSpPr txBox="1"/>
      </xdr:nvSpPr>
      <xdr:spPr>
        <a:xfrm>
          <a:off x="20199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158132</xdr:rowOff>
    </xdr:from>
    <xdr:ext cx="469744" cy="259045"/>
    <xdr:sp macro="" textlink="">
      <xdr:nvSpPr>
        <xdr:cNvPr id="957" name="n_3mainValue【庁舎】&#10;一人当たり面積">
          <a:extLst>
            <a:ext uri="{FF2B5EF4-FFF2-40B4-BE49-F238E27FC236}">
              <a16:creationId xmlns:a16="http://schemas.microsoft.com/office/drawing/2014/main" id="{369C968F-8C5B-46EC-BA9E-6FA000D678D0}"/>
            </a:ext>
          </a:extLst>
        </xdr:cNvPr>
        <xdr:cNvSpPr txBox="1"/>
      </xdr:nvSpPr>
      <xdr:spPr>
        <a:xfrm>
          <a:off x="19310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158132</xdr:rowOff>
    </xdr:from>
    <xdr:ext cx="469744" cy="259045"/>
    <xdr:sp macro="" textlink="">
      <xdr:nvSpPr>
        <xdr:cNvPr id="958" name="n_4mainValue【庁舎】&#10;一人当たり面積">
          <a:extLst>
            <a:ext uri="{FF2B5EF4-FFF2-40B4-BE49-F238E27FC236}">
              <a16:creationId xmlns:a16="http://schemas.microsoft.com/office/drawing/2014/main" id="{10EF963A-CC3D-4E3C-A6E1-28DC90AE254F}"/>
            </a:ext>
          </a:extLst>
        </xdr:cNvPr>
        <xdr:cNvSpPr txBox="1"/>
      </xdr:nvSpPr>
      <xdr:spPr>
        <a:xfrm>
          <a:off x="18421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B2AC7AA9-E4F7-44E1-89AF-5832CE34CD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C2424C3E-AE9E-4C74-BDB1-DF8302C0A8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7788DD72-8B26-496F-911A-74F947295A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ほとんどの類型において、有形固定資産減価償却率は類似団体平均を上回っており、施設の老朽化が進んでいる。庁舎においては耐震改修工事や壁面改修工事を実施し、</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ポイント改善したものの、建設から、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年度に改定した公共施設等総合管理計画や、令和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年度策定の個別施設計画に基づき、老朽化対策に取り組んでいく。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類似団体平均を上回って推移している。引き続き、歳出の見直しを推進するとともに、自主財源確保に努め、財政基盤の強化を図る。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面において、会計年度任用職員人件費や、障がい児者給付費など扶助費の増により、経常経費充当一般財源が増加したが、歳入面において各種交付金や普通交付税の増により経常一般財源収入が増加したため、経常収支比率は前年度より</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ポイント減少した。しかしながら、類似団体平均を上回って推移しており、今後も一般財源の増収と、さらなる経常経費の節減合理化を進めていく。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66</xdr:row>
      <xdr:rowOff>34290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138854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499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138854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419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66463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4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88054</xdr:rowOff>
    </xdr:from>
    <xdr:to>
      <xdr:col>15</xdr:col>
      <xdr:colOff>133350</xdr:colOff>
      <xdr:row>67</xdr:row>
      <xdr:rowOff>18204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2981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公園競技施設等の維持管理経費の減により、類似団体平均よりも低い水準となっている。 今後も職員定員管理の適正化に努め、</a:t>
          </a:r>
          <a:r>
            <a:rPr kumimoji="1" lang="ja-JP" altLang="ja-JP" sz="1100">
              <a:solidFill>
                <a:schemeClr val="dk1"/>
              </a:solidFill>
              <a:effectLst/>
              <a:latin typeface="+mn-lt"/>
              <a:ea typeface="+mn-ea"/>
              <a:cs typeface="+mn-cs"/>
            </a:rPr>
            <a:t>時間外業務の縮小</a:t>
          </a:r>
          <a:r>
            <a:rPr lang="ja-JP" altLang="ja-JP" sz="1100">
              <a:solidFill>
                <a:schemeClr val="dk1"/>
              </a:solidFill>
              <a:effectLst/>
              <a:latin typeface="+mn-lt"/>
              <a:ea typeface="+mn-ea"/>
              <a:cs typeface="+mn-cs"/>
            </a:rPr>
            <a:t>や経常経費のさらなる見直し・合理化を進めていく。</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27479</xdr:rowOff>
    </xdr:from>
    <xdr:to>
      <xdr:col>23</xdr:col>
      <xdr:colOff>133350</xdr:colOff>
      <xdr:row>82</xdr:row>
      <xdr:rowOff>80459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6379"/>
          <a:ext cx="838200" cy="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126800</xdr:rowOff>
    </xdr:from>
    <xdr:to>
      <xdr:col>19</xdr:col>
      <xdr:colOff>133350</xdr:colOff>
      <xdr:row>82</xdr:row>
      <xdr:rowOff>27479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4250"/>
          <a:ext cx="8890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98152</xdr:rowOff>
    </xdr:from>
    <xdr:to>
      <xdr:col>15</xdr:col>
      <xdr:colOff>82550</xdr:colOff>
      <xdr:row>81</xdr:row>
      <xdr:rowOff>126800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5602"/>
          <a:ext cx="8890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84272</xdr:rowOff>
    </xdr:from>
    <xdr:to>
      <xdr:col>11</xdr:col>
      <xdr:colOff>31750</xdr:colOff>
      <xdr:row>81</xdr:row>
      <xdr:rowOff>98152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172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29659</xdr:rowOff>
    </xdr:from>
    <xdr:to>
      <xdr:col>23</xdr:col>
      <xdr:colOff>184150</xdr:colOff>
      <xdr:row>82</xdr:row>
      <xdr:rowOff>131259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46186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148129</xdr:rowOff>
    </xdr:from>
    <xdr:to>
      <xdr:col>19</xdr:col>
      <xdr:colOff>184150</xdr:colOff>
      <xdr:row>82</xdr:row>
      <xdr:rowOff>78279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88456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4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76000</xdr:rowOff>
    </xdr:from>
    <xdr:to>
      <xdr:col>15</xdr:col>
      <xdr:colOff>133350</xdr:colOff>
      <xdr:row>82</xdr:row>
      <xdr:rowOff>6150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47352</xdr:rowOff>
    </xdr:from>
    <xdr:to>
      <xdr:col>11</xdr:col>
      <xdr:colOff>82550</xdr:colOff>
      <xdr:row>81</xdr:row>
      <xdr:rowOff>148952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159129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33472</xdr:rowOff>
    </xdr:from>
    <xdr:to>
      <xdr:col>7</xdr:col>
      <xdr:colOff>31750</xdr:colOff>
      <xdr:row>81</xdr:row>
      <xdr:rowOff>135072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今後も職責・職務に応じた給与構造を維持しながら給与の適正化に努める。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81</xdr:row>
      <xdr:rowOff>141111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28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76905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285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76905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50095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419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類似団体平均とほぼ同程度で推移している。</a:t>
          </a:r>
          <a:endParaRPr lang="ja-JP" altLang="ja-JP" sz="1400">
            <a:effectLst/>
          </a:endParaRPr>
        </a:p>
        <a:p>
          <a:r>
            <a:rPr kumimoji="1" lang="ja-JP" altLang="ja-JP" sz="1100">
              <a:solidFill>
                <a:schemeClr val="dk1"/>
              </a:solidFill>
              <a:effectLst/>
              <a:latin typeface="+mn-lt"/>
              <a:ea typeface="+mn-ea"/>
              <a:cs typeface="+mn-cs"/>
            </a:rPr>
            <a:t>類似団体の職員数との比較検討をしながら、定員管理の指針となる定員適正化方針に基づき、定員管理に努めていく。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98743</xdr:rowOff>
    </xdr:from>
    <xdr:to>
      <xdr:col>81</xdr:col>
      <xdr:colOff>44450</xdr:colOff>
      <xdr:row>62</xdr:row>
      <xdr:rowOff>106786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2864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98743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105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80645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904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60537</xdr:rowOff>
    </xdr:from>
    <xdr:to>
      <xdr:col>68</xdr:col>
      <xdr:colOff>152400</xdr:colOff>
      <xdr:row>62</xdr:row>
      <xdr:rowOff>60537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9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55986</xdr:rowOff>
    </xdr:from>
    <xdr:to>
      <xdr:col>81</xdr:col>
      <xdr:colOff>95250</xdr:colOff>
      <xdr:row>62</xdr:row>
      <xdr:rowOff>157586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28063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年度単年度で見ると、分子において、</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水道事業会計や一部事務組合の償還への負担が減少し、分母において、普通交付税や臨時財政対策債発行額が増加したことにより、実質公債費比率は減少した（令和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ポイント増加したものの、類似団体平均を下回って推移しており、健全性を維持している。引き続き市債の発行を精査し、比率の上昇の抑制に努める。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86106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76454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7340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47498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73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47498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73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分母においては、標準税収入額等や普通交付税の増額により標準財政規模が増加し、分子においては、地方債残高や、下水道事業債</a:t>
          </a:r>
          <a:r>
            <a:rPr lang="ja-JP" altLang="en-US" sz="1100">
              <a:solidFill>
                <a:schemeClr val="dk1"/>
              </a:solidFill>
              <a:effectLst/>
              <a:latin typeface="+mn-lt"/>
              <a:ea typeface="+mn-ea"/>
              <a:cs typeface="+mn-cs"/>
            </a:rPr>
            <a:t>繰入見込額</a:t>
          </a:r>
          <a:r>
            <a:rPr lang="ja-JP" altLang="ja-JP" sz="1100">
              <a:solidFill>
                <a:schemeClr val="dk1"/>
              </a:solidFill>
              <a:effectLst/>
              <a:latin typeface="+mn-lt"/>
              <a:ea typeface="+mn-ea"/>
              <a:cs typeface="+mn-cs"/>
            </a:rPr>
            <a:t>が増加したものの、充当可能な基金・特定財源の増加により数値が減少したため、将来負担比率は</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今後も一部事務組合によるし尿処理施設の長寿命化工事に伴う借入が予定されていることから、将来負担に留意し、健全な財政運営に努める。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34239</xdr:rowOff>
    </xdr:from>
    <xdr:to>
      <xdr:col>81</xdr:col>
      <xdr:colOff>44450</xdr:colOff>
      <xdr:row>19</xdr:row>
      <xdr:rowOff>106629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29178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106629</xdr:rowOff>
    </xdr:from>
    <xdr:to>
      <xdr:col>77</xdr:col>
      <xdr:colOff>44450</xdr:colOff>
      <xdr:row>20</xdr:row>
      <xdr:rowOff>5639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364179"/>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150063</xdr:rowOff>
    </xdr:from>
    <xdr:to>
      <xdr:col>72</xdr:col>
      <xdr:colOff>203200</xdr:colOff>
      <xdr:row>20</xdr:row>
      <xdr:rowOff>5639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407613"/>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68986</xdr:rowOff>
    </xdr:from>
    <xdr:to>
      <xdr:col>68</xdr:col>
      <xdr:colOff>152400</xdr:colOff>
      <xdr:row>19</xdr:row>
      <xdr:rowOff>150063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32653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154889</xdr:rowOff>
    </xdr:from>
    <xdr:to>
      <xdr:col>81</xdr:col>
      <xdr:colOff>95250</xdr:colOff>
      <xdr:row>19</xdr:row>
      <xdr:rowOff>85039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2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126966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21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55829</xdr:rowOff>
    </xdr:from>
    <xdr:to>
      <xdr:col>77</xdr:col>
      <xdr:colOff>95250</xdr:colOff>
      <xdr:row>19</xdr:row>
      <xdr:rowOff>157429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142206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399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126289</xdr:rowOff>
    </xdr:from>
    <xdr:to>
      <xdr:col>73</xdr:col>
      <xdr:colOff>44450</xdr:colOff>
      <xdr:row>20</xdr:row>
      <xdr:rowOff>56439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3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41216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47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99263</xdr:rowOff>
    </xdr:from>
    <xdr:to>
      <xdr:col>68</xdr:col>
      <xdr:colOff>203200</xdr:colOff>
      <xdr:row>20</xdr:row>
      <xdr:rowOff>29413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3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14190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44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18186</xdr:rowOff>
    </xdr:from>
    <xdr:to>
      <xdr:col>64</xdr:col>
      <xdr:colOff>152400</xdr:colOff>
      <xdr:row>19</xdr:row>
      <xdr:rowOff>119786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104563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136073</xdr:colOff>
      <xdr:row>26</xdr:row>
      <xdr:rowOff>40821</xdr:rowOff>
    </xdr:from>
    <xdr:ext cx="9099176" cy="425758"/>
    <xdr:sp macro="" textlink="">
      <xdr:nvSpPr>
        <xdr:cNvPr id="467" name="テキスト ボックス 466">
          <a:extLst>
            <a:ext uri="{FF2B5EF4-FFF2-40B4-BE49-F238E27FC236}">
              <a16:creationId xmlns:a16="http://schemas.microsoft.com/office/drawing/2014/main" id="{0E69AE7B-DB3F-4A76-9B88-ED121505772B}"/>
            </a:ext>
          </a:extLst>
        </xdr:cNvPr>
        <xdr:cNvSpPr txBox="1"/>
      </xdr:nvSpPr>
      <xdr:spPr>
        <a:xfrm>
          <a:off x="748394" y="46400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会計年度任用職員人件費の増により経常経費充当一般財源が増加しているものの、地方消費税交付金や普通交付税の増により経常一般財源収入額が増加したため</a:t>
          </a:r>
          <a:r>
            <a:rPr kumimoji="1" lang="en-US" altLang="ja-JP" sz="1050">
              <a:solidFill>
                <a:schemeClr val="dk1"/>
              </a:solidFill>
              <a:effectLst/>
              <a:latin typeface="+mn-lt"/>
              <a:ea typeface="+mn-ea"/>
              <a:cs typeface="+mn-cs"/>
            </a:rPr>
            <a:t>2.1</a:t>
          </a:r>
          <a:r>
            <a:rPr kumimoji="1" lang="ja-JP" altLang="en-US" sz="1050">
              <a:solidFill>
                <a:schemeClr val="dk1"/>
              </a:solidFill>
              <a:effectLst/>
              <a:latin typeface="+mn-lt"/>
              <a:ea typeface="+mn-ea"/>
              <a:cs typeface="+mn-cs"/>
            </a:rPr>
            <a:t>ポイント減少となった。しかし、類似団体との比較ではやや高い水準となっている。令和２年度からの会計年度任用職員制度導入により人件費は増加傾向にある。引き続き適正な定員管理及び事務改善などにより時間外勤務の縮小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公共施設の電気料等の増により経常経費充当一般財源が増加したものの、地方消費税交付金や普通交付税の増により経常一般財源収入額が増加したため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ポイント減少しており、類似団体と比較し同水準で推移している。引き続き、既存事業や業務委託内容等の見直しを進めるとともに、公共施設等の適正管理に努める。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6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149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18</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2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障がい児者給付費の増により経常経費充当一般財源が増加しているものの、地方消費税交付金や普通交付税の増により経常一般財源収入額が増加したため</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ポイント減少しており、類似団体平均とほぼ同程度である。</a:t>
          </a:r>
          <a:endParaRPr lang="ja-JP" altLang="ja-JP" sz="1400">
            <a:effectLst/>
          </a:endParaRPr>
        </a:p>
        <a:p>
          <a:r>
            <a:rPr kumimoji="1" lang="ja-JP" altLang="ja-JP" sz="1100">
              <a:solidFill>
                <a:schemeClr val="dk1"/>
              </a:solidFill>
              <a:effectLst/>
              <a:latin typeface="+mn-lt"/>
              <a:ea typeface="+mn-ea"/>
              <a:cs typeface="+mn-cs"/>
            </a:rPr>
            <a:t>今後も社会保障関係経費の増加が予想されることから、市単独事業の見直しなど、適正かつ適切な支出に努める。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後期高齢者医療保険繰出金や介護保険繰出金の増により経常経費充当一般財源が増加しているものの、地方消費税交付金や普通交付税の増により経常一般財源収入額が増加したため前年度より</a:t>
          </a:r>
          <a:r>
            <a:rPr kumimoji="1" lang="en-US" altLang="ja-JP" sz="950">
              <a:solidFill>
                <a:schemeClr val="dk1"/>
              </a:solidFill>
              <a:effectLst/>
              <a:latin typeface="+mn-lt"/>
              <a:ea typeface="+mn-ea"/>
              <a:cs typeface="+mn-cs"/>
            </a:rPr>
            <a:t>0.5</a:t>
          </a:r>
          <a:r>
            <a:rPr kumimoji="1" lang="ja-JP" altLang="en-US" sz="950">
              <a:solidFill>
                <a:schemeClr val="dk1"/>
              </a:solidFill>
              <a:effectLst/>
              <a:latin typeface="+mn-lt"/>
              <a:ea typeface="+mn-ea"/>
              <a:cs typeface="+mn-cs"/>
            </a:rPr>
            <a:t>ポイントの減少となったが、類似団体平均を上回って推移している。</a:t>
          </a:r>
        </a:p>
        <a:p>
          <a:r>
            <a:rPr kumimoji="1" lang="ja-JP" altLang="en-US" sz="950">
              <a:solidFill>
                <a:schemeClr val="dk1"/>
              </a:solidFill>
              <a:effectLst/>
              <a:latin typeface="+mn-lt"/>
              <a:ea typeface="+mn-ea"/>
              <a:cs typeface="+mn-cs"/>
            </a:rPr>
            <a:t>今後、施設等の老朽化対応に係る維持管理費の増加や、高齢化の進展に伴う後期高齢者医療、介護保険への繰出金の増加が見込まれるため、公共施設等総合管理計画などに基づく計画的な修繕や医療費等抑制のための予防事業の推進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137885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27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19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67128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少となったものの、類似団体平均を上回って推移している。これは、一部事務組合の施設整備に係る元金償還に伴う一部事務組合に対する負担金が大きいことによるものである。今後も経費節減に向けて一部事務組合との連携を図っていくほか、補助金・負担金については、必要性や効果について精査を行い見直しを検討するなど、補助費等総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108712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232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108712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957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152146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101854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地方消費税交付金や普通交付税の増により経常一般財源収入額が増加したため</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ポイント減少している。しかしながら、一般補助施設整備等事業債の償還終了があったものの、新たに防災・減災・国土強靭化緊急対策事業債の元金償還が開始したことなどに伴い経常経費充当一般財源は増加している。</a:t>
          </a:r>
          <a:endParaRPr lang="ja-JP" altLang="ja-JP" sz="1000">
            <a:effectLst/>
          </a:endParaRPr>
        </a:p>
        <a:p>
          <a:r>
            <a:rPr kumimoji="1" lang="ja-JP" altLang="ja-JP" sz="1000">
              <a:solidFill>
                <a:schemeClr val="dk1"/>
              </a:solidFill>
              <a:effectLst/>
              <a:latin typeface="+mn-lt"/>
              <a:ea typeface="+mn-ea"/>
              <a:cs typeface="+mn-cs"/>
            </a:rPr>
            <a:t>依然として類似団体平均を下回って推移しているが、今後も将来負担に留意しつつ、市債の発行に努める。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06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159004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163576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ポイント減少となったが、類似団体平均を上回って推移している。</a:t>
          </a:r>
          <a:endParaRPr lang="ja-JP" altLang="ja-JP" sz="1400">
            <a:effectLst/>
          </a:endParaRPr>
        </a:p>
        <a:p>
          <a:r>
            <a:rPr kumimoji="1" lang="ja-JP" altLang="ja-JP" sz="1100">
              <a:solidFill>
                <a:schemeClr val="dk1"/>
              </a:solidFill>
              <a:effectLst/>
              <a:latin typeface="+mn-lt"/>
              <a:ea typeface="+mn-ea"/>
              <a:cs typeface="+mn-cs"/>
            </a:rPr>
            <a:t>自主財源の確保などによる一般財源の増収を図るとともに、行財政改革を推進し経常経費全般の見直しや合理化を徹底する。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79</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26948"/>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705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80</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64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79</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6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20872</xdr:rowOff>
    </xdr:from>
    <xdr:to>
      <xdr:col>29</xdr:col>
      <xdr:colOff>127000</xdr:colOff>
      <xdr:row>16</xdr:row>
      <xdr:rowOff>56458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1697"/>
          <a:ext cx="6477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6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56458</xdr:rowOff>
    </xdr:from>
    <xdr:to>
      <xdr:col>26</xdr:col>
      <xdr:colOff>50800</xdr:colOff>
      <xdr:row>16</xdr:row>
      <xdr:rowOff>112141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7283"/>
          <a:ext cx="698500" cy="5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112141</xdr:rowOff>
    </xdr:from>
    <xdr:to>
      <xdr:col>22</xdr:col>
      <xdr:colOff>114300</xdr:colOff>
      <xdr:row>16</xdr:row>
      <xdr:rowOff>113246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2966"/>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113246</xdr:rowOff>
    </xdr:from>
    <xdr:to>
      <xdr:col>18</xdr:col>
      <xdr:colOff>177800</xdr:colOff>
      <xdr:row>16</xdr:row>
      <xdr:rowOff>135077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4071"/>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141522</xdr:rowOff>
    </xdr:from>
    <xdr:to>
      <xdr:col>29</xdr:col>
      <xdr:colOff>177800</xdr:colOff>
      <xdr:row>16</xdr:row>
      <xdr:rowOff>71672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0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158049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5658</xdr:rowOff>
    </xdr:from>
    <xdr:to>
      <xdr:col>26</xdr:col>
      <xdr:colOff>101600</xdr:colOff>
      <xdr:row>16</xdr:row>
      <xdr:rowOff>107258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92035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61341</xdr:rowOff>
    </xdr:from>
    <xdr:to>
      <xdr:col>22</xdr:col>
      <xdr:colOff>165100</xdr:colOff>
      <xdr:row>16</xdr:row>
      <xdr:rowOff>162941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147718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62446</xdr:rowOff>
    </xdr:from>
    <xdr:to>
      <xdr:col>19</xdr:col>
      <xdr:colOff>38100</xdr:colOff>
      <xdr:row>16</xdr:row>
      <xdr:rowOff>164046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148823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84277</xdr:rowOff>
    </xdr:from>
    <xdr:to>
      <xdr:col>15</xdr:col>
      <xdr:colOff>101600</xdr:colOff>
      <xdr:row>17</xdr:row>
      <xdr:rowOff>14427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170654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169900</xdr:rowOff>
    </xdr:from>
    <xdr:to>
      <xdr:col>29</xdr:col>
      <xdr:colOff>127000</xdr:colOff>
      <xdr:row>37</xdr:row>
      <xdr:rowOff>6756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23150"/>
          <a:ext cx="6477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169900</xdr:rowOff>
    </xdr:from>
    <xdr:to>
      <xdr:col>26</xdr:col>
      <xdr:colOff>50800</xdr:colOff>
      <xdr:row>37</xdr:row>
      <xdr:rowOff>67716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23150"/>
          <a:ext cx="6985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67716</xdr:rowOff>
    </xdr:from>
    <xdr:to>
      <xdr:col>22</xdr:col>
      <xdr:colOff>114300</xdr:colOff>
      <xdr:row>37</xdr:row>
      <xdr:rowOff>71907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92416"/>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71907</xdr:rowOff>
    </xdr:from>
    <xdr:to>
      <xdr:col>18</xdr:col>
      <xdr:colOff>177800</xdr:colOff>
      <xdr:row>37</xdr:row>
      <xdr:rowOff>104254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660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127406</xdr:rowOff>
    </xdr:from>
    <xdr:to>
      <xdr:col>29</xdr:col>
      <xdr:colOff>177800</xdr:colOff>
      <xdr:row>37</xdr:row>
      <xdr:rowOff>57556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99483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119100</xdr:rowOff>
    </xdr:from>
    <xdr:to>
      <xdr:col>26</xdr:col>
      <xdr:colOff>101600</xdr:colOff>
      <xdr:row>37</xdr:row>
      <xdr:rowOff>49250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16916</xdr:rowOff>
    </xdr:from>
    <xdr:to>
      <xdr:col>22</xdr:col>
      <xdr:colOff>165100</xdr:colOff>
      <xdr:row>37</xdr:row>
      <xdr:rowOff>118516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103293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21107</xdr:rowOff>
    </xdr:from>
    <xdr:to>
      <xdr:col>19</xdr:col>
      <xdr:colOff>38100</xdr:colOff>
      <xdr:row>37</xdr:row>
      <xdr:rowOff>122707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107484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53454</xdr:rowOff>
    </xdr:from>
    <xdr:to>
      <xdr:col>15</xdr:col>
      <xdr:colOff>101600</xdr:colOff>
      <xdr:row>37</xdr:row>
      <xdr:rowOff>155054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139831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50832</xdr:rowOff>
    </xdr:from>
    <xdr:to>
      <xdr:col>24</xdr:col>
      <xdr:colOff>63500</xdr:colOff>
      <xdr:row>36</xdr:row>
      <xdr:rowOff>93599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3032"/>
          <a:ext cx="8382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93599</xdr:rowOff>
    </xdr:from>
    <xdr:to>
      <xdr:col>19</xdr:col>
      <xdr:colOff>177800</xdr:colOff>
      <xdr:row>37</xdr:row>
      <xdr:rowOff>122346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5799"/>
          <a:ext cx="889000" cy="20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62624</xdr:rowOff>
    </xdr:from>
    <xdr:to>
      <xdr:col>15</xdr:col>
      <xdr:colOff>50800</xdr:colOff>
      <xdr:row>37</xdr:row>
      <xdr:rowOff>122346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6274"/>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62624</xdr:rowOff>
    </xdr:from>
    <xdr:to>
      <xdr:col>10</xdr:col>
      <xdr:colOff>114300</xdr:colOff>
      <xdr:row>37</xdr:row>
      <xdr:rowOff>105848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6274"/>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xdr:rowOff>
    </xdr:from>
    <xdr:to>
      <xdr:col>24</xdr:col>
      <xdr:colOff>114300</xdr:colOff>
      <xdr:row>36</xdr:row>
      <xdr:rowOff>101632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149909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42799</xdr:rowOff>
    </xdr:from>
    <xdr:to>
      <xdr:col>20</xdr:col>
      <xdr:colOff>38100</xdr:colOff>
      <xdr:row>36</xdr:row>
      <xdr:rowOff>144399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135526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71546</xdr:rowOff>
    </xdr:from>
    <xdr:to>
      <xdr:col>15</xdr:col>
      <xdr:colOff>101600</xdr:colOff>
      <xdr:row>38</xdr:row>
      <xdr:rowOff>1696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164272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11824</xdr:rowOff>
    </xdr:from>
    <xdr:to>
      <xdr:col>10</xdr:col>
      <xdr:colOff>165100</xdr:colOff>
      <xdr:row>37</xdr:row>
      <xdr:rowOff>113424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104551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55048</xdr:rowOff>
    </xdr:from>
    <xdr:to>
      <xdr:col>6</xdr:col>
      <xdr:colOff>38100</xdr:colOff>
      <xdr:row>37</xdr:row>
      <xdr:rowOff>156648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147775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32309</xdr:rowOff>
    </xdr:from>
    <xdr:to>
      <xdr:col>24</xdr:col>
      <xdr:colOff>63500</xdr:colOff>
      <xdr:row>57</xdr:row>
      <xdr:rowOff>72517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4959"/>
          <a:ext cx="8382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54725</xdr:rowOff>
    </xdr:from>
    <xdr:to>
      <xdr:col>19</xdr:col>
      <xdr:colOff>177800</xdr:colOff>
      <xdr:row>57</xdr:row>
      <xdr:rowOff>72517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27375"/>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54725</xdr:rowOff>
    </xdr:from>
    <xdr:to>
      <xdr:col>15</xdr:col>
      <xdr:colOff>50800</xdr:colOff>
      <xdr:row>57</xdr:row>
      <xdr:rowOff>87426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7375"/>
          <a:ext cx="889000" cy="3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87426</xdr:rowOff>
    </xdr:from>
    <xdr:to>
      <xdr:col>10</xdr:col>
      <xdr:colOff>114300</xdr:colOff>
      <xdr:row>57</xdr:row>
      <xdr:rowOff>88227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007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152959</xdr:rowOff>
    </xdr:from>
    <xdr:to>
      <xdr:col>24</xdr:col>
      <xdr:colOff>114300</xdr:colOff>
      <xdr:row>57</xdr:row>
      <xdr:rowOff>83109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131386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21717</xdr:rowOff>
    </xdr:from>
    <xdr:to>
      <xdr:col>20</xdr:col>
      <xdr:colOff>38100</xdr:colOff>
      <xdr:row>57</xdr:row>
      <xdr:rowOff>123317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114444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3925</xdr:rowOff>
    </xdr:from>
    <xdr:to>
      <xdr:col>15</xdr:col>
      <xdr:colOff>101600</xdr:colOff>
      <xdr:row>57</xdr:row>
      <xdr:rowOff>105525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96652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36626</xdr:rowOff>
    </xdr:from>
    <xdr:to>
      <xdr:col>10</xdr:col>
      <xdr:colOff>165100</xdr:colOff>
      <xdr:row>57</xdr:row>
      <xdr:rowOff>138226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37427</xdr:rowOff>
    </xdr:from>
    <xdr:to>
      <xdr:col>6</xdr:col>
      <xdr:colOff>38100</xdr:colOff>
      <xdr:row>57</xdr:row>
      <xdr:rowOff>139027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130154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82283</xdr:rowOff>
    </xdr:from>
    <xdr:to>
      <xdr:col>24</xdr:col>
      <xdr:colOff>63500</xdr:colOff>
      <xdr:row>78</xdr:row>
      <xdr:rowOff>83274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5383"/>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68377</xdr:rowOff>
    </xdr:from>
    <xdr:to>
      <xdr:col>19</xdr:col>
      <xdr:colOff>177800</xdr:colOff>
      <xdr:row>78</xdr:row>
      <xdr:rowOff>83274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4147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65900</xdr:rowOff>
    </xdr:from>
    <xdr:to>
      <xdr:col>15</xdr:col>
      <xdr:colOff>50800</xdr:colOff>
      <xdr:row>78</xdr:row>
      <xdr:rowOff>68377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900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65900</xdr:rowOff>
    </xdr:from>
    <xdr:to>
      <xdr:col>10</xdr:col>
      <xdr:colOff>114300</xdr:colOff>
      <xdr:row>78</xdr:row>
      <xdr:rowOff>89827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39000"/>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31483</xdr:rowOff>
    </xdr:from>
    <xdr:to>
      <xdr:col>24</xdr:col>
      <xdr:colOff>114300</xdr:colOff>
      <xdr:row>78</xdr:row>
      <xdr:rowOff>133083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117860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32474</xdr:rowOff>
    </xdr:from>
    <xdr:to>
      <xdr:col>20</xdr:col>
      <xdr:colOff>38100</xdr:colOff>
      <xdr:row>78</xdr:row>
      <xdr:rowOff>134074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125201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17577</xdr:rowOff>
    </xdr:from>
    <xdr:to>
      <xdr:col>15</xdr:col>
      <xdr:colOff>101600</xdr:colOff>
      <xdr:row>78</xdr:row>
      <xdr:rowOff>119177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110304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15100</xdr:rowOff>
    </xdr:from>
    <xdr:to>
      <xdr:col>10</xdr:col>
      <xdr:colOff>165100</xdr:colOff>
      <xdr:row>78</xdr:row>
      <xdr:rowOff>116700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107827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39027</xdr:rowOff>
    </xdr:from>
    <xdr:to>
      <xdr:col>6</xdr:col>
      <xdr:colOff>38100</xdr:colOff>
      <xdr:row>78</xdr:row>
      <xdr:rowOff>140627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131754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93422</xdr:rowOff>
    </xdr:from>
    <xdr:to>
      <xdr:col>24</xdr:col>
      <xdr:colOff>63500</xdr:colOff>
      <xdr:row>98</xdr:row>
      <xdr:rowOff>68920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52622"/>
          <a:ext cx="838200" cy="3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68920</xdr:rowOff>
    </xdr:from>
    <xdr:to>
      <xdr:col>19</xdr:col>
      <xdr:colOff>177800</xdr:colOff>
      <xdr:row>98</xdr:row>
      <xdr:rowOff>88209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1020"/>
          <a:ext cx="8890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88209</xdr:rowOff>
    </xdr:from>
    <xdr:to>
      <xdr:col>15</xdr:col>
      <xdr:colOff>50800</xdr:colOff>
      <xdr:row>98</xdr:row>
      <xdr:rowOff>105882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0309"/>
          <a:ext cx="889000" cy="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83322</xdr:rowOff>
    </xdr:from>
    <xdr:to>
      <xdr:col>10</xdr:col>
      <xdr:colOff>114300</xdr:colOff>
      <xdr:row>98</xdr:row>
      <xdr:rowOff>105882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85422"/>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42622</xdr:rowOff>
    </xdr:from>
    <xdr:to>
      <xdr:col>24</xdr:col>
      <xdr:colOff>114300</xdr:colOff>
      <xdr:row>96</xdr:row>
      <xdr:rowOff>144222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21049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18120</xdr:rowOff>
    </xdr:from>
    <xdr:to>
      <xdr:col>20</xdr:col>
      <xdr:colOff>38100</xdr:colOff>
      <xdr:row>98</xdr:row>
      <xdr:rowOff>119720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110847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37409</xdr:rowOff>
    </xdr:from>
    <xdr:to>
      <xdr:col>15</xdr:col>
      <xdr:colOff>101600</xdr:colOff>
      <xdr:row>98</xdr:row>
      <xdr:rowOff>139009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55082</xdr:rowOff>
    </xdr:from>
    <xdr:to>
      <xdr:col>10</xdr:col>
      <xdr:colOff>165100</xdr:colOff>
      <xdr:row>98</xdr:row>
      <xdr:rowOff>156682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32522</xdr:rowOff>
    </xdr:from>
    <xdr:to>
      <xdr:col>6</xdr:col>
      <xdr:colOff>38100</xdr:colOff>
      <xdr:row>98</xdr:row>
      <xdr:rowOff>134122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125249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64763</xdr:rowOff>
    </xdr:from>
    <xdr:to>
      <xdr:col>55</xdr:col>
      <xdr:colOff>0</xdr:colOff>
      <xdr:row>37</xdr:row>
      <xdr:rowOff>95918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79713"/>
          <a:ext cx="838200" cy="10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64763</xdr:rowOff>
    </xdr:from>
    <xdr:to>
      <xdr:col>50</xdr:col>
      <xdr:colOff>114300</xdr:colOff>
      <xdr:row>38</xdr:row>
      <xdr:rowOff>133114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79713"/>
          <a:ext cx="889000" cy="126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133114</xdr:rowOff>
    </xdr:from>
    <xdr:to>
      <xdr:col>45</xdr:col>
      <xdr:colOff>177800</xdr:colOff>
      <xdr:row>38</xdr:row>
      <xdr:rowOff>162778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48214"/>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133484</xdr:rowOff>
    </xdr:from>
    <xdr:to>
      <xdr:col>41</xdr:col>
      <xdr:colOff>50800</xdr:colOff>
      <xdr:row>38</xdr:row>
      <xdr:rowOff>162778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48584"/>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45118</xdr:rowOff>
    </xdr:from>
    <xdr:to>
      <xdr:col>55</xdr:col>
      <xdr:colOff>50800</xdr:colOff>
      <xdr:row>37</xdr:row>
      <xdr:rowOff>146718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23545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13963</xdr:rowOff>
    </xdr:from>
    <xdr:to>
      <xdr:col>50</xdr:col>
      <xdr:colOff>165100</xdr:colOff>
      <xdr:row>31</xdr:row>
      <xdr:rowOff>115563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106690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2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82314</xdr:rowOff>
    </xdr:from>
    <xdr:to>
      <xdr:col>46</xdr:col>
      <xdr:colOff>38100</xdr:colOff>
      <xdr:row>39</xdr:row>
      <xdr:rowOff>12464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3591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9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111978</xdr:rowOff>
    </xdr:from>
    <xdr:to>
      <xdr:col>41</xdr:col>
      <xdr:colOff>101600</xdr:colOff>
      <xdr:row>39</xdr:row>
      <xdr:rowOff>42128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33255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82684</xdr:rowOff>
    </xdr:from>
    <xdr:to>
      <xdr:col>36</xdr:col>
      <xdr:colOff>165100</xdr:colOff>
      <xdr:row>39</xdr:row>
      <xdr:rowOff>12834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3961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27532</xdr:rowOff>
    </xdr:from>
    <xdr:to>
      <xdr:col>55</xdr:col>
      <xdr:colOff>0</xdr:colOff>
      <xdr:row>56</xdr:row>
      <xdr:rowOff>127007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28732"/>
          <a:ext cx="8382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27532</xdr:rowOff>
    </xdr:from>
    <xdr:to>
      <xdr:col>50</xdr:col>
      <xdr:colOff>114300</xdr:colOff>
      <xdr:row>56</xdr:row>
      <xdr:rowOff>108719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28732"/>
          <a:ext cx="889000" cy="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80339</xdr:rowOff>
    </xdr:from>
    <xdr:to>
      <xdr:col>45</xdr:col>
      <xdr:colOff>177800</xdr:colOff>
      <xdr:row>56</xdr:row>
      <xdr:rowOff>108719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81539"/>
          <a:ext cx="889000" cy="2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80339</xdr:rowOff>
    </xdr:from>
    <xdr:to>
      <xdr:col>41</xdr:col>
      <xdr:colOff>50800</xdr:colOff>
      <xdr:row>56</xdr:row>
      <xdr:rowOff>168966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81539"/>
          <a:ext cx="889000" cy="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76207</xdr:rowOff>
    </xdr:from>
    <xdr:to>
      <xdr:col>55</xdr:col>
      <xdr:colOff>50800</xdr:colOff>
      <xdr:row>57</xdr:row>
      <xdr:rowOff>6357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54634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148182</xdr:rowOff>
    </xdr:from>
    <xdr:to>
      <xdr:col>50</xdr:col>
      <xdr:colOff>165100</xdr:colOff>
      <xdr:row>56</xdr:row>
      <xdr:rowOff>78332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69459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57919</xdr:rowOff>
    </xdr:from>
    <xdr:to>
      <xdr:col>46</xdr:col>
      <xdr:colOff>38100</xdr:colOff>
      <xdr:row>56</xdr:row>
      <xdr:rowOff>159519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150646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5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29539</xdr:rowOff>
    </xdr:from>
    <xdr:to>
      <xdr:col>41</xdr:col>
      <xdr:colOff>101600</xdr:colOff>
      <xdr:row>56</xdr:row>
      <xdr:rowOff>131139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122266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118166</xdr:rowOff>
    </xdr:from>
    <xdr:to>
      <xdr:col>36</xdr:col>
      <xdr:colOff>165100</xdr:colOff>
      <xdr:row>57</xdr:row>
      <xdr:rowOff>48316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39443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17208</xdr:rowOff>
    </xdr:from>
    <xdr:to>
      <xdr:col>55</xdr:col>
      <xdr:colOff>0</xdr:colOff>
      <xdr:row>78</xdr:row>
      <xdr:rowOff>100064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90308"/>
          <a:ext cx="838200" cy="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139979</xdr:rowOff>
    </xdr:from>
    <xdr:to>
      <xdr:col>50</xdr:col>
      <xdr:colOff>114300</xdr:colOff>
      <xdr:row>78</xdr:row>
      <xdr:rowOff>17208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41629"/>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85776</xdr:rowOff>
    </xdr:from>
    <xdr:to>
      <xdr:col>45</xdr:col>
      <xdr:colOff>177800</xdr:colOff>
      <xdr:row>77</xdr:row>
      <xdr:rowOff>139979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87426"/>
          <a:ext cx="889000" cy="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85776</xdr:rowOff>
    </xdr:from>
    <xdr:to>
      <xdr:col>41</xdr:col>
      <xdr:colOff>50800</xdr:colOff>
      <xdr:row>77</xdr:row>
      <xdr:rowOff>107683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87426"/>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49264</xdr:rowOff>
    </xdr:from>
    <xdr:to>
      <xdr:col>55</xdr:col>
      <xdr:colOff>50800</xdr:colOff>
      <xdr:row>78</xdr:row>
      <xdr:rowOff>150864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137858</xdr:rowOff>
    </xdr:from>
    <xdr:to>
      <xdr:col>50</xdr:col>
      <xdr:colOff>165100</xdr:colOff>
      <xdr:row>78</xdr:row>
      <xdr:rowOff>68008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59135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89179</xdr:rowOff>
    </xdr:from>
    <xdr:to>
      <xdr:col>46</xdr:col>
      <xdr:colOff>38100</xdr:colOff>
      <xdr:row>78</xdr:row>
      <xdr:rowOff>19329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35856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34976</xdr:rowOff>
    </xdr:from>
    <xdr:to>
      <xdr:col>41</xdr:col>
      <xdr:colOff>101600</xdr:colOff>
      <xdr:row>77</xdr:row>
      <xdr:rowOff>136576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153103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56883</xdr:rowOff>
    </xdr:from>
    <xdr:to>
      <xdr:col>36</xdr:col>
      <xdr:colOff>165100</xdr:colOff>
      <xdr:row>77</xdr:row>
      <xdr:rowOff>158483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82601</xdr:rowOff>
    </xdr:from>
    <xdr:to>
      <xdr:col>55</xdr:col>
      <xdr:colOff>0</xdr:colOff>
      <xdr:row>97</xdr:row>
      <xdr:rowOff>83668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1325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83668</xdr:rowOff>
    </xdr:from>
    <xdr:to>
      <xdr:col>50</xdr:col>
      <xdr:colOff>114300</xdr:colOff>
      <xdr:row>98</xdr:row>
      <xdr:rowOff>66460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14318"/>
          <a:ext cx="889000" cy="1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66460</xdr:rowOff>
    </xdr:from>
    <xdr:to>
      <xdr:col>45</xdr:col>
      <xdr:colOff>177800</xdr:colOff>
      <xdr:row>98</xdr:row>
      <xdr:rowOff>111633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8560"/>
          <a:ext cx="889000" cy="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111633</xdr:rowOff>
    </xdr:from>
    <xdr:to>
      <xdr:col>41</xdr:col>
      <xdr:colOff>50800</xdr:colOff>
      <xdr:row>98</xdr:row>
      <xdr:rowOff>112751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13733"/>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31801</xdr:rowOff>
    </xdr:from>
    <xdr:to>
      <xdr:col>55</xdr:col>
      <xdr:colOff>50800</xdr:colOff>
      <xdr:row>97</xdr:row>
      <xdr:rowOff>133401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10228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32868</xdr:rowOff>
    </xdr:from>
    <xdr:to>
      <xdr:col>50</xdr:col>
      <xdr:colOff>165100</xdr:colOff>
      <xdr:row>97</xdr:row>
      <xdr:rowOff>134468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125595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15660</xdr:rowOff>
    </xdr:from>
    <xdr:to>
      <xdr:col>46</xdr:col>
      <xdr:colOff>38100</xdr:colOff>
      <xdr:row>98</xdr:row>
      <xdr:rowOff>117260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108387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60833</xdr:rowOff>
    </xdr:from>
    <xdr:to>
      <xdr:col>41</xdr:col>
      <xdr:colOff>101600</xdr:colOff>
      <xdr:row>98</xdr:row>
      <xdr:rowOff>162433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153560</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5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61951</xdr:rowOff>
    </xdr:from>
    <xdr:to>
      <xdr:col>36</xdr:col>
      <xdr:colOff>165100</xdr:colOff>
      <xdr:row>98</xdr:row>
      <xdr:rowOff>163551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154678</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148174</xdr:rowOff>
    </xdr:from>
    <xdr:to>
      <xdr:col>85</xdr:col>
      <xdr:colOff>127000</xdr:colOff>
      <xdr:row>76</xdr:row>
      <xdr:rowOff>155539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8374"/>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140875</xdr:rowOff>
    </xdr:from>
    <xdr:to>
      <xdr:col>81</xdr:col>
      <xdr:colOff>50800</xdr:colOff>
      <xdr:row>76</xdr:row>
      <xdr:rowOff>155539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71075"/>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140533</xdr:rowOff>
    </xdr:from>
    <xdr:to>
      <xdr:col>76</xdr:col>
      <xdr:colOff>114300</xdr:colOff>
      <xdr:row>76</xdr:row>
      <xdr:rowOff>140875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7073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140533</xdr:rowOff>
    </xdr:from>
    <xdr:to>
      <xdr:col>71</xdr:col>
      <xdr:colOff>177800</xdr:colOff>
      <xdr:row>76</xdr:row>
      <xdr:rowOff>146607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7073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97374</xdr:rowOff>
    </xdr:from>
    <xdr:to>
      <xdr:col>85</xdr:col>
      <xdr:colOff>177800</xdr:colOff>
      <xdr:row>77</xdr:row>
      <xdr:rowOff>27524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75801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104739</xdr:rowOff>
    </xdr:from>
    <xdr:to>
      <xdr:col>81</xdr:col>
      <xdr:colOff>101600</xdr:colOff>
      <xdr:row>77</xdr:row>
      <xdr:rowOff>34889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26016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90075</xdr:rowOff>
    </xdr:from>
    <xdr:to>
      <xdr:col>76</xdr:col>
      <xdr:colOff>165100</xdr:colOff>
      <xdr:row>77</xdr:row>
      <xdr:rowOff>20225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89733</xdr:rowOff>
    </xdr:from>
    <xdr:to>
      <xdr:col>72</xdr:col>
      <xdr:colOff>38100</xdr:colOff>
      <xdr:row>77</xdr:row>
      <xdr:rowOff>19883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11010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95807</xdr:rowOff>
    </xdr:from>
    <xdr:to>
      <xdr:col>67</xdr:col>
      <xdr:colOff>101600</xdr:colOff>
      <xdr:row>77</xdr:row>
      <xdr:rowOff>25957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17084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70644</xdr:rowOff>
    </xdr:from>
    <xdr:to>
      <xdr:col>85</xdr:col>
      <xdr:colOff>127000</xdr:colOff>
      <xdr:row>98</xdr:row>
      <xdr:rowOff>100952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2744"/>
          <a:ext cx="8382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100952</xdr:rowOff>
    </xdr:from>
    <xdr:to>
      <xdr:col>81</xdr:col>
      <xdr:colOff>50800</xdr:colOff>
      <xdr:row>98</xdr:row>
      <xdr:rowOff>140252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3052"/>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140252</xdr:rowOff>
    </xdr:from>
    <xdr:to>
      <xdr:col>76</xdr:col>
      <xdr:colOff>114300</xdr:colOff>
      <xdr:row>98</xdr:row>
      <xdr:rowOff>146920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235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146177</xdr:rowOff>
    </xdr:from>
    <xdr:to>
      <xdr:col>71</xdr:col>
      <xdr:colOff>177800</xdr:colOff>
      <xdr:row>98</xdr:row>
      <xdr:rowOff>146920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4827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19844</xdr:rowOff>
    </xdr:from>
    <xdr:to>
      <xdr:col>85</xdr:col>
      <xdr:colOff>177800</xdr:colOff>
      <xdr:row>98</xdr:row>
      <xdr:rowOff>121444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169721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50152</xdr:rowOff>
    </xdr:from>
    <xdr:to>
      <xdr:col>81</xdr:col>
      <xdr:colOff>101600</xdr:colOff>
      <xdr:row>98</xdr:row>
      <xdr:rowOff>151752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142879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89452</xdr:rowOff>
    </xdr:from>
    <xdr:to>
      <xdr:col>76</xdr:col>
      <xdr:colOff>165100</xdr:colOff>
      <xdr:row>99</xdr:row>
      <xdr:rowOff>19602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10729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96120</xdr:rowOff>
    </xdr:from>
    <xdr:to>
      <xdr:col>72</xdr:col>
      <xdr:colOff>38100</xdr:colOff>
      <xdr:row>99</xdr:row>
      <xdr:rowOff>26270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17397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95377</xdr:rowOff>
    </xdr:from>
    <xdr:to>
      <xdr:col>67</xdr:col>
      <xdr:colOff>101600</xdr:colOff>
      <xdr:row>99</xdr:row>
      <xdr:rowOff>25527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16654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12598</xdr:rowOff>
    </xdr:from>
    <xdr:to>
      <xdr:col>116</xdr:col>
      <xdr:colOff>63500</xdr:colOff>
      <xdr:row>37</xdr:row>
      <xdr:rowOff>124212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56248"/>
          <a:ext cx="838200" cy="1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67919</xdr:rowOff>
    </xdr:from>
    <xdr:to>
      <xdr:col>111</xdr:col>
      <xdr:colOff>177800</xdr:colOff>
      <xdr:row>37</xdr:row>
      <xdr:rowOff>124212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11569"/>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32772</xdr:rowOff>
    </xdr:from>
    <xdr:to>
      <xdr:col>107</xdr:col>
      <xdr:colOff>50800</xdr:colOff>
      <xdr:row>37</xdr:row>
      <xdr:rowOff>67919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76422"/>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32772</xdr:rowOff>
    </xdr:from>
    <xdr:to>
      <xdr:col>102</xdr:col>
      <xdr:colOff>114300</xdr:colOff>
      <xdr:row>37</xdr:row>
      <xdr:rowOff>37630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376422"/>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133248</xdr:rowOff>
    </xdr:from>
    <xdr:to>
      <xdr:col>116</xdr:col>
      <xdr:colOff>114300</xdr:colOff>
      <xdr:row>37</xdr:row>
      <xdr:rowOff>63398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111675</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2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73412</xdr:rowOff>
    </xdr:from>
    <xdr:to>
      <xdr:col>112</xdr:col>
      <xdr:colOff>38100</xdr:colOff>
      <xdr:row>38</xdr:row>
      <xdr:rowOff>3563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1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166140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5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17119</xdr:rowOff>
    </xdr:from>
    <xdr:to>
      <xdr:col>107</xdr:col>
      <xdr:colOff>101600</xdr:colOff>
      <xdr:row>37</xdr:row>
      <xdr:rowOff>118719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109846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4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153422</xdr:rowOff>
    </xdr:from>
    <xdr:to>
      <xdr:col>102</xdr:col>
      <xdr:colOff>165100</xdr:colOff>
      <xdr:row>37</xdr:row>
      <xdr:rowOff>83572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100099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158280</xdr:rowOff>
    </xdr:from>
    <xdr:to>
      <xdr:col>98</xdr:col>
      <xdr:colOff>38100</xdr:colOff>
      <xdr:row>37</xdr:row>
      <xdr:rowOff>88430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104957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0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134062</xdr:rowOff>
    </xdr:from>
    <xdr:to>
      <xdr:col>116</xdr:col>
      <xdr:colOff>63500</xdr:colOff>
      <xdr:row>56</xdr:row>
      <xdr:rowOff>150101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35262"/>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150101</xdr:rowOff>
    </xdr:from>
    <xdr:to>
      <xdr:col>111</xdr:col>
      <xdr:colOff>177800</xdr:colOff>
      <xdr:row>57</xdr:row>
      <xdr:rowOff>128194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51301"/>
          <a:ext cx="88900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111963</xdr:rowOff>
    </xdr:from>
    <xdr:to>
      <xdr:col>107</xdr:col>
      <xdr:colOff>50800</xdr:colOff>
      <xdr:row>57</xdr:row>
      <xdr:rowOff>128194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8461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22961</xdr:rowOff>
    </xdr:from>
    <xdr:to>
      <xdr:col>102</xdr:col>
      <xdr:colOff>114300</xdr:colOff>
      <xdr:row>57</xdr:row>
      <xdr:rowOff>111963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795611"/>
          <a:ext cx="8890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83262</xdr:rowOff>
    </xdr:from>
    <xdr:to>
      <xdr:col>116</xdr:col>
      <xdr:colOff>114300</xdr:colOff>
      <xdr:row>57</xdr:row>
      <xdr:rowOff>13412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106139</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99301</xdr:rowOff>
    </xdr:from>
    <xdr:to>
      <xdr:col>112</xdr:col>
      <xdr:colOff>38100</xdr:colOff>
      <xdr:row>57</xdr:row>
      <xdr:rowOff>29451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45978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4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77394</xdr:rowOff>
    </xdr:from>
    <xdr:to>
      <xdr:col>107</xdr:col>
      <xdr:colOff>101600</xdr:colOff>
      <xdr:row>58</xdr:row>
      <xdr:rowOff>7544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24071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6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61163</xdr:rowOff>
    </xdr:from>
    <xdr:to>
      <xdr:col>102</xdr:col>
      <xdr:colOff>165100</xdr:colOff>
      <xdr:row>57</xdr:row>
      <xdr:rowOff>162763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7840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143611</xdr:rowOff>
    </xdr:from>
    <xdr:to>
      <xdr:col>98</xdr:col>
      <xdr:colOff>38100</xdr:colOff>
      <xdr:row>57</xdr:row>
      <xdr:rowOff>73761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90288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52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164703</xdr:rowOff>
    </xdr:from>
    <xdr:to>
      <xdr:col>116</xdr:col>
      <xdr:colOff>63500</xdr:colOff>
      <xdr:row>75</xdr:row>
      <xdr:rowOff>164846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23453"/>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826</xdr:rowOff>
    </xdr:from>
    <xdr:to>
      <xdr:col>111</xdr:col>
      <xdr:colOff>177800</xdr:colOff>
      <xdr:row>75</xdr:row>
      <xdr:rowOff>164846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59576"/>
          <a:ext cx="889000" cy="1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161589</xdr:rowOff>
    </xdr:from>
    <xdr:to>
      <xdr:col>107</xdr:col>
      <xdr:colOff>50800</xdr:colOff>
      <xdr:row>75</xdr:row>
      <xdr:rowOff>826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48889"/>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161589</xdr:rowOff>
    </xdr:from>
    <xdr:to>
      <xdr:col>102</xdr:col>
      <xdr:colOff>114300</xdr:colOff>
      <xdr:row>75</xdr:row>
      <xdr:rowOff>38430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48889"/>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113903</xdr:rowOff>
    </xdr:from>
    <xdr:to>
      <xdr:col>116</xdr:col>
      <xdr:colOff>114300</xdr:colOff>
      <xdr:row>76</xdr:row>
      <xdr:rowOff>44053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92330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114046</xdr:rowOff>
    </xdr:from>
    <xdr:to>
      <xdr:col>112</xdr:col>
      <xdr:colOff>38100</xdr:colOff>
      <xdr:row>76</xdr:row>
      <xdr:rowOff>44196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35323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121476</xdr:rowOff>
    </xdr:from>
    <xdr:to>
      <xdr:col>107</xdr:col>
      <xdr:colOff>101600</xdr:colOff>
      <xdr:row>75</xdr:row>
      <xdr:rowOff>51626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42753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110789</xdr:rowOff>
    </xdr:from>
    <xdr:to>
      <xdr:col>102</xdr:col>
      <xdr:colOff>165100</xdr:colOff>
      <xdr:row>75</xdr:row>
      <xdr:rowOff>40939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9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159080</xdr:rowOff>
    </xdr:from>
    <xdr:to>
      <xdr:col>98</xdr:col>
      <xdr:colOff>38100</xdr:colOff>
      <xdr:row>75</xdr:row>
      <xdr:rowOff>89230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80357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令和３年度の歳出決算総額は、</a:t>
          </a:r>
          <a:r>
            <a:rPr kumimoji="1" lang="en-US" altLang="ja-JP" sz="1100">
              <a:solidFill>
                <a:schemeClr val="dk1"/>
              </a:solidFill>
              <a:effectLst/>
              <a:latin typeface="+mn-lt"/>
              <a:ea typeface="+mn-ea"/>
              <a:cs typeface="+mn-cs"/>
            </a:rPr>
            <a:t>31,097,338</a:t>
          </a:r>
          <a:r>
            <a:rPr kumimoji="1" lang="ja-JP" altLang="ja-JP" sz="1100">
              <a:solidFill>
                <a:schemeClr val="dk1"/>
              </a:solidFill>
              <a:effectLst/>
              <a:latin typeface="+mn-lt"/>
              <a:ea typeface="+mn-ea"/>
              <a:cs typeface="+mn-cs"/>
            </a:rPr>
            <a:t>千円であり、住民一人当たりのコストは</a:t>
          </a:r>
          <a:r>
            <a:rPr kumimoji="1" lang="en-US" altLang="ja-JP" sz="1100">
              <a:solidFill>
                <a:schemeClr val="dk1"/>
              </a:solidFill>
              <a:effectLst/>
              <a:latin typeface="+mn-lt"/>
              <a:ea typeface="+mn-ea"/>
              <a:cs typeface="+mn-cs"/>
            </a:rPr>
            <a:t>414,963</a:t>
          </a:r>
          <a:r>
            <a:rPr kumimoji="1" lang="ja-JP" altLang="ja-JP" sz="1100">
              <a:solidFill>
                <a:schemeClr val="dk1"/>
              </a:solidFill>
              <a:effectLst/>
              <a:latin typeface="+mn-lt"/>
              <a:ea typeface="+mn-ea"/>
              <a:cs typeface="+mn-cs"/>
            </a:rPr>
            <a:t>円となっている。令和２年度に</a:t>
          </a:r>
          <a:r>
            <a:rPr kumimoji="1" lang="ja-JP" altLang="en-US" sz="1100">
              <a:solidFill>
                <a:schemeClr val="dk1"/>
              </a:solidFill>
              <a:effectLst/>
              <a:latin typeface="+mn-lt"/>
              <a:ea typeface="+mn-ea"/>
              <a:cs typeface="+mn-cs"/>
            </a:rPr>
            <a:t>実施した</a:t>
          </a:r>
          <a:r>
            <a:rPr kumimoji="1" lang="ja-JP" altLang="ja-JP" sz="1100">
              <a:solidFill>
                <a:schemeClr val="dk1"/>
              </a:solidFill>
              <a:effectLst/>
              <a:latin typeface="+mn-lt"/>
              <a:ea typeface="+mn-ea"/>
              <a:cs typeface="+mn-cs"/>
            </a:rPr>
            <a:t>新型コロナウイルス感染症に対する国の施策である特別定額給付金事業</a:t>
          </a:r>
          <a:r>
            <a:rPr kumimoji="1" lang="ja-JP" altLang="en-US" sz="1100">
              <a:solidFill>
                <a:schemeClr val="dk1"/>
              </a:solidFill>
              <a:effectLst/>
              <a:latin typeface="+mn-lt"/>
              <a:ea typeface="+mn-ea"/>
              <a:cs typeface="+mn-cs"/>
            </a:rPr>
            <a:t>の皆減</a:t>
          </a:r>
          <a:r>
            <a:rPr kumimoji="1" lang="ja-JP" altLang="ja-JP" sz="1100">
              <a:solidFill>
                <a:schemeClr val="dk1"/>
              </a:solidFill>
              <a:effectLst/>
              <a:latin typeface="+mn-lt"/>
              <a:ea typeface="+mn-ea"/>
              <a:cs typeface="+mn-cs"/>
            </a:rPr>
            <a:t>などにより、補助費が大幅に減少したものの、国の子育て世帯への臨時特別給付金事業や住民税非課税世帯等への臨時特別給付金事業の実施により扶助費が増加した。</a:t>
          </a:r>
          <a:endParaRPr lang="ja-JP" altLang="ja-JP" sz="1400">
            <a:effectLst/>
          </a:endParaRPr>
        </a:p>
        <a:p>
          <a:r>
            <a:rPr kumimoji="1" lang="ja-JP" altLang="ja-JP" sz="1100">
              <a:solidFill>
                <a:schemeClr val="dk1"/>
              </a:solidFill>
              <a:effectLst/>
              <a:latin typeface="+mn-lt"/>
              <a:ea typeface="+mn-ea"/>
              <a:cs typeface="+mn-cs"/>
            </a:rPr>
            <a:t>人件費では、令和２年度からの会計年度任用職員への移行により、住民一人当たりのコストが</a:t>
          </a:r>
          <a:r>
            <a:rPr kumimoji="1" lang="en-US" altLang="ja-JP" sz="1100">
              <a:solidFill>
                <a:schemeClr val="dk1"/>
              </a:solidFill>
              <a:effectLst/>
              <a:latin typeface="+mn-lt"/>
              <a:ea typeface="+mn-ea"/>
              <a:cs typeface="+mn-cs"/>
            </a:rPr>
            <a:t>66,665</a:t>
          </a:r>
          <a:r>
            <a:rPr kumimoji="1" lang="ja-JP" altLang="ja-JP" sz="1100">
              <a:solidFill>
                <a:schemeClr val="dk1"/>
              </a:solidFill>
              <a:effectLst/>
              <a:latin typeface="+mn-lt"/>
              <a:ea typeface="+mn-ea"/>
              <a:cs typeface="+mn-cs"/>
            </a:rPr>
            <a:t>円と昨年度より</a:t>
          </a:r>
          <a:r>
            <a:rPr kumimoji="1" lang="en-US" altLang="ja-JP" sz="1100">
              <a:solidFill>
                <a:schemeClr val="dk1"/>
              </a:solidFill>
              <a:effectLst/>
              <a:latin typeface="+mn-lt"/>
              <a:ea typeface="+mn-ea"/>
              <a:cs typeface="+mn-cs"/>
            </a:rPr>
            <a:t>2,245</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5,680</a:t>
          </a:r>
          <a:r>
            <a:rPr kumimoji="1" lang="ja-JP" altLang="ja-JP" sz="1100">
              <a:solidFill>
                <a:schemeClr val="dk1"/>
              </a:solidFill>
              <a:effectLst/>
              <a:latin typeface="+mn-lt"/>
              <a:ea typeface="+mn-ea"/>
              <a:cs typeface="+mn-cs"/>
            </a:rPr>
            <a:t>円下回っており、類似団体平均より低い水準を維持している。これは定員管理適正化方針を策定し、定員管理を行っているためである。</a:t>
          </a:r>
          <a:endParaRPr lang="ja-JP" altLang="ja-JP" sz="1400">
            <a:effectLst/>
          </a:endParaRPr>
        </a:p>
        <a:p>
          <a:r>
            <a:rPr kumimoji="1" lang="ja-JP" altLang="ja-JP" sz="1100">
              <a:solidFill>
                <a:schemeClr val="dk1"/>
              </a:solidFill>
              <a:effectLst/>
              <a:latin typeface="+mn-lt"/>
              <a:ea typeface="+mn-ea"/>
              <a:cs typeface="+mn-cs"/>
            </a:rPr>
            <a:t>住民ニーズが多様化する中、地方公共団体の役割も複雑、多様化しているが、今後も適正な定員管理及び事務の効率化による時間外勤務の縮小などにより事務的経費の抑制に努めていく。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74,940
72,143
60.97
33,810,070
31,097,338
2,678,176
17,483,173
27,381,833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63348</xdr:rowOff>
    </xdr:from>
    <xdr:to>
      <xdr:col>24</xdr:col>
      <xdr:colOff>63500</xdr:colOff>
      <xdr:row>36</xdr:row>
      <xdr:rowOff>81178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35548"/>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81178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046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144272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0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108153</xdr:rowOff>
    </xdr:from>
    <xdr:to>
      <xdr:col>10</xdr:col>
      <xdr:colOff>114300</xdr:colOff>
      <xdr:row>36</xdr:row>
      <xdr:rowOff>144272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035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12548</xdr:rowOff>
    </xdr:from>
    <xdr:to>
      <xdr:col>24</xdr:col>
      <xdr:colOff>114300</xdr:colOff>
      <xdr:row>36</xdr:row>
      <xdr:rowOff>114148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162425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30378</xdr:rowOff>
    </xdr:from>
    <xdr:to>
      <xdr:col>20</xdr:col>
      <xdr:colOff>38100</xdr:colOff>
      <xdr:row>36</xdr:row>
      <xdr:rowOff>131978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123105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93472</xdr:rowOff>
    </xdr:from>
    <xdr:to>
      <xdr:col>10</xdr:col>
      <xdr:colOff>165100</xdr:colOff>
      <xdr:row>37</xdr:row>
      <xdr:rowOff>23622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14749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57353</xdr:rowOff>
    </xdr:from>
    <xdr:to>
      <xdr:col>6</xdr:col>
      <xdr:colOff>38100</xdr:colOff>
      <xdr:row>36</xdr:row>
      <xdr:rowOff>158953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150080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17018</xdr:rowOff>
    </xdr:from>
    <xdr:to>
      <xdr:col>24</xdr:col>
      <xdr:colOff>63500</xdr:colOff>
      <xdr:row>57</xdr:row>
      <xdr:rowOff>33462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3868"/>
          <a:ext cx="838200" cy="70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17018</xdr:rowOff>
    </xdr:from>
    <xdr:to>
      <xdr:col>19</xdr:col>
      <xdr:colOff>177800</xdr:colOff>
      <xdr:row>57</xdr:row>
      <xdr:rowOff>128628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3868"/>
          <a:ext cx="889000" cy="79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118707</xdr:rowOff>
    </xdr:from>
    <xdr:to>
      <xdr:col>15</xdr:col>
      <xdr:colOff>50800</xdr:colOff>
      <xdr:row>57</xdr:row>
      <xdr:rowOff>128628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135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118707</xdr:rowOff>
    </xdr:from>
    <xdr:to>
      <xdr:col>10</xdr:col>
      <xdr:colOff>114300</xdr:colOff>
      <xdr:row>57</xdr:row>
      <xdr:rowOff>124772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1357"/>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154112</xdr:rowOff>
    </xdr:from>
    <xdr:to>
      <xdr:col>24</xdr:col>
      <xdr:colOff>114300</xdr:colOff>
      <xdr:row>57</xdr:row>
      <xdr:rowOff>84262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69039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137668</xdr:rowOff>
    </xdr:from>
    <xdr:to>
      <xdr:col>20</xdr:col>
      <xdr:colOff>38100</xdr:colOff>
      <xdr:row>53</xdr:row>
      <xdr:rowOff>67818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58945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77828</xdr:rowOff>
    </xdr:from>
    <xdr:to>
      <xdr:col>15</xdr:col>
      <xdr:colOff>101600</xdr:colOff>
      <xdr:row>58</xdr:row>
      <xdr:rowOff>7978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170555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67907</xdr:rowOff>
    </xdr:from>
    <xdr:to>
      <xdr:col>10</xdr:col>
      <xdr:colOff>165100</xdr:colOff>
      <xdr:row>57</xdr:row>
      <xdr:rowOff>169507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160634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73972</xdr:rowOff>
    </xdr:from>
    <xdr:to>
      <xdr:col>6</xdr:col>
      <xdr:colOff>38100</xdr:colOff>
      <xdr:row>58</xdr:row>
      <xdr:rowOff>4122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166699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83998</xdr:rowOff>
    </xdr:from>
    <xdr:to>
      <xdr:col>24</xdr:col>
      <xdr:colOff>63500</xdr:colOff>
      <xdr:row>78</xdr:row>
      <xdr:rowOff>11088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14198"/>
          <a:ext cx="838200" cy="2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11088</xdr:rowOff>
    </xdr:from>
    <xdr:to>
      <xdr:col>19</xdr:col>
      <xdr:colOff>177800</xdr:colOff>
      <xdr:row>78</xdr:row>
      <xdr:rowOff>82322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8418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82322</xdr:rowOff>
    </xdr:from>
    <xdr:to>
      <xdr:col>15</xdr:col>
      <xdr:colOff>50800</xdr:colOff>
      <xdr:row>78</xdr:row>
      <xdr:rowOff>102566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5422"/>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73140</xdr:rowOff>
    </xdr:from>
    <xdr:to>
      <xdr:col>10</xdr:col>
      <xdr:colOff>114300</xdr:colOff>
      <xdr:row>78</xdr:row>
      <xdr:rowOff>102566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46240"/>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33198</xdr:rowOff>
    </xdr:from>
    <xdr:to>
      <xdr:col>24</xdr:col>
      <xdr:colOff>114300</xdr:colOff>
      <xdr:row>76</xdr:row>
      <xdr:rowOff>134798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131738</xdr:rowOff>
    </xdr:from>
    <xdr:to>
      <xdr:col>20</xdr:col>
      <xdr:colOff>38100</xdr:colOff>
      <xdr:row>78</xdr:row>
      <xdr:rowOff>61888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53015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31522</xdr:rowOff>
    </xdr:from>
    <xdr:to>
      <xdr:col>15</xdr:col>
      <xdr:colOff>101600</xdr:colOff>
      <xdr:row>78</xdr:row>
      <xdr:rowOff>133122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124249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51766</xdr:rowOff>
    </xdr:from>
    <xdr:to>
      <xdr:col>10</xdr:col>
      <xdr:colOff>165100</xdr:colOff>
      <xdr:row>78</xdr:row>
      <xdr:rowOff>153366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144493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22340</xdr:rowOff>
    </xdr:from>
    <xdr:to>
      <xdr:col>6</xdr:col>
      <xdr:colOff>38100</xdr:colOff>
      <xdr:row>78</xdr:row>
      <xdr:rowOff>123940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115067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8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159899</xdr:rowOff>
    </xdr:from>
    <xdr:to>
      <xdr:col>24</xdr:col>
      <xdr:colOff>63500</xdr:colOff>
      <xdr:row>97</xdr:row>
      <xdr:rowOff>102764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19099"/>
          <a:ext cx="838200" cy="1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96610</xdr:rowOff>
    </xdr:from>
    <xdr:to>
      <xdr:col>19</xdr:col>
      <xdr:colOff>177800</xdr:colOff>
      <xdr:row>97</xdr:row>
      <xdr:rowOff>102764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27260"/>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96610</xdr:rowOff>
    </xdr:from>
    <xdr:to>
      <xdr:col>15</xdr:col>
      <xdr:colOff>50800</xdr:colOff>
      <xdr:row>97</xdr:row>
      <xdr:rowOff>163116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27260"/>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163116</xdr:rowOff>
    </xdr:from>
    <xdr:to>
      <xdr:col>10</xdr:col>
      <xdr:colOff>114300</xdr:colOff>
      <xdr:row>98</xdr:row>
      <xdr:rowOff>14574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3766"/>
          <a:ext cx="889000" cy="2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109099</xdr:rowOff>
    </xdr:from>
    <xdr:to>
      <xdr:col>24</xdr:col>
      <xdr:colOff>114300</xdr:colOff>
      <xdr:row>97</xdr:row>
      <xdr:rowOff>39249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87526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51964</xdr:rowOff>
    </xdr:from>
    <xdr:to>
      <xdr:col>20</xdr:col>
      <xdr:colOff>38100</xdr:colOff>
      <xdr:row>97</xdr:row>
      <xdr:rowOff>153564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144691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45810</xdr:rowOff>
    </xdr:from>
    <xdr:to>
      <xdr:col>15</xdr:col>
      <xdr:colOff>101600</xdr:colOff>
      <xdr:row>97</xdr:row>
      <xdr:rowOff>147410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112316</xdr:rowOff>
    </xdr:from>
    <xdr:to>
      <xdr:col>10</xdr:col>
      <xdr:colOff>165100</xdr:colOff>
      <xdr:row>98</xdr:row>
      <xdr:rowOff>42466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33593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135224</xdr:rowOff>
    </xdr:from>
    <xdr:to>
      <xdr:col>6</xdr:col>
      <xdr:colOff>38100</xdr:colOff>
      <xdr:row>98</xdr:row>
      <xdr:rowOff>65374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81901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134062</xdr:rowOff>
    </xdr:from>
    <xdr:to>
      <xdr:col>55</xdr:col>
      <xdr:colOff>0</xdr:colOff>
      <xdr:row>38</xdr:row>
      <xdr:rowOff>165989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9162"/>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134062</xdr:rowOff>
    </xdr:from>
    <xdr:to>
      <xdr:col>50</xdr:col>
      <xdr:colOff>114300</xdr:colOff>
      <xdr:row>38</xdr:row>
      <xdr:rowOff>151587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9162"/>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144196</xdr:rowOff>
    </xdr:from>
    <xdr:to>
      <xdr:col>45</xdr:col>
      <xdr:colOff>177800</xdr:colOff>
      <xdr:row>38</xdr:row>
      <xdr:rowOff>151587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929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141910</xdr:rowOff>
    </xdr:from>
    <xdr:to>
      <xdr:col>41</xdr:col>
      <xdr:colOff>50800</xdr:colOff>
      <xdr:row>38</xdr:row>
      <xdr:rowOff>144196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70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115189</xdr:rowOff>
    </xdr:from>
    <xdr:to>
      <xdr:col>55</xdr:col>
      <xdr:colOff>50800</xdr:colOff>
      <xdr:row>39</xdr:row>
      <xdr:rowOff>45339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83262</xdr:rowOff>
    </xdr:from>
    <xdr:to>
      <xdr:col>50</xdr:col>
      <xdr:colOff>165100</xdr:colOff>
      <xdr:row>39</xdr:row>
      <xdr:rowOff>13412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4539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100787</xdr:rowOff>
    </xdr:from>
    <xdr:to>
      <xdr:col>46</xdr:col>
      <xdr:colOff>38100</xdr:colOff>
      <xdr:row>39</xdr:row>
      <xdr:rowOff>30937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22064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08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93396</xdr:rowOff>
    </xdr:from>
    <xdr:to>
      <xdr:col>41</xdr:col>
      <xdr:colOff>101600</xdr:colOff>
      <xdr:row>39</xdr:row>
      <xdr:rowOff>23546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14673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91110</xdr:rowOff>
    </xdr:from>
    <xdr:to>
      <xdr:col>36</xdr:col>
      <xdr:colOff>165100</xdr:colOff>
      <xdr:row>39</xdr:row>
      <xdr:rowOff>21260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84882</xdr:rowOff>
    </xdr:from>
    <xdr:to>
      <xdr:col>55</xdr:col>
      <xdr:colOff>0</xdr:colOff>
      <xdr:row>58</xdr:row>
      <xdr:rowOff>99402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8982"/>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94776</xdr:rowOff>
    </xdr:from>
    <xdr:to>
      <xdr:col>50</xdr:col>
      <xdr:colOff>114300</xdr:colOff>
      <xdr:row>58</xdr:row>
      <xdr:rowOff>99402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3887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93769</xdr:rowOff>
    </xdr:from>
    <xdr:to>
      <xdr:col>45</xdr:col>
      <xdr:colOff>177800</xdr:colOff>
      <xdr:row>58</xdr:row>
      <xdr:rowOff>94776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3786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93769</xdr:rowOff>
    </xdr:from>
    <xdr:to>
      <xdr:col>41</xdr:col>
      <xdr:colOff>50800</xdr:colOff>
      <xdr:row>58</xdr:row>
      <xdr:rowOff>97254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7869"/>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34082</xdr:rowOff>
    </xdr:from>
    <xdr:to>
      <xdr:col>55</xdr:col>
      <xdr:colOff>50800</xdr:colOff>
      <xdr:row>58</xdr:row>
      <xdr:rowOff>135682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120459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48602</xdr:rowOff>
    </xdr:from>
    <xdr:to>
      <xdr:col>50</xdr:col>
      <xdr:colOff>165100</xdr:colOff>
      <xdr:row>58</xdr:row>
      <xdr:rowOff>150202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141329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43976</xdr:rowOff>
    </xdr:from>
    <xdr:to>
      <xdr:col>46</xdr:col>
      <xdr:colOff>38100</xdr:colOff>
      <xdr:row>58</xdr:row>
      <xdr:rowOff>145576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136703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42969</xdr:rowOff>
    </xdr:from>
    <xdr:to>
      <xdr:col>41</xdr:col>
      <xdr:colOff>101600</xdr:colOff>
      <xdr:row>58</xdr:row>
      <xdr:rowOff>144569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135696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46454</xdr:rowOff>
    </xdr:from>
    <xdr:to>
      <xdr:col>36</xdr:col>
      <xdr:colOff>165100</xdr:colOff>
      <xdr:row>58</xdr:row>
      <xdr:rowOff>148054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139181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105433</xdr:rowOff>
    </xdr:from>
    <xdr:to>
      <xdr:col>55</xdr:col>
      <xdr:colOff>0</xdr:colOff>
      <xdr:row>76</xdr:row>
      <xdr:rowOff>8187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964183"/>
          <a:ext cx="8382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8187</xdr:rowOff>
    </xdr:from>
    <xdr:to>
      <xdr:col>50</xdr:col>
      <xdr:colOff>114300</xdr:colOff>
      <xdr:row>77</xdr:row>
      <xdr:rowOff>42591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38387"/>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42591</xdr:rowOff>
    </xdr:from>
    <xdr:to>
      <xdr:col>45</xdr:col>
      <xdr:colOff>177800</xdr:colOff>
      <xdr:row>77</xdr:row>
      <xdr:rowOff>49357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44241"/>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166698</xdr:rowOff>
    </xdr:from>
    <xdr:to>
      <xdr:col>41</xdr:col>
      <xdr:colOff>50800</xdr:colOff>
      <xdr:row>77</xdr:row>
      <xdr:rowOff>49357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96898"/>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54633</xdr:rowOff>
    </xdr:from>
    <xdr:to>
      <xdr:col>55</xdr:col>
      <xdr:colOff>50800</xdr:colOff>
      <xdr:row>75</xdr:row>
      <xdr:rowOff>156232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13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77510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128836</xdr:rowOff>
    </xdr:from>
    <xdr:to>
      <xdr:col>50</xdr:col>
      <xdr:colOff>165100</xdr:colOff>
      <xdr:row>76</xdr:row>
      <xdr:rowOff>58986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75513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163241</xdr:rowOff>
    </xdr:from>
    <xdr:to>
      <xdr:col>46</xdr:col>
      <xdr:colOff>38100</xdr:colOff>
      <xdr:row>77</xdr:row>
      <xdr:rowOff>93391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84518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2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170007</xdr:rowOff>
    </xdr:from>
    <xdr:to>
      <xdr:col>41</xdr:col>
      <xdr:colOff>101600</xdr:colOff>
      <xdr:row>77</xdr:row>
      <xdr:rowOff>100157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91284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115898</xdr:rowOff>
    </xdr:from>
    <xdr:to>
      <xdr:col>36</xdr:col>
      <xdr:colOff>165100</xdr:colOff>
      <xdr:row>77</xdr:row>
      <xdr:rowOff>46048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62575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50260</xdr:rowOff>
    </xdr:from>
    <xdr:to>
      <xdr:col>55</xdr:col>
      <xdr:colOff>0</xdr:colOff>
      <xdr:row>96</xdr:row>
      <xdr:rowOff>116060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38010"/>
          <a:ext cx="838200" cy="2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50260</xdr:rowOff>
    </xdr:from>
    <xdr:to>
      <xdr:col>50</xdr:col>
      <xdr:colOff>114300</xdr:colOff>
      <xdr:row>97</xdr:row>
      <xdr:rowOff>38336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38010"/>
          <a:ext cx="889000" cy="3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38336</xdr:rowOff>
    </xdr:from>
    <xdr:to>
      <xdr:col>45</xdr:col>
      <xdr:colOff>177800</xdr:colOff>
      <xdr:row>97</xdr:row>
      <xdr:rowOff>63309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68986"/>
          <a:ext cx="889000" cy="2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159017</xdr:rowOff>
    </xdr:from>
    <xdr:to>
      <xdr:col>41</xdr:col>
      <xdr:colOff>50800</xdr:colOff>
      <xdr:row>97</xdr:row>
      <xdr:rowOff>63309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1821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65260</xdr:rowOff>
    </xdr:from>
    <xdr:to>
      <xdr:col>55</xdr:col>
      <xdr:colOff>50800</xdr:colOff>
      <xdr:row>96</xdr:row>
      <xdr:rowOff>166860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43687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170910</xdr:rowOff>
    </xdr:from>
    <xdr:to>
      <xdr:col>50</xdr:col>
      <xdr:colOff>165100</xdr:colOff>
      <xdr:row>95</xdr:row>
      <xdr:rowOff>101060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117587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158986</xdr:rowOff>
    </xdr:from>
    <xdr:to>
      <xdr:col>46</xdr:col>
      <xdr:colOff>38100</xdr:colOff>
      <xdr:row>97</xdr:row>
      <xdr:rowOff>89136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80263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12509</xdr:rowOff>
    </xdr:from>
    <xdr:to>
      <xdr:col>41</xdr:col>
      <xdr:colOff>101600</xdr:colOff>
      <xdr:row>97</xdr:row>
      <xdr:rowOff>114109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105236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108217</xdr:rowOff>
    </xdr:from>
    <xdr:to>
      <xdr:col>36</xdr:col>
      <xdr:colOff>165100</xdr:colOff>
      <xdr:row>97</xdr:row>
      <xdr:rowOff>38367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78115</xdr:rowOff>
    </xdr:from>
    <xdr:to>
      <xdr:col>85</xdr:col>
      <xdr:colOff>127000</xdr:colOff>
      <xdr:row>37</xdr:row>
      <xdr:rowOff>157668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50315"/>
          <a:ext cx="838200" cy="2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78115</xdr:rowOff>
    </xdr:from>
    <xdr:to>
      <xdr:col>81</xdr:col>
      <xdr:colOff>50800</xdr:colOff>
      <xdr:row>36</xdr:row>
      <xdr:rowOff>129733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50315"/>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104358</xdr:rowOff>
    </xdr:from>
    <xdr:to>
      <xdr:col>76</xdr:col>
      <xdr:colOff>114300</xdr:colOff>
      <xdr:row>36</xdr:row>
      <xdr:rowOff>129733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933658"/>
          <a:ext cx="8890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104358</xdr:rowOff>
    </xdr:from>
    <xdr:to>
      <xdr:col>71</xdr:col>
      <xdr:colOff>177800</xdr:colOff>
      <xdr:row>37</xdr:row>
      <xdr:rowOff>121092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933658"/>
          <a:ext cx="889000" cy="5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106868</xdr:rowOff>
    </xdr:from>
    <xdr:to>
      <xdr:col>85</xdr:col>
      <xdr:colOff>177800</xdr:colOff>
      <xdr:row>38</xdr:row>
      <xdr:rowOff>37018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27315</xdr:rowOff>
    </xdr:from>
    <xdr:to>
      <xdr:col>81</xdr:col>
      <xdr:colOff>101600</xdr:colOff>
      <xdr:row>36</xdr:row>
      <xdr:rowOff>128915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145442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78933</xdr:rowOff>
    </xdr:from>
    <xdr:to>
      <xdr:col>76</xdr:col>
      <xdr:colOff>165100</xdr:colOff>
      <xdr:row>37</xdr:row>
      <xdr:rowOff>9083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25610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53558</xdr:rowOff>
    </xdr:from>
    <xdr:to>
      <xdr:col>72</xdr:col>
      <xdr:colOff>38100</xdr:colOff>
      <xdr:row>34</xdr:row>
      <xdr:rowOff>155158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70292</xdr:rowOff>
    </xdr:from>
    <xdr:to>
      <xdr:col>67</xdr:col>
      <xdr:colOff>101600</xdr:colOff>
      <xdr:row>38</xdr:row>
      <xdr:rowOff>442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163019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150825</xdr:rowOff>
    </xdr:from>
    <xdr:to>
      <xdr:col>85</xdr:col>
      <xdr:colOff>127000</xdr:colOff>
      <xdr:row>56</xdr:row>
      <xdr:rowOff>87750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80575"/>
          <a:ext cx="838200" cy="10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150825</xdr:rowOff>
    </xdr:from>
    <xdr:to>
      <xdr:col>81</xdr:col>
      <xdr:colOff>50800</xdr:colOff>
      <xdr:row>56</xdr:row>
      <xdr:rowOff>37040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80575"/>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27591</xdr:rowOff>
    </xdr:from>
    <xdr:to>
      <xdr:col>76</xdr:col>
      <xdr:colOff>114300</xdr:colOff>
      <xdr:row>56</xdr:row>
      <xdr:rowOff>37040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287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27591</xdr:rowOff>
    </xdr:from>
    <xdr:to>
      <xdr:col>71</xdr:col>
      <xdr:colOff>177800</xdr:colOff>
      <xdr:row>57</xdr:row>
      <xdr:rowOff>9531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28791"/>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36950</xdr:rowOff>
    </xdr:from>
    <xdr:to>
      <xdr:col>85</xdr:col>
      <xdr:colOff>177800</xdr:colOff>
      <xdr:row>56</xdr:row>
      <xdr:rowOff>138550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15377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100025</xdr:rowOff>
    </xdr:from>
    <xdr:to>
      <xdr:col>81</xdr:col>
      <xdr:colOff>101600</xdr:colOff>
      <xdr:row>56</xdr:row>
      <xdr:rowOff>30175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21302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157690</xdr:rowOff>
    </xdr:from>
    <xdr:to>
      <xdr:col>76</xdr:col>
      <xdr:colOff>165100</xdr:colOff>
      <xdr:row>56</xdr:row>
      <xdr:rowOff>87840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78967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148241</xdr:rowOff>
    </xdr:from>
    <xdr:to>
      <xdr:col>72</xdr:col>
      <xdr:colOff>38100</xdr:colOff>
      <xdr:row>56</xdr:row>
      <xdr:rowOff>78391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94918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130181</xdr:rowOff>
    </xdr:from>
    <xdr:to>
      <xdr:col>67</xdr:col>
      <xdr:colOff>101600</xdr:colOff>
      <xdr:row>57</xdr:row>
      <xdr:rowOff>60331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51458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2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148174</xdr:rowOff>
    </xdr:from>
    <xdr:to>
      <xdr:col>85</xdr:col>
      <xdr:colOff>127000</xdr:colOff>
      <xdr:row>96</xdr:row>
      <xdr:rowOff>155539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07374"/>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140875</xdr:rowOff>
    </xdr:from>
    <xdr:to>
      <xdr:col>81</xdr:col>
      <xdr:colOff>50800</xdr:colOff>
      <xdr:row>96</xdr:row>
      <xdr:rowOff>155539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00075"/>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140533</xdr:rowOff>
    </xdr:from>
    <xdr:to>
      <xdr:col>76</xdr:col>
      <xdr:colOff>114300</xdr:colOff>
      <xdr:row>96</xdr:row>
      <xdr:rowOff>140875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9973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140533</xdr:rowOff>
    </xdr:from>
    <xdr:to>
      <xdr:col>71</xdr:col>
      <xdr:colOff>177800</xdr:colOff>
      <xdr:row>96</xdr:row>
      <xdr:rowOff>146607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9973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97374</xdr:rowOff>
    </xdr:from>
    <xdr:to>
      <xdr:col>85</xdr:col>
      <xdr:colOff>177800</xdr:colOff>
      <xdr:row>97</xdr:row>
      <xdr:rowOff>27524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75801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104739</xdr:rowOff>
    </xdr:from>
    <xdr:to>
      <xdr:col>81</xdr:col>
      <xdr:colOff>101600</xdr:colOff>
      <xdr:row>97</xdr:row>
      <xdr:rowOff>34889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26016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90075</xdr:rowOff>
    </xdr:from>
    <xdr:to>
      <xdr:col>76</xdr:col>
      <xdr:colOff>165100</xdr:colOff>
      <xdr:row>97</xdr:row>
      <xdr:rowOff>20225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89733</xdr:rowOff>
    </xdr:from>
    <xdr:to>
      <xdr:col>72</xdr:col>
      <xdr:colOff>38100</xdr:colOff>
      <xdr:row>97</xdr:row>
      <xdr:rowOff>19883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95807</xdr:rowOff>
    </xdr:from>
    <xdr:to>
      <xdr:col>67</xdr:col>
      <xdr:colOff>101600</xdr:colOff>
      <xdr:row>97</xdr:row>
      <xdr:rowOff>25957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4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35382</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21932"/>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35382</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721932"/>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156032</xdr:rowOff>
    </xdr:from>
    <xdr:to>
      <xdr:col>102</xdr:col>
      <xdr:colOff>165100</xdr:colOff>
      <xdr:row>39</xdr:row>
      <xdr:rowOff>86182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102709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4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総務費の住民一人当たりのコストは</a:t>
          </a:r>
          <a:r>
            <a:rPr kumimoji="1" lang="en-US" altLang="ja-JP" sz="1100">
              <a:solidFill>
                <a:schemeClr val="dk1"/>
              </a:solidFill>
              <a:effectLst/>
              <a:latin typeface="+mn-lt"/>
              <a:ea typeface="+mn-ea"/>
              <a:cs typeface="+mn-cs"/>
            </a:rPr>
            <a:t>46,442</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92,158</a:t>
          </a:r>
          <a:r>
            <a:rPr kumimoji="1" lang="ja-JP" altLang="ja-JP" sz="1100">
              <a:solidFill>
                <a:schemeClr val="dk1"/>
              </a:solidFill>
              <a:effectLst/>
              <a:latin typeface="+mn-lt"/>
              <a:ea typeface="+mn-ea"/>
              <a:cs typeface="+mn-cs"/>
            </a:rPr>
            <a:t>円の減少となっている。主な要因は、令和２年度に実施した新型コロナウイルス感染症に係る国の施策である特別定額給付金事業（約</a:t>
          </a:r>
          <a:r>
            <a:rPr kumimoji="1" lang="en-US" altLang="ja-JP" sz="1100">
              <a:solidFill>
                <a:schemeClr val="dk1"/>
              </a:solidFill>
              <a:effectLst/>
              <a:latin typeface="+mn-lt"/>
              <a:ea typeface="+mn-ea"/>
              <a:cs typeface="+mn-cs"/>
            </a:rPr>
            <a:t>7,592</a:t>
          </a:r>
          <a:r>
            <a:rPr kumimoji="1" lang="ja-JP" altLang="ja-JP" sz="1100">
              <a:solidFill>
                <a:schemeClr val="dk1"/>
              </a:solidFill>
              <a:effectLst/>
              <a:latin typeface="+mn-lt"/>
              <a:ea typeface="+mn-ea"/>
              <a:cs typeface="+mn-cs"/>
            </a:rPr>
            <a:t>百万円）の皆減などにより、類似団体も同様の減少がみられる。</a:t>
          </a:r>
          <a:endParaRPr lang="ja-JP" altLang="ja-JP" sz="1400">
            <a:effectLst/>
          </a:endParaRPr>
        </a:p>
        <a:p>
          <a:r>
            <a:rPr kumimoji="1" lang="ja-JP" altLang="ja-JP" sz="1100">
              <a:solidFill>
                <a:schemeClr val="dk1"/>
              </a:solidFill>
              <a:effectLst/>
              <a:latin typeface="+mn-lt"/>
              <a:ea typeface="+mn-ea"/>
              <a:cs typeface="+mn-cs"/>
            </a:rPr>
            <a:t>民生費では、住民一人当たりのコストが</a:t>
          </a:r>
          <a:r>
            <a:rPr kumimoji="1" lang="en-US" altLang="ja-JP" sz="1100">
              <a:solidFill>
                <a:schemeClr val="dk1"/>
              </a:solidFill>
              <a:effectLst/>
              <a:latin typeface="+mn-lt"/>
              <a:ea typeface="+mn-ea"/>
              <a:cs typeface="+mn-cs"/>
            </a:rPr>
            <a:t>157,386</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21,259</a:t>
          </a:r>
          <a:r>
            <a:rPr kumimoji="1" lang="ja-JP" altLang="ja-JP" sz="1100">
              <a:solidFill>
                <a:schemeClr val="dk1"/>
              </a:solidFill>
              <a:effectLst/>
              <a:latin typeface="+mn-lt"/>
              <a:ea typeface="+mn-ea"/>
              <a:cs typeface="+mn-cs"/>
            </a:rPr>
            <a:t>円増加している。主な要因は、国の子育て世帯への臨時特別給付金事業や住民税非課税世帯等への臨時特別給付金事業を行ったためである。</a:t>
          </a:r>
          <a:endParaRPr lang="ja-JP" altLang="ja-JP" sz="1400">
            <a:effectLst/>
          </a:endParaRPr>
        </a:p>
        <a:p>
          <a:r>
            <a:rPr kumimoji="1" lang="ja-JP" altLang="ja-JP" sz="1100">
              <a:solidFill>
                <a:schemeClr val="dk1"/>
              </a:solidFill>
              <a:effectLst/>
              <a:latin typeface="+mn-lt"/>
              <a:ea typeface="+mn-ea"/>
              <a:cs typeface="+mn-cs"/>
            </a:rPr>
            <a:t>衛生費においても住民一人当たりのコストが</a:t>
          </a:r>
          <a:r>
            <a:rPr kumimoji="1" lang="en-US" altLang="ja-JP" sz="1100">
              <a:solidFill>
                <a:schemeClr val="dk1"/>
              </a:solidFill>
              <a:effectLst/>
              <a:latin typeface="+mn-lt"/>
              <a:ea typeface="+mn-ea"/>
              <a:cs typeface="+mn-cs"/>
            </a:rPr>
            <a:t>47,763</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7,001</a:t>
          </a:r>
          <a:r>
            <a:rPr kumimoji="1" lang="ja-JP" altLang="ja-JP" sz="1100">
              <a:solidFill>
                <a:schemeClr val="dk1"/>
              </a:solidFill>
              <a:effectLst/>
              <a:latin typeface="+mn-lt"/>
              <a:ea typeface="+mn-ea"/>
              <a:cs typeface="+mn-cs"/>
            </a:rPr>
            <a:t>円増加している。主な要因は、新型コロナウイルスワクチン接種事業の約</a:t>
          </a:r>
          <a:r>
            <a:rPr kumimoji="1" lang="en-US" altLang="ja-JP" sz="1100">
              <a:solidFill>
                <a:schemeClr val="dk1"/>
              </a:solidFill>
              <a:effectLst/>
              <a:latin typeface="+mn-lt"/>
              <a:ea typeface="+mn-ea"/>
              <a:cs typeface="+mn-cs"/>
            </a:rPr>
            <a:t>44,426</a:t>
          </a:r>
          <a:r>
            <a:rPr kumimoji="1" lang="ja-JP" altLang="ja-JP" sz="1100">
              <a:solidFill>
                <a:schemeClr val="dk1"/>
              </a:solidFill>
              <a:effectLst/>
              <a:latin typeface="+mn-lt"/>
              <a:ea typeface="+mn-ea"/>
              <a:cs typeface="+mn-cs"/>
            </a:rPr>
            <a:t>千円の増によるものである。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令和３年度決算における財政調整基金の残高は、前年度より約</a:t>
          </a:r>
          <a:r>
            <a:rPr kumimoji="1" lang="en-US" altLang="ja-JP" sz="1000">
              <a:solidFill>
                <a:schemeClr val="dk1"/>
              </a:solidFill>
              <a:effectLst/>
              <a:latin typeface="+mn-lt"/>
              <a:ea typeface="+mn-ea"/>
              <a:cs typeface="+mn-cs"/>
            </a:rPr>
            <a:t>154</a:t>
          </a:r>
          <a:r>
            <a:rPr kumimoji="1" lang="ja-JP" altLang="ja-JP" sz="1000">
              <a:solidFill>
                <a:schemeClr val="dk1"/>
              </a:solidFill>
              <a:effectLst/>
              <a:latin typeface="+mn-lt"/>
              <a:ea typeface="+mn-ea"/>
              <a:cs typeface="+mn-cs"/>
            </a:rPr>
            <a:t>百万円増加しており、標準財政規模比で、</a:t>
          </a:r>
          <a:r>
            <a:rPr kumimoji="1" lang="en-US" altLang="ja-JP" sz="1000">
              <a:solidFill>
                <a:schemeClr val="dk1"/>
              </a:solidFill>
              <a:effectLst/>
              <a:latin typeface="+mn-lt"/>
              <a:ea typeface="+mn-ea"/>
              <a:cs typeface="+mn-cs"/>
            </a:rPr>
            <a:t>0.14</a:t>
          </a:r>
          <a:r>
            <a:rPr kumimoji="1" lang="ja-JP" altLang="ja-JP" sz="1000">
              <a:solidFill>
                <a:schemeClr val="dk1"/>
              </a:solidFill>
              <a:effectLst/>
              <a:latin typeface="+mn-lt"/>
              <a:ea typeface="+mn-ea"/>
              <a:cs typeface="+mn-cs"/>
            </a:rPr>
            <a:t>ポイントの増加となっている。</a:t>
          </a:r>
          <a:endParaRPr lang="ja-JP" altLang="ja-JP" sz="1000">
            <a:effectLst/>
          </a:endParaRPr>
        </a:p>
        <a:p>
          <a:r>
            <a:rPr kumimoji="1" lang="ja-JP" altLang="ja-JP" sz="1000">
              <a:solidFill>
                <a:schemeClr val="dk1"/>
              </a:solidFill>
              <a:effectLst/>
              <a:latin typeface="+mn-lt"/>
              <a:ea typeface="+mn-ea"/>
              <a:cs typeface="+mn-cs"/>
            </a:rPr>
            <a:t>実質収支額は、前年度より約</a:t>
          </a:r>
          <a:r>
            <a:rPr kumimoji="1" lang="en-US" altLang="ja-JP" sz="1000">
              <a:solidFill>
                <a:schemeClr val="dk1"/>
              </a:solidFill>
              <a:effectLst/>
              <a:latin typeface="+mn-lt"/>
              <a:ea typeface="+mn-ea"/>
              <a:cs typeface="+mn-cs"/>
            </a:rPr>
            <a:t>627</a:t>
          </a:r>
          <a:r>
            <a:rPr kumimoji="1" lang="ja-JP" altLang="ja-JP" sz="1000">
              <a:solidFill>
                <a:schemeClr val="dk1"/>
              </a:solidFill>
              <a:effectLst/>
              <a:latin typeface="+mn-lt"/>
              <a:ea typeface="+mn-ea"/>
              <a:cs typeface="+mn-cs"/>
            </a:rPr>
            <a:t>百万円増加し、標準財政規模比で、</a:t>
          </a:r>
          <a:r>
            <a:rPr kumimoji="1" lang="en-US" altLang="ja-JP" sz="1000">
              <a:solidFill>
                <a:schemeClr val="dk1"/>
              </a:solidFill>
              <a:effectLst/>
              <a:latin typeface="+mn-lt"/>
              <a:ea typeface="+mn-ea"/>
              <a:cs typeface="+mn-cs"/>
            </a:rPr>
            <a:t>3.06</a:t>
          </a:r>
          <a:r>
            <a:rPr kumimoji="1" lang="ja-JP" altLang="ja-JP" sz="1000">
              <a:solidFill>
                <a:schemeClr val="dk1"/>
              </a:solidFill>
              <a:effectLst/>
              <a:latin typeface="+mn-lt"/>
              <a:ea typeface="+mn-ea"/>
              <a:cs typeface="+mn-cs"/>
            </a:rPr>
            <a:t>ポイント上回った。また、実質単年度収支は約</a:t>
          </a:r>
          <a:r>
            <a:rPr kumimoji="1" lang="en-US" altLang="ja-JP" sz="1000">
              <a:solidFill>
                <a:schemeClr val="dk1"/>
              </a:solidFill>
              <a:effectLst/>
              <a:latin typeface="+mn-lt"/>
              <a:ea typeface="+mn-ea"/>
              <a:cs typeface="+mn-cs"/>
            </a:rPr>
            <a:t>428</a:t>
          </a:r>
          <a:r>
            <a:rPr kumimoji="1" lang="ja-JP" altLang="ja-JP" sz="1000">
              <a:solidFill>
                <a:schemeClr val="dk1"/>
              </a:solidFill>
              <a:effectLst/>
              <a:latin typeface="+mn-lt"/>
              <a:ea typeface="+mn-ea"/>
              <a:cs typeface="+mn-cs"/>
            </a:rPr>
            <a:t>百万円増加し、標準財政規模比では、</a:t>
          </a:r>
          <a:r>
            <a:rPr kumimoji="1" lang="en-US" altLang="ja-JP" sz="1000">
              <a:solidFill>
                <a:schemeClr val="dk1"/>
              </a:solidFill>
              <a:effectLst/>
              <a:latin typeface="+mn-lt"/>
              <a:ea typeface="+mn-ea"/>
              <a:cs typeface="+mn-cs"/>
            </a:rPr>
            <a:t>2.77</a:t>
          </a:r>
          <a:r>
            <a:rPr kumimoji="1" lang="ja-JP" altLang="ja-JP" sz="1000">
              <a:solidFill>
                <a:schemeClr val="dk1"/>
              </a:solidFill>
              <a:effectLst/>
              <a:latin typeface="+mn-lt"/>
              <a:ea typeface="+mn-ea"/>
              <a:cs typeface="+mn-cs"/>
            </a:rPr>
            <a:t>ポイント上回った。</a:t>
          </a:r>
          <a:endParaRPr lang="ja-JP" altLang="ja-JP" sz="1000">
            <a:effectLst/>
          </a:endParaRPr>
        </a:p>
        <a:p>
          <a:r>
            <a:rPr kumimoji="1" lang="ja-JP" altLang="ja-JP" sz="1000">
              <a:solidFill>
                <a:schemeClr val="dk1"/>
              </a:solidFill>
              <a:effectLst/>
              <a:latin typeface="+mn-lt"/>
              <a:ea typeface="+mn-ea"/>
              <a:cs typeface="+mn-cs"/>
            </a:rPr>
            <a:t>市税や国・県支出金などの減少により歳入総額は減額したが、補助費や普通建設事業費の減少などにより歳出総額の減額が歳入の減額を上回り、実質収支は増額となっている。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各会計とも黒字となっており、連結赤字額及び連結実質赤字比率は算出されていない。なお、下水道事業会計は令和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年度から地方公営企業法の財務規定を適用している。</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年度決算において、一般会計では実質収支額が前年比で、約</a:t>
          </a:r>
          <a:r>
            <a:rPr kumimoji="1" lang="en-US" altLang="ja-JP" sz="1100">
              <a:solidFill>
                <a:schemeClr val="dk1"/>
              </a:solidFill>
              <a:effectLst/>
              <a:latin typeface="+mn-lt"/>
              <a:ea typeface="+mn-ea"/>
              <a:cs typeface="+mn-cs"/>
            </a:rPr>
            <a:t>627</a:t>
          </a:r>
          <a:r>
            <a:rPr kumimoji="1" lang="ja-JP" altLang="ja-JP" sz="1100">
              <a:solidFill>
                <a:schemeClr val="dk1"/>
              </a:solidFill>
              <a:effectLst/>
              <a:latin typeface="+mn-lt"/>
              <a:ea typeface="+mn-ea"/>
              <a:cs typeface="+mn-cs"/>
            </a:rPr>
            <a:t>百万円増加しており、標準財政規模比で</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ポイント上回った。</a:t>
          </a:r>
          <a:endParaRPr lang="ja-JP" altLang="ja-JP">
            <a:effectLst/>
          </a:endParaRPr>
        </a:p>
        <a:p>
          <a:r>
            <a:rPr kumimoji="1" lang="ja-JP" altLang="ja-JP" sz="1100">
              <a:solidFill>
                <a:schemeClr val="dk1"/>
              </a:solidFill>
              <a:effectLst/>
              <a:latin typeface="+mn-lt"/>
              <a:ea typeface="+mn-ea"/>
              <a:cs typeface="+mn-cs"/>
            </a:rPr>
            <a:t>介護保険特別会計では、実質収支額が約</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百万円減少し、標準財政規模比で</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ポイント下回った。</a:t>
          </a:r>
          <a:endParaRPr lang="ja-JP" altLang="ja-JP">
            <a:effectLst/>
          </a:endParaRPr>
        </a:p>
        <a:p>
          <a:r>
            <a:rPr kumimoji="1" lang="ja-JP" altLang="ja-JP" sz="1100">
              <a:solidFill>
                <a:schemeClr val="dk1"/>
              </a:solidFill>
              <a:effectLst/>
              <a:latin typeface="+mn-lt"/>
              <a:ea typeface="+mn-ea"/>
              <a:cs typeface="+mn-cs"/>
            </a:rPr>
            <a:t>国民健康保険特別会計では、実質収支額が約</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百万円増加し、標準財政規模比で</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ポイント上回った。</a:t>
          </a:r>
          <a:endParaRPr lang="ja-JP" altLang="ja-JP">
            <a:effectLst/>
          </a:endParaRPr>
        </a:p>
        <a:p>
          <a:r>
            <a:rPr kumimoji="1" lang="ja-JP" altLang="ja-JP" sz="1100">
              <a:solidFill>
                <a:schemeClr val="dk1"/>
              </a:solidFill>
              <a:effectLst/>
              <a:latin typeface="+mn-lt"/>
              <a:ea typeface="+mn-ea"/>
              <a:cs typeface="+mn-cs"/>
            </a:rPr>
            <a:t>下水道事業会計では、実質収支額が約</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百万円増加し、標準財政規模比で</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ポイント上回った。</a:t>
          </a:r>
          <a:endParaRPr lang="ja-JP" altLang="ja-JP">
            <a:effectLst/>
          </a:endParaRPr>
        </a:p>
        <a:p>
          <a:r>
            <a:rPr kumimoji="1" lang="ja-JP" altLang="ja-JP" sz="1100">
              <a:solidFill>
                <a:schemeClr val="dk1"/>
              </a:solidFill>
              <a:effectLst/>
              <a:latin typeface="+mn-lt"/>
              <a:ea typeface="+mn-ea"/>
              <a:cs typeface="+mn-cs"/>
            </a:rPr>
            <a:t>後期高齢者医療特別会計では、実質収支額が約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百万円減少し、標準財政規模比で</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3" customWidth="1"/>
    <col min="12" max="12" width="2.26953125" style="173" customWidth="1"/>
    <col min="13" max="17" width="2.36328125" style="173" customWidth="1"/>
    <col min="18" max="119" width="2.08984375" style="173" customWidth="1"/>
    <col min="120" max="16384" width="0" style="173" hidden="1"/>
  </cols>
  <sheetData>
    <row r="1" spans="1:119" ht="33" customHeight="1" x14ac:dyDescent="0.2">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4"/>
      <c r="DK1" s="174"/>
      <c r="DL1" s="174"/>
      <c r="DM1" s="174"/>
      <c r="DN1" s="174"/>
      <c r="DO1" s="174"/>
    </row>
    <row r="2" spans="1:119" ht="24" thickBot="1" x14ac:dyDescent="0.25">
      <c r="B2" s="175" t="s">
        <v>80</v>
      </c>
      <c r="C2" s="175"/>
      <c r="D2" s="176"/>
    </row>
    <row r="3" spans="1:119" ht="18.75" customHeight="1" thickBot="1" x14ac:dyDescent="0.25">
      <c r="A3" s="174"/>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2">
      <c r="A4" s="174"/>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33810070</v>
      </c>
      <c r="BO4" s="404"/>
      <c r="BP4" s="404"/>
      <c r="BQ4" s="404"/>
      <c r="BR4" s="404"/>
      <c r="BS4" s="404"/>
      <c r="BT4" s="404"/>
      <c r="BU4" s="405"/>
      <c r="BV4" s="403">
        <v>39584010</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15.3</v>
      </c>
      <c r="CU4" s="410"/>
      <c r="CV4" s="410"/>
      <c r="CW4" s="410"/>
      <c r="CX4" s="410"/>
      <c r="CY4" s="410"/>
      <c r="CZ4" s="410"/>
      <c r="DA4" s="411"/>
      <c r="DB4" s="409">
        <v>12.3</v>
      </c>
      <c r="DC4" s="410"/>
      <c r="DD4" s="410"/>
      <c r="DE4" s="410"/>
      <c r="DF4" s="410"/>
      <c r="DG4" s="410"/>
      <c r="DH4" s="410"/>
      <c r="DI4" s="411"/>
    </row>
    <row r="5" spans="1:119" ht="18.75" customHeight="1" x14ac:dyDescent="0.2">
      <c r="A5" s="174"/>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31097338</v>
      </c>
      <c r="BO5" s="441"/>
      <c r="BP5" s="441"/>
      <c r="BQ5" s="441"/>
      <c r="BR5" s="441"/>
      <c r="BS5" s="441"/>
      <c r="BT5" s="441"/>
      <c r="BU5" s="442"/>
      <c r="BV5" s="440">
        <v>37504755</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89.8</v>
      </c>
      <c r="CU5" s="438"/>
      <c r="CV5" s="438"/>
      <c r="CW5" s="438"/>
      <c r="CX5" s="438"/>
      <c r="CY5" s="438"/>
      <c r="CZ5" s="438"/>
      <c r="DA5" s="439"/>
      <c r="DB5" s="437">
        <v>96.9</v>
      </c>
      <c r="DC5" s="438"/>
      <c r="DD5" s="438"/>
      <c r="DE5" s="438"/>
      <c r="DF5" s="438"/>
      <c r="DG5" s="438"/>
      <c r="DH5" s="438"/>
      <c r="DI5" s="439"/>
    </row>
    <row r="6" spans="1:119" ht="18.75" customHeight="1" x14ac:dyDescent="0.2">
      <c r="A6" s="174"/>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101</v>
      </c>
      <c r="AV6" s="473"/>
      <c r="AW6" s="473"/>
      <c r="AX6" s="473"/>
      <c r="AY6" s="474" t="s">
        <v>102</v>
      </c>
      <c r="AZ6" s="475"/>
      <c r="BA6" s="475"/>
      <c r="BB6" s="475"/>
      <c r="BC6" s="475"/>
      <c r="BD6" s="475"/>
      <c r="BE6" s="475"/>
      <c r="BF6" s="475"/>
      <c r="BG6" s="475"/>
      <c r="BH6" s="475"/>
      <c r="BI6" s="475"/>
      <c r="BJ6" s="475"/>
      <c r="BK6" s="475"/>
      <c r="BL6" s="475"/>
      <c r="BM6" s="476"/>
      <c r="BN6" s="440">
        <v>2712732</v>
      </c>
      <c r="BO6" s="441"/>
      <c r="BP6" s="441"/>
      <c r="BQ6" s="441"/>
      <c r="BR6" s="441"/>
      <c r="BS6" s="441"/>
      <c r="BT6" s="441"/>
      <c r="BU6" s="442"/>
      <c r="BV6" s="440">
        <v>2079255</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98</v>
      </c>
      <c r="CU6" s="478"/>
      <c r="CV6" s="478"/>
      <c r="CW6" s="478"/>
      <c r="CX6" s="478"/>
      <c r="CY6" s="478"/>
      <c r="CZ6" s="478"/>
      <c r="DA6" s="479"/>
      <c r="DB6" s="477">
        <v>102.5</v>
      </c>
      <c r="DC6" s="478"/>
      <c r="DD6" s="478"/>
      <c r="DE6" s="478"/>
      <c r="DF6" s="478"/>
      <c r="DG6" s="478"/>
      <c r="DH6" s="478"/>
      <c r="DI6" s="479"/>
    </row>
    <row r="7" spans="1:119" ht="18.75" customHeight="1" x14ac:dyDescent="0.2">
      <c r="A7" s="174"/>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34556</v>
      </c>
      <c r="BO7" s="441"/>
      <c r="BP7" s="441"/>
      <c r="BQ7" s="441"/>
      <c r="BR7" s="441"/>
      <c r="BS7" s="441"/>
      <c r="BT7" s="441"/>
      <c r="BU7" s="442"/>
      <c r="BV7" s="440">
        <v>28036</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17483173</v>
      </c>
      <c r="CU7" s="441"/>
      <c r="CV7" s="441"/>
      <c r="CW7" s="441"/>
      <c r="CX7" s="441"/>
      <c r="CY7" s="441"/>
      <c r="CZ7" s="441"/>
      <c r="DA7" s="442"/>
      <c r="DB7" s="440">
        <v>16732552</v>
      </c>
      <c r="DC7" s="441"/>
      <c r="DD7" s="441"/>
      <c r="DE7" s="441"/>
      <c r="DF7" s="441"/>
      <c r="DG7" s="441"/>
      <c r="DH7" s="441"/>
      <c r="DI7" s="442"/>
    </row>
    <row r="8" spans="1:119" ht="18.75" customHeight="1" thickBot="1" x14ac:dyDescent="0.25">
      <c r="A8" s="174"/>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2678176</v>
      </c>
      <c r="BO8" s="441"/>
      <c r="BP8" s="441"/>
      <c r="BQ8" s="441"/>
      <c r="BR8" s="441"/>
      <c r="BS8" s="441"/>
      <c r="BT8" s="441"/>
      <c r="BU8" s="442"/>
      <c r="BV8" s="440">
        <v>2051219</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0.84</v>
      </c>
      <c r="CU8" s="481"/>
      <c r="CV8" s="481"/>
      <c r="CW8" s="481"/>
      <c r="CX8" s="481"/>
      <c r="CY8" s="481"/>
      <c r="CZ8" s="481"/>
      <c r="DA8" s="482"/>
      <c r="DB8" s="480">
        <v>0.86</v>
      </c>
      <c r="DC8" s="481"/>
      <c r="DD8" s="481"/>
      <c r="DE8" s="481"/>
      <c r="DF8" s="481"/>
      <c r="DG8" s="481"/>
      <c r="DH8" s="481"/>
      <c r="DI8" s="482"/>
    </row>
    <row r="9" spans="1:119" ht="18.75" customHeight="1" thickBot="1" x14ac:dyDescent="0.25">
      <c r="A9" s="174"/>
      <c r="B9" s="434" t="s">
        <v>112</v>
      </c>
      <c r="C9" s="435"/>
      <c r="D9" s="435"/>
      <c r="E9" s="435"/>
      <c r="F9" s="435"/>
      <c r="G9" s="435"/>
      <c r="H9" s="435"/>
      <c r="I9" s="435"/>
      <c r="J9" s="435"/>
      <c r="K9" s="483"/>
      <c r="L9" s="484" t="s">
        <v>113</v>
      </c>
      <c r="M9" s="485"/>
      <c r="N9" s="485"/>
      <c r="O9" s="485"/>
      <c r="P9" s="485"/>
      <c r="Q9" s="486"/>
      <c r="R9" s="487">
        <v>75309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626957</v>
      </c>
      <c r="BO9" s="441"/>
      <c r="BP9" s="441"/>
      <c r="BQ9" s="441"/>
      <c r="BR9" s="441"/>
      <c r="BS9" s="441"/>
      <c r="BT9" s="441"/>
      <c r="BU9" s="442"/>
      <c r="BV9" s="440">
        <v>113442</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9.6</v>
      </c>
      <c r="CU9" s="438"/>
      <c r="CV9" s="438"/>
      <c r="CW9" s="438"/>
      <c r="CX9" s="438"/>
      <c r="CY9" s="438"/>
      <c r="CZ9" s="438"/>
      <c r="DA9" s="439"/>
      <c r="DB9" s="437">
        <v>10.1</v>
      </c>
      <c r="DC9" s="438"/>
      <c r="DD9" s="438"/>
      <c r="DE9" s="438"/>
      <c r="DF9" s="438"/>
      <c r="DG9" s="438"/>
      <c r="DH9" s="438"/>
      <c r="DI9" s="439"/>
    </row>
    <row r="10" spans="1:119" ht="18.75" customHeight="1" thickBot="1" x14ac:dyDescent="0.25">
      <c r="A10" s="174"/>
      <c r="B10" s="434"/>
      <c r="C10" s="435"/>
      <c r="D10" s="435"/>
      <c r="E10" s="435"/>
      <c r="F10" s="435"/>
      <c r="G10" s="435"/>
      <c r="H10" s="435"/>
      <c r="I10" s="435"/>
      <c r="J10" s="435"/>
      <c r="K10" s="483"/>
      <c r="L10" s="490" t="s">
        <v>119</v>
      </c>
      <c r="M10" s="470"/>
      <c r="N10" s="470"/>
      <c r="O10" s="470"/>
      <c r="P10" s="470"/>
      <c r="Q10" s="471"/>
      <c r="R10" s="491">
        <v>76667</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5838</v>
      </c>
      <c r="BO10" s="441"/>
      <c r="BP10" s="441"/>
      <c r="BQ10" s="441"/>
      <c r="BR10" s="441"/>
      <c r="BS10" s="441"/>
      <c r="BT10" s="441"/>
      <c r="BU10" s="442"/>
      <c r="BV10" s="440">
        <v>4916</v>
      </c>
      <c r="BW10" s="441"/>
      <c r="BX10" s="441"/>
      <c r="BY10" s="441"/>
      <c r="BZ10" s="441"/>
      <c r="CA10" s="441"/>
      <c r="CB10" s="441"/>
      <c r="CC10" s="442"/>
      <c r="CD10" s="177" t="s">
        <v>123</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131</v>
      </c>
      <c r="DC11" s="481"/>
      <c r="DD11" s="481"/>
      <c r="DE11" s="481"/>
      <c r="DF11" s="481"/>
      <c r="DG11" s="481"/>
      <c r="DH11" s="481"/>
      <c r="DI11" s="482"/>
    </row>
    <row r="12" spans="1:119" ht="18.75" customHeight="1" x14ac:dyDescent="0.2">
      <c r="A12" s="174"/>
      <c r="B12" s="500" t="s">
        <v>132</v>
      </c>
      <c r="C12" s="501"/>
      <c r="D12" s="501"/>
      <c r="E12" s="501"/>
      <c r="F12" s="501"/>
      <c r="G12" s="501"/>
      <c r="H12" s="501"/>
      <c r="I12" s="501"/>
      <c r="J12" s="501"/>
      <c r="K12" s="502"/>
      <c r="L12" s="509" t="s">
        <v>133</v>
      </c>
      <c r="M12" s="510"/>
      <c r="N12" s="510"/>
      <c r="O12" s="510"/>
      <c r="P12" s="510"/>
      <c r="Q12" s="511"/>
      <c r="R12" s="512">
        <v>74940</v>
      </c>
      <c r="S12" s="513"/>
      <c r="T12" s="513"/>
      <c r="U12" s="513"/>
      <c r="V12" s="514"/>
      <c r="W12" s="515" t="s">
        <v>1</v>
      </c>
      <c r="X12" s="473"/>
      <c r="Y12" s="473"/>
      <c r="Z12" s="473"/>
      <c r="AA12" s="473"/>
      <c r="AB12" s="516"/>
      <c r="AC12" s="517" t="s">
        <v>134</v>
      </c>
      <c r="AD12" s="518"/>
      <c r="AE12" s="518"/>
      <c r="AF12" s="518"/>
      <c r="AG12" s="519"/>
      <c r="AH12" s="517" t="s">
        <v>135</v>
      </c>
      <c r="AI12" s="518"/>
      <c r="AJ12" s="518"/>
      <c r="AK12" s="518"/>
      <c r="AL12" s="520"/>
      <c r="AM12" s="469" t="s">
        <v>136</v>
      </c>
      <c r="AN12" s="470"/>
      <c r="AO12" s="470"/>
      <c r="AP12" s="470"/>
      <c r="AQ12" s="470"/>
      <c r="AR12" s="470"/>
      <c r="AS12" s="470"/>
      <c r="AT12" s="471"/>
      <c r="AU12" s="472" t="s">
        <v>137</v>
      </c>
      <c r="AV12" s="473"/>
      <c r="AW12" s="473"/>
      <c r="AX12" s="473"/>
      <c r="AY12" s="474" t="s">
        <v>138</v>
      </c>
      <c r="AZ12" s="475"/>
      <c r="BA12" s="475"/>
      <c r="BB12" s="475"/>
      <c r="BC12" s="475"/>
      <c r="BD12" s="475"/>
      <c r="BE12" s="475"/>
      <c r="BF12" s="475"/>
      <c r="BG12" s="475"/>
      <c r="BH12" s="475"/>
      <c r="BI12" s="475"/>
      <c r="BJ12" s="475"/>
      <c r="BK12" s="475"/>
      <c r="BL12" s="475"/>
      <c r="BM12" s="476"/>
      <c r="BN12" s="440">
        <v>1451486</v>
      </c>
      <c r="BO12" s="441"/>
      <c r="BP12" s="441"/>
      <c r="BQ12" s="441"/>
      <c r="BR12" s="441"/>
      <c r="BS12" s="441"/>
      <c r="BT12" s="441"/>
      <c r="BU12" s="442"/>
      <c r="BV12" s="440">
        <v>1364629</v>
      </c>
      <c r="BW12" s="441"/>
      <c r="BX12" s="441"/>
      <c r="BY12" s="441"/>
      <c r="BZ12" s="441"/>
      <c r="CA12" s="441"/>
      <c r="CB12" s="441"/>
      <c r="CC12" s="442"/>
      <c r="CD12" s="443" t="s">
        <v>139</v>
      </c>
      <c r="CE12" s="444"/>
      <c r="CF12" s="444"/>
      <c r="CG12" s="444"/>
      <c r="CH12" s="444"/>
      <c r="CI12" s="444"/>
      <c r="CJ12" s="444"/>
      <c r="CK12" s="444"/>
      <c r="CL12" s="444"/>
      <c r="CM12" s="444"/>
      <c r="CN12" s="444"/>
      <c r="CO12" s="444"/>
      <c r="CP12" s="444"/>
      <c r="CQ12" s="444"/>
      <c r="CR12" s="444"/>
      <c r="CS12" s="445"/>
      <c r="CT12" s="480" t="s">
        <v>140</v>
      </c>
      <c r="CU12" s="481"/>
      <c r="CV12" s="481"/>
      <c r="CW12" s="481"/>
      <c r="CX12" s="481"/>
      <c r="CY12" s="481"/>
      <c r="CZ12" s="481"/>
      <c r="DA12" s="482"/>
      <c r="DB12" s="480" t="s">
        <v>141</v>
      </c>
      <c r="DC12" s="481"/>
      <c r="DD12" s="481"/>
      <c r="DE12" s="481"/>
      <c r="DF12" s="481"/>
      <c r="DG12" s="481"/>
      <c r="DH12" s="481"/>
      <c r="DI12" s="482"/>
    </row>
    <row r="13" spans="1:119" ht="18.75" customHeight="1" x14ac:dyDescent="0.2">
      <c r="A13" s="174"/>
      <c r="B13" s="503"/>
      <c r="C13" s="504"/>
      <c r="D13" s="504"/>
      <c r="E13" s="504"/>
      <c r="F13" s="504"/>
      <c r="G13" s="504"/>
      <c r="H13" s="504"/>
      <c r="I13" s="504"/>
      <c r="J13" s="504"/>
      <c r="K13" s="505"/>
      <c r="L13" s="183"/>
      <c r="M13" s="531" t="s">
        <v>142</v>
      </c>
      <c r="N13" s="532"/>
      <c r="O13" s="532"/>
      <c r="P13" s="532"/>
      <c r="Q13" s="533"/>
      <c r="R13" s="524">
        <v>72143</v>
      </c>
      <c r="S13" s="525"/>
      <c r="T13" s="525"/>
      <c r="U13" s="525"/>
      <c r="V13" s="526"/>
      <c r="W13" s="456" t="s">
        <v>143</v>
      </c>
      <c r="X13" s="457"/>
      <c r="Y13" s="457"/>
      <c r="Z13" s="457"/>
      <c r="AA13" s="457"/>
      <c r="AB13" s="447"/>
      <c r="AC13" s="491">
        <v>1397</v>
      </c>
      <c r="AD13" s="492"/>
      <c r="AE13" s="492"/>
      <c r="AF13" s="492"/>
      <c r="AG13" s="534"/>
      <c r="AH13" s="491">
        <v>1541</v>
      </c>
      <c r="AI13" s="492"/>
      <c r="AJ13" s="492"/>
      <c r="AK13" s="492"/>
      <c r="AL13" s="493"/>
      <c r="AM13" s="469" t="s">
        <v>144</v>
      </c>
      <c r="AN13" s="470"/>
      <c r="AO13" s="470"/>
      <c r="AP13" s="470"/>
      <c r="AQ13" s="470"/>
      <c r="AR13" s="470"/>
      <c r="AS13" s="470"/>
      <c r="AT13" s="471"/>
      <c r="AU13" s="472" t="s">
        <v>145</v>
      </c>
      <c r="AV13" s="473"/>
      <c r="AW13" s="473"/>
      <c r="AX13" s="473"/>
      <c r="AY13" s="474" t="s">
        <v>146</v>
      </c>
      <c r="AZ13" s="475"/>
      <c r="BA13" s="475"/>
      <c r="BB13" s="475"/>
      <c r="BC13" s="475"/>
      <c r="BD13" s="475"/>
      <c r="BE13" s="475"/>
      <c r="BF13" s="475"/>
      <c r="BG13" s="475"/>
      <c r="BH13" s="475"/>
      <c r="BI13" s="475"/>
      <c r="BJ13" s="475"/>
      <c r="BK13" s="475"/>
      <c r="BL13" s="475"/>
      <c r="BM13" s="476"/>
      <c r="BN13" s="440">
        <v>-818691</v>
      </c>
      <c r="BO13" s="441"/>
      <c r="BP13" s="441"/>
      <c r="BQ13" s="441"/>
      <c r="BR13" s="441"/>
      <c r="BS13" s="441"/>
      <c r="BT13" s="441"/>
      <c r="BU13" s="442"/>
      <c r="BV13" s="440">
        <v>-1246271</v>
      </c>
      <c r="BW13" s="441"/>
      <c r="BX13" s="441"/>
      <c r="BY13" s="441"/>
      <c r="BZ13" s="441"/>
      <c r="CA13" s="441"/>
      <c r="CB13" s="441"/>
      <c r="CC13" s="442"/>
      <c r="CD13" s="443" t="s">
        <v>147</v>
      </c>
      <c r="CE13" s="444"/>
      <c r="CF13" s="444"/>
      <c r="CG13" s="444"/>
      <c r="CH13" s="444"/>
      <c r="CI13" s="444"/>
      <c r="CJ13" s="444"/>
      <c r="CK13" s="444"/>
      <c r="CL13" s="444"/>
      <c r="CM13" s="444"/>
      <c r="CN13" s="444"/>
      <c r="CO13" s="444"/>
      <c r="CP13" s="444"/>
      <c r="CQ13" s="444"/>
      <c r="CR13" s="444"/>
      <c r="CS13" s="445"/>
      <c r="CT13" s="437">
        <v>5.3</v>
      </c>
      <c r="CU13" s="438"/>
      <c r="CV13" s="438"/>
      <c r="CW13" s="438"/>
      <c r="CX13" s="438"/>
      <c r="CY13" s="438"/>
      <c r="CZ13" s="438"/>
      <c r="DA13" s="439"/>
      <c r="DB13" s="437">
        <v>5.2</v>
      </c>
      <c r="DC13" s="438"/>
      <c r="DD13" s="438"/>
      <c r="DE13" s="438"/>
      <c r="DF13" s="438"/>
      <c r="DG13" s="438"/>
      <c r="DH13" s="438"/>
      <c r="DI13" s="439"/>
    </row>
    <row r="14" spans="1:119" ht="18.75" customHeight="1" thickBot="1" x14ac:dyDescent="0.25">
      <c r="A14" s="174"/>
      <c r="B14" s="503"/>
      <c r="C14" s="504"/>
      <c r="D14" s="504"/>
      <c r="E14" s="504"/>
      <c r="F14" s="504"/>
      <c r="G14" s="504"/>
      <c r="H14" s="504"/>
      <c r="I14" s="504"/>
      <c r="J14" s="504"/>
      <c r="K14" s="505"/>
      <c r="L14" s="521" t="s">
        <v>148</v>
      </c>
      <c r="M14" s="522"/>
      <c r="N14" s="522"/>
      <c r="O14" s="522"/>
      <c r="P14" s="522"/>
      <c r="Q14" s="523"/>
      <c r="R14" s="524">
        <v>75373</v>
      </c>
      <c r="S14" s="525"/>
      <c r="T14" s="525"/>
      <c r="U14" s="525"/>
      <c r="V14" s="526"/>
      <c r="W14" s="430"/>
      <c r="X14" s="431"/>
      <c r="Y14" s="431"/>
      <c r="Z14" s="431"/>
      <c r="AA14" s="431"/>
      <c r="AB14" s="420"/>
      <c r="AC14" s="527">
        <v>3.8</v>
      </c>
      <c r="AD14" s="528"/>
      <c r="AE14" s="528"/>
      <c r="AF14" s="528"/>
      <c r="AG14" s="529"/>
      <c r="AH14" s="527">
        <v>4.3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149</v>
      </c>
      <c r="CE14" s="536"/>
      <c r="CF14" s="536"/>
      <c r="CG14" s="536"/>
      <c r="CH14" s="536"/>
      <c r="CI14" s="536"/>
      <c r="CJ14" s="536"/>
      <c r="CK14" s="536"/>
      <c r="CL14" s="536"/>
      <c r="CM14" s="536"/>
      <c r="CN14" s="536"/>
      <c r="CO14" s="536"/>
      <c r="CP14" s="536"/>
      <c r="CQ14" s="536"/>
      <c r="CR14" s="536"/>
      <c r="CS14" s="537"/>
      <c r="CT14" s="538">
        <v>87.1</v>
      </c>
      <c r="CU14" s="539"/>
      <c r="CV14" s="539"/>
      <c r="CW14" s="539"/>
      <c r="CX14" s="539"/>
      <c r="CY14" s="539"/>
      <c r="CZ14" s="539"/>
      <c r="DA14" s="540"/>
      <c r="DB14" s="538">
        <v>94.6</v>
      </c>
      <c r="DC14" s="539"/>
      <c r="DD14" s="539"/>
      <c r="DE14" s="539"/>
      <c r="DF14" s="539"/>
      <c r="DG14" s="539"/>
      <c r="DH14" s="539"/>
      <c r="DI14" s="540"/>
    </row>
    <row r="15" spans="1:119" ht="18.75" customHeight="1" x14ac:dyDescent="0.2">
      <c r="A15" s="174"/>
      <c r="B15" s="503"/>
      <c r="C15" s="504"/>
      <c r="D15" s="504"/>
      <c r="E15" s="504"/>
      <c r="F15" s="504"/>
      <c r="G15" s="504"/>
      <c r="H15" s="504"/>
      <c r="I15" s="504"/>
      <c r="J15" s="504"/>
      <c r="K15" s="505"/>
      <c r="L15" s="183"/>
      <c r="M15" s="531" t="s">
        <v>150</v>
      </c>
      <c r="N15" s="532"/>
      <c r="O15" s="532"/>
      <c r="P15" s="532"/>
      <c r="Q15" s="533"/>
      <c r="R15" s="524">
        <v>72714</v>
      </c>
      <c r="S15" s="525"/>
      <c r="T15" s="525"/>
      <c r="U15" s="525"/>
      <c r="V15" s="526"/>
      <c r="W15" s="456" t="s">
        <v>151</v>
      </c>
      <c r="X15" s="457"/>
      <c r="Y15" s="457"/>
      <c r="Z15" s="457"/>
      <c r="AA15" s="457"/>
      <c r="AB15" s="447"/>
      <c r="AC15" s="491">
        <v>13243</v>
      </c>
      <c r="AD15" s="492"/>
      <c r="AE15" s="492"/>
      <c r="AF15" s="492"/>
      <c r="AG15" s="534"/>
      <c r="AH15" s="491">
        <v>12790</v>
      </c>
      <c r="AI15" s="492"/>
      <c r="AJ15" s="492"/>
      <c r="AK15" s="492"/>
      <c r="AL15" s="493"/>
      <c r="AM15" s="469"/>
      <c r="AN15" s="470"/>
      <c r="AO15" s="470"/>
      <c r="AP15" s="470"/>
      <c r="AQ15" s="470"/>
      <c r="AR15" s="470"/>
      <c r="AS15" s="470"/>
      <c r="AT15" s="471"/>
      <c r="AU15" s="472"/>
      <c r="AV15" s="473"/>
      <c r="AW15" s="473"/>
      <c r="AX15" s="473"/>
      <c r="AY15" s="400" t="s">
        <v>152</v>
      </c>
      <c r="AZ15" s="401"/>
      <c r="BA15" s="401"/>
      <c r="BB15" s="401"/>
      <c r="BC15" s="401"/>
      <c r="BD15" s="401"/>
      <c r="BE15" s="401"/>
      <c r="BF15" s="401"/>
      <c r="BG15" s="401"/>
      <c r="BH15" s="401"/>
      <c r="BI15" s="401"/>
      <c r="BJ15" s="401"/>
      <c r="BK15" s="401"/>
      <c r="BL15" s="401"/>
      <c r="BM15" s="402"/>
      <c r="BN15" s="403">
        <v>10539582</v>
      </c>
      <c r="BO15" s="404"/>
      <c r="BP15" s="404"/>
      <c r="BQ15" s="404"/>
      <c r="BR15" s="404"/>
      <c r="BS15" s="404"/>
      <c r="BT15" s="404"/>
      <c r="BU15" s="405"/>
      <c r="BV15" s="403">
        <v>11009038</v>
      </c>
      <c r="BW15" s="404"/>
      <c r="BX15" s="404"/>
      <c r="BY15" s="404"/>
      <c r="BZ15" s="404"/>
      <c r="CA15" s="404"/>
      <c r="CB15" s="404"/>
      <c r="CC15" s="405"/>
      <c r="CD15" s="541" t="s">
        <v>153</v>
      </c>
      <c r="CE15" s="542"/>
      <c r="CF15" s="542"/>
      <c r="CG15" s="542"/>
      <c r="CH15" s="542"/>
      <c r="CI15" s="542"/>
      <c r="CJ15" s="542"/>
      <c r="CK15" s="542"/>
      <c r="CL15" s="542"/>
      <c r="CM15" s="542"/>
      <c r="CN15" s="542"/>
      <c r="CO15" s="542"/>
      <c r="CP15" s="542"/>
      <c r="CQ15" s="542"/>
      <c r="CR15" s="542"/>
      <c r="CS15" s="543"/>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03"/>
      <c r="C16" s="504"/>
      <c r="D16" s="504"/>
      <c r="E16" s="504"/>
      <c r="F16" s="504"/>
      <c r="G16" s="504"/>
      <c r="H16" s="504"/>
      <c r="I16" s="504"/>
      <c r="J16" s="504"/>
      <c r="K16" s="505"/>
      <c r="L16" s="521" t="s">
        <v>154</v>
      </c>
      <c r="M16" s="544"/>
      <c r="N16" s="544"/>
      <c r="O16" s="544"/>
      <c r="P16" s="544"/>
      <c r="Q16" s="545"/>
      <c r="R16" s="546" t="s">
        <v>155</v>
      </c>
      <c r="S16" s="547"/>
      <c r="T16" s="547"/>
      <c r="U16" s="547"/>
      <c r="V16" s="548"/>
      <c r="W16" s="430"/>
      <c r="X16" s="431"/>
      <c r="Y16" s="431"/>
      <c r="Z16" s="431"/>
      <c r="AA16" s="431"/>
      <c r="AB16" s="420"/>
      <c r="AC16" s="527">
        <v>35.700000000000003</v>
      </c>
      <c r="AD16" s="528"/>
      <c r="AE16" s="528"/>
      <c r="AF16" s="528"/>
      <c r="AG16" s="529"/>
      <c r="AH16" s="527">
        <v>35.799999999999997</v>
      </c>
      <c r="AI16" s="528"/>
      <c r="AJ16" s="528"/>
      <c r="AK16" s="528"/>
      <c r="AL16" s="530"/>
      <c r="AM16" s="469"/>
      <c r="AN16" s="470"/>
      <c r="AO16" s="470"/>
      <c r="AP16" s="470"/>
      <c r="AQ16" s="470"/>
      <c r="AR16" s="470"/>
      <c r="AS16" s="470"/>
      <c r="AT16" s="471"/>
      <c r="AU16" s="472"/>
      <c r="AV16" s="473"/>
      <c r="AW16" s="473"/>
      <c r="AX16" s="473"/>
      <c r="AY16" s="474" t="s">
        <v>156</v>
      </c>
      <c r="AZ16" s="475"/>
      <c r="BA16" s="475"/>
      <c r="BB16" s="475"/>
      <c r="BC16" s="475"/>
      <c r="BD16" s="475"/>
      <c r="BE16" s="475"/>
      <c r="BF16" s="475"/>
      <c r="BG16" s="475"/>
      <c r="BH16" s="475"/>
      <c r="BI16" s="475"/>
      <c r="BJ16" s="475"/>
      <c r="BK16" s="475"/>
      <c r="BL16" s="475"/>
      <c r="BM16" s="476"/>
      <c r="BN16" s="440">
        <v>13076241</v>
      </c>
      <c r="BO16" s="441"/>
      <c r="BP16" s="441"/>
      <c r="BQ16" s="441"/>
      <c r="BR16" s="441"/>
      <c r="BS16" s="441"/>
      <c r="BT16" s="441"/>
      <c r="BU16" s="442"/>
      <c r="BV16" s="440">
        <v>12804522</v>
      </c>
      <c r="BW16" s="441"/>
      <c r="BX16" s="441"/>
      <c r="BY16" s="441"/>
      <c r="BZ16" s="441"/>
      <c r="CA16" s="441"/>
      <c r="CB16" s="441"/>
      <c r="CC16" s="442"/>
      <c r="CD16" s="187"/>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4"/>
      <c r="B17" s="506"/>
      <c r="C17" s="507"/>
      <c r="D17" s="507"/>
      <c r="E17" s="507"/>
      <c r="F17" s="507"/>
      <c r="G17" s="507"/>
      <c r="H17" s="507"/>
      <c r="I17" s="507"/>
      <c r="J17" s="507"/>
      <c r="K17" s="508"/>
      <c r="L17" s="188"/>
      <c r="M17" s="551" t="s">
        <v>157</v>
      </c>
      <c r="N17" s="552"/>
      <c r="O17" s="552"/>
      <c r="P17" s="552"/>
      <c r="Q17" s="553"/>
      <c r="R17" s="546" t="s">
        <v>158</v>
      </c>
      <c r="S17" s="547"/>
      <c r="T17" s="547"/>
      <c r="U17" s="547"/>
      <c r="V17" s="548"/>
      <c r="W17" s="456" t="s">
        <v>159</v>
      </c>
      <c r="X17" s="457"/>
      <c r="Y17" s="457"/>
      <c r="Z17" s="457"/>
      <c r="AA17" s="457"/>
      <c r="AB17" s="447"/>
      <c r="AC17" s="491">
        <v>22408</v>
      </c>
      <c r="AD17" s="492"/>
      <c r="AE17" s="492"/>
      <c r="AF17" s="492"/>
      <c r="AG17" s="534"/>
      <c r="AH17" s="491">
        <v>21401</v>
      </c>
      <c r="AI17" s="492"/>
      <c r="AJ17" s="492"/>
      <c r="AK17" s="492"/>
      <c r="AL17" s="493"/>
      <c r="AM17" s="469"/>
      <c r="AN17" s="470"/>
      <c r="AO17" s="470"/>
      <c r="AP17" s="470"/>
      <c r="AQ17" s="470"/>
      <c r="AR17" s="470"/>
      <c r="AS17" s="470"/>
      <c r="AT17" s="471"/>
      <c r="AU17" s="472"/>
      <c r="AV17" s="473"/>
      <c r="AW17" s="473"/>
      <c r="AX17" s="473"/>
      <c r="AY17" s="474" t="s">
        <v>160</v>
      </c>
      <c r="AZ17" s="475"/>
      <c r="BA17" s="475"/>
      <c r="BB17" s="475"/>
      <c r="BC17" s="475"/>
      <c r="BD17" s="475"/>
      <c r="BE17" s="475"/>
      <c r="BF17" s="475"/>
      <c r="BG17" s="475"/>
      <c r="BH17" s="475"/>
      <c r="BI17" s="475"/>
      <c r="BJ17" s="475"/>
      <c r="BK17" s="475"/>
      <c r="BL17" s="475"/>
      <c r="BM17" s="476"/>
      <c r="BN17" s="440">
        <v>13380793</v>
      </c>
      <c r="BO17" s="441"/>
      <c r="BP17" s="441"/>
      <c r="BQ17" s="441"/>
      <c r="BR17" s="441"/>
      <c r="BS17" s="441"/>
      <c r="BT17" s="441"/>
      <c r="BU17" s="442"/>
      <c r="BV17" s="440">
        <v>14027052</v>
      </c>
      <c r="BW17" s="441"/>
      <c r="BX17" s="441"/>
      <c r="BY17" s="441"/>
      <c r="BZ17" s="441"/>
      <c r="CA17" s="441"/>
      <c r="CB17" s="441"/>
      <c r="CC17" s="442"/>
      <c r="CD17" s="187"/>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4"/>
      <c r="B18" s="562" t="s">
        <v>161</v>
      </c>
      <c r="C18" s="483"/>
      <c r="D18" s="483"/>
      <c r="E18" s="563"/>
      <c r="F18" s="563"/>
      <c r="G18" s="563"/>
      <c r="H18" s="563"/>
      <c r="I18" s="563"/>
      <c r="J18" s="563"/>
      <c r="K18" s="563"/>
      <c r="L18" s="564">
        <v>60.97</v>
      </c>
      <c r="M18" s="564"/>
      <c r="N18" s="564"/>
      <c r="O18" s="564"/>
      <c r="P18" s="564"/>
      <c r="Q18" s="564"/>
      <c r="R18" s="565"/>
      <c r="S18" s="565"/>
      <c r="T18" s="565"/>
      <c r="U18" s="565"/>
      <c r="V18" s="566"/>
      <c r="W18" s="458"/>
      <c r="X18" s="459"/>
      <c r="Y18" s="459"/>
      <c r="Z18" s="459"/>
      <c r="AA18" s="459"/>
      <c r="AB18" s="450"/>
      <c r="AC18" s="567">
        <v>60.5</v>
      </c>
      <c r="AD18" s="568"/>
      <c r="AE18" s="568"/>
      <c r="AF18" s="568"/>
      <c r="AG18" s="569"/>
      <c r="AH18" s="567">
        <v>59.9</v>
      </c>
      <c r="AI18" s="568"/>
      <c r="AJ18" s="568"/>
      <c r="AK18" s="568"/>
      <c r="AL18" s="570"/>
      <c r="AM18" s="469"/>
      <c r="AN18" s="470"/>
      <c r="AO18" s="470"/>
      <c r="AP18" s="470"/>
      <c r="AQ18" s="470"/>
      <c r="AR18" s="470"/>
      <c r="AS18" s="470"/>
      <c r="AT18" s="471"/>
      <c r="AU18" s="472"/>
      <c r="AV18" s="473"/>
      <c r="AW18" s="473"/>
      <c r="AX18" s="473"/>
      <c r="AY18" s="474" t="s">
        <v>162</v>
      </c>
      <c r="AZ18" s="475"/>
      <c r="BA18" s="475"/>
      <c r="BB18" s="475"/>
      <c r="BC18" s="475"/>
      <c r="BD18" s="475"/>
      <c r="BE18" s="475"/>
      <c r="BF18" s="475"/>
      <c r="BG18" s="475"/>
      <c r="BH18" s="475"/>
      <c r="BI18" s="475"/>
      <c r="BJ18" s="475"/>
      <c r="BK18" s="475"/>
      <c r="BL18" s="475"/>
      <c r="BM18" s="476"/>
      <c r="BN18" s="440">
        <v>16604685</v>
      </c>
      <c r="BO18" s="441"/>
      <c r="BP18" s="441"/>
      <c r="BQ18" s="441"/>
      <c r="BR18" s="441"/>
      <c r="BS18" s="441"/>
      <c r="BT18" s="441"/>
      <c r="BU18" s="442"/>
      <c r="BV18" s="440">
        <v>16326403</v>
      </c>
      <c r="BW18" s="441"/>
      <c r="BX18" s="441"/>
      <c r="BY18" s="441"/>
      <c r="BZ18" s="441"/>
      <c r="CA18" s="441"/>
      <c r="CB18" s="441"/>
      <c r="CC18" s="442"/>
      <c r="CD18" s="187"/>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4"/>
      <c r="B19" s="562" t="s">
        <v>163</v>
      </c>
      <c r="C19" s="483"/>
      <c r="D19" s="483"/>
      <c r="E19" s="563"/>
      <c r="F19" s="563"/>
      <c r="G19" s="563"/>
      <c r="H19" s="563"/>
      <c r="I19" s="563"/>
      <c r="J19" s="563"/>
      <c r="K19" s="563"/>
      <c r="L19" s="571">
        <v>1235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164</v>
      </c>
      <c r="AZ19" s="475"/>
      <c r="BA19" s="475"/>
      <c r="BB19" s="475"/>
      <c r="BC19" s="475"/>
      <c r="BD19" s="475"/>
      <c r="BE19" s="475"/>
      <c r="BF19" s="475"/>
      <c r="BG19" s="475"/>
      <c r="BH19" s="475"/>
      <c r="BI19" s="475"/>
      <c r="BJ19" s="475"/>
      <c r="BK19" s="475"/>
      <c r="BL19" s="475"/>
      <c r="BM19" s="476"/>
      <c r="BN19" s="440">
        <v>22016261</v>
      </c>
      <c r="BO19" s="441"/>
      <c r="BP19" s="441"/>
      <c r="BQ19" s="441"/>
      <c r="BR19" s="441"/>
      <c r="BS19" s="441"/>
      <c r="BT19" s="441"/>
      <c r="BU19" s="442"/>
      <c r="BV19" s="440">
        <v>20702913</v>
      </c>
      <c r="BW19" s="441"/>
      <c r="BX19" s="441"/>
      <c r="BY19" s="441"/>
      <c r="BZ19" s="441"/>
      <c r="CA19" s="441"/>
      <c r="CB19" s="441"/>
      <c r="CC19" s="442"/>
      <c r="CD19" s="187"/>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4"/>
      <c r="B20" s="562" t="s">
        <v>165</v>
      </c>
      <c r="C20" s="483"/>
      <c r="D20" s="483"/>
      <c r="E20" s="563"/>
      <c r="F20" s="563"/>
      <c r="G20" s="563"/>
      <c r="H20" s="563"/>
      <c r="I20" s="563"/>
      <c r="J20" s="563"/>
      <c r="K20" s="563"/>
      <c r="L20" s="571">
        <v>31643</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87"/>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4"/>
      <c r="B21" s="580" t="s">
        <v>166</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87"/>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4"/>
      <c r="B22" s="610" t="s">
        <v>167</v>
      </c>
      <c r="C22" s="584"/>
      <c r="D22" s="585"/>
      <c r="E22" s="452" t="s">
        <v>1</v>
      </c>
      <c r="F22" s="457"/>
      <c r="G22" s="457"/>
      <c r="H22" s="457"/>
      <c r="I22" s="457"/>
      <c r="J22" s="457"/>
      <c r="K22" s="447"/>
      <c r="L22" s="452" t="s">
        <v>168</v>
      </c>
      <c r="M22" s="457"/>
      <c r="N22" s="457"/>
      <c r="O22" s="457"/>
      <c r="P22" s="447"/>
      <c r="Q22" s="615" t="s">
        <v>169</v>
      </c>
      <c r="R22" s="616"/>
      <c r="S22" s="616"/>
      <c r="T22" s="616"/>
      <c r="U22" s="616"/>
      <c r="V22" s="617"/>
      <c r="W22" s="583" t="s">
        <v>170</v>
      </c>
      <c r="X22" s="584"/>
      <c r="Y22" s="585"/>
      <c r="Z22" s="452" t="s">
        <v>1</v>
      </c>
      <c r="AA22" s="457"/>
      <c r="AB22" s="457"/>
      <c r="AC22" s="457"/>
      <c r="AD22" s="457"/>
      <c r="AE22" s="457"/>
      <c r="AF22" s="457"/>
      <c r="AG22" s="447"/>
      <c r="AH22" s="621" t="s">
        <v>171</v>
      </c>
      <c r="AI22" s="457"/>
      <c r="AJ22" s="457"/>
      <c r="AK22" s="457"/>
      <c r="AL22" s="447"/>
      <c r="AM22" s="621" t="s">
        <v>172</v>
      </c>
      <c r="AN22" s="622"/>
      <c r="AO22" s="622"/>
      <c r="AP22" s="622"/>
      <c r="AQ22" s="622"/>
      <c r="AR22" s="623"/>
      <c r="AS22" s="615" t="s">
        <v>169</v>
      </c>
      <c r="AT22" s="616"/>
      <c r="AU22" s="616"/>
      <c r="AV22" s="616"/>
      <c r="AW22" s="616"/>
      <c r="AX22" s="627"/>
      <c r="AY22" s="400" t="s">
        <v>173</v>
      </c>
      <c r="AZ22" s="401"/>
      <c r="BA22" s="401"/>
      <c r="BB22" s="401"/>
      <c r="BC22" s="401"/>
      <c r="BD22" s="401"/>
      <c r="BE22" s="401"/>
      <c r="BF22" s="401"/>
      <c r="BG22" s="401"/>
      <c r="BH22" s="401"/>
      <c r="BI22" s="401"/>
      <c r="BJ22" s="401"/>
      <c r="BK22" s="401"/>
      <c r="BL22" s="401"/>
      <c r="BM22" s="402"/>
      <c r="BN22" s="403">
        <v>27381833</v>
      </c>
      <c r="BO22" s="404"/>
      <c r="BP22" s="404"/>
      <c r="BQ22" s="404"/>
      <c r="BR22" s="404"/>
      <c r="BS22" s="404"/>
      <c r="BT22" s="404"/>
      <c r="BU22" s="405"/>
      <c r="BV22" s="403">
        <v>26673738</v>
      </c>
      <c r="BW22" s="404"/>
      <c r="BX22" s="404"/>
      <c r="BY22" s="404"/>
      <c r="BZ22" s="404"/>
      <c r="CA22" s="404"/>
      <c r="CB22" s="404"/>
      <c r="CC22" s="405"/>
      <c r="CD22" s="187"/>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4"/>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174</v>
      </c>
      <c r="AZ23" s="475"/>
      <c r="BA23" s="475"/>
      <c r="BB23" s="475"/>
      <c r="BC23" s="475"/>
      <c r="BD23" s="475"/>
      <c r="BE23" s="475"/>
      <c r="BF23" s="475"/>
      <c r="BG23" s="475"/>
      <c r="BH23" s="475"/>
      <c r="BI23" s="475"/>
      <c r="BJ23" s="475"/>
      <c r="BK23" s="475"/>
      <c r="BL23" s="475"/>
      <c r="BM23" s="476"/>
      <c r="BN23" s="440">
        <v>24019312</v>
      </c>
      <c r="BO23" s="441"/>
      <c r="BP23" s="441"/>
      <c r="BQ23" s="441"/>
      <c r="BR23" s="441"/>
      <c r="BS23" s="441"/>
      <c r="BT23" s="441"/>
      <c r="BU23" s="442"/>
      <c r="BV23" s="440">
        <v>23163178</v>
      </c>
      <c r="BW23" s="441"/>
      <c r="BX23" s="441"/>
      <c r="BY23" s="441"/>
      <c r="BZ23" s="441"/>
      <c r="CA23" s="441"/>
      <c r="CB23" s="441"/>
      <c r="CC23" s="442"/>
      <c r="CD23" s="187"/>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4"/>
      <c r="B24" s="611"/>
      <c r="C24" s="587"/>
      <c r="D24" s="588"/>
      <c r="E24" s="490" t="s">
        <v>175</v>
      </c>
      <c r="F24" s="470"/>
      <c r="G24" s="470"/>
      <c r="H24" s="470"/>
      <c r="I24" s="470"/>
      <c r="J24" s="470"/>
      <c r="K24" s="471"/>
      <c r="L24" s="491">
        <v>1</v>
      </c>
      <c r="M24" s="492"/>
      <c r="N24" s="492"/>
      <c r="O24" s="492"/>
      <c r="P24" s="534"/>
      <c r="Q24" s="491">
        <v>8900</v>
      </c>
      <c r="R24" s="492"/>
      <c r="S24" s="492"/>
      <c r="T24" s="492"/>
      <c r="U24" s="492"/>
      <c r="V24" s="534"/>
      <c r="W24" s="586"/>
      <c r="X24" s="587"/>
      <c r="Y24" s="588"/>
      <c r="Z24" s="490" t="s">
        <v>176</v>
      </c>
      <c r="AA24" s="470"/>
      <c r="AB24" s="470"/>
      <c r="AC24" s="470"/>
      <c r="AD24" s="470"/>
      <c r="AE24" s="470"/>
      <c r="AF24" s="470"/>
      <c r="AG24" s="471"/>
      <c r="AH24" s="491">
        <v>544</v>
      </c>
      <c r="AI24" s="492"/>
      <c r="AJ24" s="492"/>
      <c r="AK24" s="492"/>
      <c r="AL24" s="534"/>
      <c r="AM24" s="491">
        <v>1610784</v>
      </c>
      <c r="AN24" s="492"/>
      <c r="AO24" s="492"/>
      <c r="AP24" s="492"/>
      <c r="AQ24" s="492"/>
      <c r="AR24" s="534"/>
      <c r="AS24" s="491">
        <v>2961</v>
      </c>
      <c r="AT24" s="492"/>
      <c r="AU24" s="492"/>
      <c r="AV24" s="492"/>
      <c r="AW24" s="492"/>
      <c r="AX24" s="493"/>
      <c r="AY24" s="556" t="s">
        <v>177</v>
      </c>
      <c r="AZ24" s="557"/>
      <c r="BA24" s="557"/>
      <c r="BB24" s="557"/>
      <c r="BC24" s="557"/>
      <c r="BD24" s="557"/>
      <c r="BE24" s="557"/>
      <c r="BF24" s="557"/>
      <c r="BG24" s="557"/>
      <c r="BH24" s="557"/>
      <c r="BI24" s="557"/>
      <c r="BJ24" s="557"/>
      <c r="BK24" s="557"/>
      <c r="BL24" s="557"/>
      <c r="BM24" s="558"/>
      <c r="BN24" s="440">
        <v>13232736</v>
      </c>
      <c r="BO24" s="441"/>
      <c r="BP24" s="441"/>
      <c r="BQ24" s="441"/>
      <c r="BR24" s="441"/>
      <c r="BS24" s="441"/>
      <c r="BT24" s="441"/>
      <c r="BU24" s="442"/>
      <c r="BV24" s="440">
        <v>12989154</v>
      </c>
      <c r="BW24" s="441"/>
      <c r="BX24" s="441"/>
      <c r="BY24" s="441"/>
      <c r="BZ24" s="441"/>
      <c r="CA24" s="441"/>
      <c r="CB24" s="441"/>
      <c r="CC24" s="442"/>
      <c r="CD24" s="187"/>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4"/>
      <c r="B25" s="611"/>
      <c r="C25" s="587"/>
      <c r="D25" s="588"/>
      <c r="E25" s="490" t="s">
        <v>178</v>
      </c>
      <c r="F25" s="470"/>
      <c r="G25" s="470"/>
      <c r="H25" s="470"/>
      <c r="I25" s="470"/>
      <c r="J25" s="470"/>
      <c r="K25" s="471"/>
      <c r="L25" s="491">
        <v>1</v>
      </c>
      <c r="M25" s="492"/>
      <c r="N25" s="492"/>
      <c r="O25" s="492"/>
      <c r="P25" s="534"/>
      <c r="Q25" s="491">
        <v>7565</v>
      </c>
      <c r="R25" s="492"/>
      <c r="S25" s="492"/>
      <c r="T25" s="492"/>
      <c r="U25" s="492"/>
      <c r="V25" s="534"/>
      <c r="W25" s="586"/>
      <c r="X25" s="587"/>
      <c r="Y25" s="588"/>
      <c r="Z25" s="490" t="s">
        <v>179</v>
      </c>
      <c r="AA25" s="470"/>
      <c r="AB25" s="470"/>
      <c r="AC25" s="470"/>
      <c r="AD25" s="470"/>
      <c r="AE25" s="470"/>
      <c r="AF25" s="470"/>
      <c r="AG25" s="471"/>
      <c r="AH25" s="491" t="s">
        <v>180</v>
      </c>
      <c r="AI25" s="492"/>
      <c r="AJ25" s="492"/>
      <c r="AK25" s="492"/>
      <c r="AL25" s="534"/>
      <c r="AM25" s="491" t="s">
        <v>180</v>
      </c>
      <c r="AN25" s="492"/>
      <c r="AO25" s="492"/>
      <c r="AP25" s="492"/>
      <c r="AQ25" s="492"/>
      <c r="AR25" s="534"/>
      <c r="AS25" s="491" t="s">
        <v>180</v>
      </c>
      <c r="AT25" s="492"/>
      <c r="AU25" s="492"/>
      <c r="AV25" s="492"/>
      <c r="AW25" s="492"/>
      <c r="AX25" s="493"/>
      <c r="AY25" s="400" t="s">
        <v>181</v>
      </c>
      <c r="AZ25" s="401"/>
      <c r="BA25" s="401"/>
      <c r="BB25" s="401"/>
      <c r="BC25" s="401"/>
      <c r="BD25" s="401"/>
      <c r="BE25" s="401"/>
      <c r="BF25" s="401"/>
      <c r="BG25" s="401"/>
      <c r="BH25" s="401"/>
      <c r="BI25" s="401"/>
      <c r="BJ25" s="401"/>
      <c r="BK25" s="401"/>
      <c r="BL25" s="401"/>
      <c r="BM25" s="402"/>
      <c r="BN25" s="403">
        <v>6274239</v>
      </c>
      <c r="BO25" s="404"/>
      <c r="BP25" s="404"/>
      <c r="BQ25" s="404"/>
      <c r="BR25" s="404"/>
      <c r="BS25" s="404"/>
      <c r="BT25" s="404"/>
      <c r="BU25" s="405"/>
      <c r="BV25" s="403">
        <v>6441381</v>
      </c>
      <c r="BW25" s="404"/>
      <c r="BX25" s="404"/>
      <c r="BY25" s="404"/>
      <c r="BZ25" s="404"/>
      <c r="CA25" s="404"/>
      <c r="CB25" s="404"/>
      <c r="CC25" s="405"/>
      <c r="CD25" s="187"/>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4"/>
      <c r="B26" s="611"/>
      <c r="C26" s="587"/>
      <c r="D26" s="588"/>
      <c r="E26" s="490" t="s">
        <v>182</v>
      </c>
      <c r="F26" s="470"/>
      <c r="G26" s="470"/>
      <c r="H26" s="470"/>
      <c r="I26" s="470"/>
      <c r="J26" s="470"/>
      <c r="K26" s="471"/>
      <c r="L26" s="491">
        <v>1</v>
      </c>
      <c r="M26" s="492"/>
      <c r="N26" s="492"/>
      <c r="O26" s="492"/>
      <c r="P26" s="534"/>
      <c r="Q26" s="491">
        <v>6675</v>
      </c>
      <c r="R26" s="492"/>
      <c r="S26" s="492"/>
      <c r="T26" s="492"/>
      <c r="U26" s="492"/>
      <c r="V26" s="534"/>
      <c r="W26" s="586"/>
      <c r="X26" s="587"/>
      <c r="Y26" s="588"/>
      <c r="Z26" s="490" t="s">
        <v>183</v>
      </c>
      <c r="AA26" s="592"/>
      <c r="AB26" s="592"/>
      <c r="AC26" s="592"/>
      <c r="AD26" s="592"/>
      <c r="AE26" s="592"/>
      <c r="AF26" s="592"/>
      <c r="AG26" s="593"/>
      <c r="AH26" s="491">
        <v>12</v>
      </c>
      <c r="AI26" s="492"/>
      <c r="AJ26" s="492"/>
      <c r="AK26" s="492"/>
      <c r="AL26" s="534"/>
      <c r="AM26" s="491">
        <v>39900</v>
      </c>
      <c r="AN26" s="492"/>
      <c r="AO26" s="492"/>
      <c r="AP26" s="492"/>
      <c r="AQ26" s="492"/>
      <c r="AR26" s="534"/>
      <c r="AS26" s="491">
        <v>3325</v>
      </c>
      <c r="AT26" s="492"/>
      <c r="AU26" s="492"/>
      <c r="AV26" s="492"/>
      <c r="AW26" s="492"/>
      <c r="AX26" s="493"/>
      <c r="AY26" s="443" t="s">
        <v>184</v>
      </c>
      <c r="AZ26" s="444"/>
      <c r="BA26" s="444"/>
      <c r="BB26" s="444"/>
      <c r="BC26" s="444"/>
      <c r="BD26" s="444"/>
      <c r="BE26" s="444"/>
      <c r="BF26" s="444"/>
      <c r="BG26" s="444"/>
      <c r="BH26" s="444"/>
      <c r="BI26" s="444"/>
      <c r="BJ26" s="444"/>
      <c r="BK26" s="444"/>
      <c r="BL26" s="444"/>
      <c r="BM26" s="445"/>
      <c r="BN26" s="440" t="s">
        <v>185</v>
      </c>
      <c r="BO26" s="441"/>
      <c r="BP26" s="441"/>
      <c r="BQ26" s="441"/>
      <c r="BR26" s="441"/>
      <c r="BS26" s="441"/>
      <c r="BT26" s="441"/>
      <c r="BU26" s="442"/>
      <c r="BV26" s="440" t="s">
        <v>180</v>
      </c>
      <c r="BW26" s="441"/>
      <c r="BX26" s="441"/>
      <c r="BY26" s="441"/>
      <c r="BZ26" s="441"/>
      <c r="CA26" s="441"/>
      <c r="CB26" s="441"/>
      <c r="CC26" s="442"/>
      <c r="CD26" s="187"/>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4"/>
      <c r="B27" s="611"/>
      <c r="C27" s="587"/>
      <c r="D27" s="588"/>
      <c r="E27" s="490" t="s">
        <v>186</v>
      </c>
      <c r="F27" s="470"/>
      <c r="G27" s="470"/>
      <c r="H27" s="470"/>
      <c r="I27" s="470"/>
      <c r="J27" s="470"/>
      <c r="K27" s="471"/>
      <c r="L27" s="491">
        <v>1</v>
      </c>
      <c r="M27" s="492"/>
      <c r="N27" s="492"/>
      <c r="O27" s="492"/>
      <c r="P27" s="534"/>
      <c r="Q27" s="491">
        <v>4700</v>
      </c>
      <c r="R27" s="492"/>
      <c r="S27" s="492"/>
      <c r="T27" s="492"/>
      <c r="U27" s="492"/>
      <c r="V27" s="534"/>
      <c r="W27" s="586"/>
      <c r="X27" s="587"/>
      <c r="Y27" s="588"/>
      <c r="Z27" s="490" t="s">
        <v>187</v>
      </c>
      <c r="AA27" s="470"/>
      <c r="AB27" s="470"/>
      <c r="AC27" s="470"/>
      <c r="AD27" s="470"/>
      <c r="AE27" s="470"/>
      <c r="AF27" s="470"/>
      <c r="AG27" s="471"/>
      <c r="AH27" s="491">
        <v>34</v>
      </c>
      <c r="AI27" s="492"/>
      <c r="AJ27" s="492"/>
      <c r="AK27" s="492"/>
      <c r="AL27" s="534"/>
      <c r="AM27" s="491">
        <v>103579</v>
      </c>
      <c r="AN27" s="492"/>
      <c r="AO27" s="492"/>
      <c r="AP27" s="492"/>
      <c r="AQ27" s="492"/>
      <c r="AR27" s="534"/>
      <c r="AS27" s="491">
        <v>3046</v>
      </c>
      <c r="AT27" s="492"/>
      <c r="AU27" s="492"/>
      <c r="AV27" s="492"/>
      <c r="AW27" s="492"/>
      <c r="AX27" s="493"/>
      <c r="AY27" s="535" t="s">
        <v>188</v>
      </c>
      <c r="AZ27" s="536"/>
      <c r="BA27" s="536"/>
      <c r="BB27" s="536"/>
      <c r="BC27" s="536"/>
      <c r="BD27" s="536"/>
      <c r="BE27" s="536"/>
      <c r="BF27" s="536"/>
      <c r="BG27" s="536"/>
      <c r="BH27" s="536"/>
      <c r="BI27" s="536"/>
      <c r="BJ27" s="536"/>
      <c r="BK27" s="536"/>
      <c r="BL27" s="536"/>
      <c r="BM27" s="537"/>
      <c r="BN27" s="559">
        <v>1129025</v>
      </c>
      <c r="BO27" s="560"/>
      <c r="BP27" s="560"/>
      <c r="BQ27" s="560"/>
      <c r="BR27" s="560"/>
      <c r="BS27" s="560"/>
      <c r="BT27" s="560"/>
      <c r="BU27" s="561"/>
      <c r="BV27" s="559">
        <v>1128800</v>
      </c>
      <c r="BW27" s="560"/>
      <c r="BX27" s="560"/>
      <c r="BY27" s="560"/>
      <c r="BZ27" s="560"/>
      <c r="CA27" s="560"/>
      <c r="CB27" s="560"/>
      <c r="CC27" s="561"/>
      <c r="CD27" s="189"/>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4"/>
      <c r="B28" s="611"/>
      <c r="C28" s="587"/>
      <c r="D28" s="588"/>
      <c r="E28" s="490" t="s">
        <v>189</v>
      </c>
      <c r="F28" s="470"/>
      <c r="G28" s="470"/>
      <c r="H28" s="470"/>
      <c r="I28" s="470"/>
      <c r="J28" s="470"/>
      <c r="K28" s="471"/>
      <c r="L28" s="491">
        <v>1</v>
      </c>
      <c r="M28" s="492"/>
      <c r="N28" s="492"/>
      <c r="O28" s="492"/>
      <c r="P28" s="534"/>
      <c r="Q28" s="491">
        <v>4200</v>
      </c>
      <c r="R28" s="492"/>
      <c r="S28" s="492"/>
      <c r="T28" s="492"/>
      <c r="U28" s="492"/>
      <c r="V28" s="534"/>
      <c r="W28" s="586"/>
      <c r="X28" s="587"/>
      <c r="Y28" s="588"/>
      <c r="Z28" s="490" t="s">
        <v>190</v>
      </c>
      <c r="AA28" s="470"/>
      <c r="AB28" s="470"/>
      <c r="AC28" s="470"/>
      <c r="AD28" s="470"/>
      <c r="AE28" s="470"/>
      <c r="AF28" s="470"/>
      <c r="AG28" s="471"/>
      <c r="AH28" s="491" t="s">
        <v>180</v>
      </c>
      <c r="AI28" s="492"/>
      <c r="AJ28" s="492"/>
      <c r="AK28" s="492"/>
      <c r="AL28" s="534"/>
      <c r="AM28" s="491" t="s">
        <v>180</v>
      </c>
      <c r="AN28" s="492"/>
      <c r="AO28" s="492"/>
      <c r="AP28" s="492"/>
      <c r="AQ28" s="492"/>
      <c r="AR28" s="534"/>
      <c r="AS28" s="491" t="s">
        <v>180</v>
      </c>
      <c r="AT28" s="492"/>
      <c r="AU28" s="492"/>
      <c r="AV28" s="492"/>
      <c r="AW28" s="492"/>
      <c r="AX28" s="493"/>
      <c r="AY28" s="594" t="s">
        <v>191</v>
      </c>
      <c r="AZ28" s="595"/>
      <c r="BA28" s="595"/>
      <c r="BB28" s="596"/>
      <c r="BC28" s="400" t="s">
        <v>47</v>
      </c>
      <c r="BD28" s="401"/>
      <c r="BE28" s="401"/>
      <c r="BF28" s="401"/>
      <c r="BG28" s="401"/>
      <c r="BH28" s="401"/>
      <c r="BI28" s="401"/>
      <c r="BJ28" s="401"/>
      <c r="BK28" s="401"/>
      <c r="BL28" s="401"/>
      <c r="BM28" s="402"/>
      <c r="BN28" s="403">
        <v>3040332</v>
      </c>
      <c r="BO28" s="404"/>
      <c r="BP28" s="404"/>
      <c r="BQ28" s="404"/>
      <c r="BR28" s="404"/>
      <c r="BS28" s="404"/>
      <c r="BT28" s="404"/>
      <c r="BU28" s="405"/>
      <c r="BV28" s="403">
        <v>2885980</v>
      </c>
      <c r="BW28" s="404"/>
      <c r="BX28" s="404"/>
      <c r="BY28" s="404"/>
      <c r="BZ28" s="404"/>
      <c r="CA28" s="404"/>
      <c r="CB28" s="404"/>
      <c r="CC28" s="405"/>
      <c r="CD28" s="187"/>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4"/>
      <c r="B29" s="611"/>
      <c r="C29" s="587"/>
      <c r="D29" s="588"/>
      <c r="E29" s="490" t="s">
        <v>192</v>
      </c>
      <c r="F29" s="470"/>
      <c r="G29" s="470"/>
      <c r="H29" s="470"/>
      <c r="I29" s="470"/>
      <c r="J29" s="470"/>
      <c r="K29" s="471"/>
      <c r="L29" s="491">
        <v>16</v>
      </c>
      <c r="M29" s="492"/>
      <c r="N29" s="492"/>
      <c r="O29" s="492"/>
      <c r="P29" s="534"/>
      <c r="Q29" s="491">
        <v>3900</v>
      </c>
      <c r="R29" s="492"/>
      <c r="S29" s="492"/>
      <c r="T29" s="492"/>
      <c r="U29" s="492"/>
      <c r="V29" s="534"/>
      <c r="W29" s="589"/>
      <c r="X29" s="590"/>
      <c r="Y29" s="591"/>
      <c r="Z29" s="490" t="s">
        <v>193</v>
      </c>
      <c r="AA29" s="470"/>
      <c r="AB29" s="470"/>
      <c r="AC29" s="470"/>
      <c r="AD29" s="470"/>
      <c r="AE29" s="470"/>
      <c r="AF29" s="470"/>
      <c r="AG29" s="471"/>
      <c r="AH29" s="491">
        <v>578</v>
      </c>
      <c r="AI29" s="492"/>
      <c r="AJ29" s="492"/>
      <c r="AK29" s="492"/>
      <c r="AL29" s="534"/>
      <c r="AM29" s="491">
        <v>1714363</v>
      </c>
      <c r="AN29" s="492"/>
      <c r="AO29" s="492"/>
      <c r="AP29" s="492"/>
      <c r="AQ29" s="492"/>
      <c r="AR29" s="534"/>
      <c r="AS29" s="491">
        <v>2966</v>
      </c>
      <c r="AT29" s="492"/>
      <c r="AU29" s="492"/>
      <c r="AV29" s="492"/>
      <c r="AW29" s="492"/>
      <c r="AX29" s="493"/>
      <c r="AY29" s="597"/>
      <c r="AZ29" s="598"/>
      <c r="BA29" s="598"/>
      <c r="BB29" s="599"/>
      <c r="BC29" s="474" t="s">
        <v>194</v>
      </c>
      <c r="BD29" s="475"/>
      <c r="BE29" s="475"/>
      <c r="BF29" s="475"/>
      <c r="BG29" s="475"/>
      <c r="BH29" s="475"/>
      <c r="BI29" s="475"/>
      <c r="BJ29" s="475"/>
      <c r="BK29" s="475"/>
      <c r="BL29" s="475"/>
      <c r="BM29" s="476"/>
      <c r="BN29" s="440">
        <v>427624</v>
      </c>
      <c r="BO29" s="441"/>
      <c r="BP29" s="441"/>
      <c r="BQ29" s="441"/>
      <c r="BR29" s="441"/>
      <c r="BS29" s="441"/>
      <c r="BT29" s="441"/>
      <c r="BU29" s="442"/>
      <c r="BV29" s="440">
        <v>25960</v>
      </c>
      <c r="BW29" s="441"/>
      <c r="BX29" s="441"/>
      <c r="BY29" s="441"/>
      <c r="BZ29" s="441"/>
      <c r="CA29" s="441"/>
      <c r="CB29" s="441"/>
      <c r="CC29" s="442"/>
      <c r="CD29" s="189"/>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4"/>
      <c r="B30" s="612"/>
      <c r="C30" s="613"/>
      <c r="D30" s="614"/>
      <c r="E30" s="494"/>
      <c r="F30" s="495"/>
      <c r="G30" s="495"/>
      <c r="H30" s="495"/>
      <c r="I30" s="495"/>
      <c r="J30" s="495"/>
      <c r="K30" s="496"/>
      <c r="L30" s="604"/>
      <c r="M30" s="605"/>
      <c r="N30" s="605"/>
      <c r="O30" s="605"/>
      <c r="P30" s="606"/>
      <c r="Q30" s="604"/>
      <c r="R30" s="605"/>
      <c r="S30" s="605"/>
      <c r="T30" s="605"/>
      <c r="U30" s="605"/>
      <c r="V30" s="606"/>
      <c r="W30" s="607" t="s">
        <v>195</v>
      </c>
      <c r="X30" s="608"/>
      <c r="Y30" s="608"/>
      <c r="Z30" s="608"/>
      <c r="AA30" s="608"/>
      <c r="AB30" s="608"/>
      <c r="AC30" s="608"/>
      <c r="AD30" s="608"/>
      <c r="AE30" s="608"/>
      <c r="AF30" s="608"/>
      <c r="AG30" s="609"/>
      <c r="AH30" s="567">
        <v>94.7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731655</v>
      </c>
      <c r="BO30" s="560"/>
      <c r="BP30" s="560"/>
      <c r="BQ30" s="560"/>
      <c r="BR30" s="560"/>
      <c r="BS30" s="560"/>
      <c r="BT30" s="560"/>
      <c r="BU30" s="561"/>
      <c r="BV30" s="559">
        <v>891212</v>
      </c>
      <c r="BW30" s="560"/>
      <c r="BX30" s="560"/>
      <c r="BY30" s="560"/>
      <c r="BZ30" s="560"/>
      <c r="CA30" s="560"/>
      <c r="CB30" s="560"/>
      <c r="CC30" s="561"/>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603" t="s">
        <v>196</v>
      </c>
      <c r="D32" s="603"/>
      <c r="E32" s="603"/>
      <c r="F32" s="603"/>
      <c r="G32" s="603"/>
      <c r="H32" s="603"/>
      <c r="I32" s="603"/>
      <c r="J32" s="603"/>
      <c r="K32" s="603"/>
      <c r="L32" s="603"/>
      <c r="M32" s="603"/>
      <c r="N32" s="603"/>
      <c r="O32" s="603"/>
      <c r="P32" s="603"/>
      <c r="Q32" s="603"/>
      <c r="R32" s="603"/>
      <c r="S32" s="603"/>
      <c r="U32" s="444" t="s">
        <v>197</v>
      </c>
      <c r="V32" s="444"/>
      <c r="W32" s="444"/>
      <c r="X32" s="444"/>
      <c r="Y32" s="444"/>
      <c r="Z32" s="444"/>
      <c r="AA32" s="444"/>
      <c r="AB32" s="444"/>
      <c r="AC32" s="444"/>
      <c r="AD32" s="444"/>
      <c r="AE32" s="444"/>
      <c r="AF32" s="444"/>
      <c r="AG32" s="444"/>
      <c r="AH32" s="444"/>
      <c r="AI32" s="444"/>
      <c r="AJ32" s="444"/>
      <c r="AK32" s="444"/>
      <c r="AM32" s="444" t="s">
        <v>198</v>
      </c>
      <c r="AN32" s="444"/>
      <c r="AO32" s="444"/>
      <c r="AP32" s="444"/>
      <c r="AQ32" s="444"/>
      <c r="AR32" s="444"/>
      <c r="AS32" s="444"/>
      <c r="AT32" s="444"/>
      <c r="AU32" s="444"/>
      <c r="AV32" s="444"/>
      <c r="AW32" s="444"/>
      <c r="AX32" s="444"/>
      <c r="AY32" s="444"/>
      <c r="AZ32" s="444"/>
      <c r="BA32" s="444"/>
      <c r="BB32" s="444"/>
      <c r="BC32" s="444"/>
      <c r="BE32" s="444" t="s">
        <v>199</v>
      </c>
      <c r="BF32" s="444"/>
      <c r="BG32" s="444"/>
      <c r="BH32" s="444"/>
      <c r="BI32" s="444"/>
      <c r="BJ32" s="444"/>
      <c r="BK32" s="444"/>
      <c r="BL32" s="444"/>
      <c r="BM32" s="444"/>
      <c r="BN32" s="444"/>
      <c r="BO32" s="444"/>
      <c r="BP32" s="444"/>
      <c r="BQ32" s="444"/>
      <c r="BR32" s="444"/>
      <c r="BS32" s="444"/>
      <c r="BT32" s="444"/>
      <c r="BU32" s="444"/>
      <c r="BW32" s="444" t="s">
        <v>200</v>
      </c>
      <c r="BX32" s="444"/>
      <c r="BY32" s="444"/>
      <c r="BZ32" s="444"/>
      <c r="CA32" s="444"/>
      <c r="CB32" s="444"/>
      <c r="CC32" s="444"/>
      <c r="CD32" s="444"/>
      <c r="CE32" s="444"/>
      <c r="CF32" s="444"/>
      <c r="CG32" s="444"/>
      <c r="CH32" s="444"/>
      <c r="CI32" s="444"/>
      <c r="CJ32" s="444"/>
      <c r="CK32" s="444"/>
      <c r="CL32" s="444"/>
      <c r="CM32" s="444"/>
      <c r="CO32" s="444" t="s">
        <v>201</v>
      </c>
      <c r="CP32" s="444"/>
      <c r="CQ32" s="444"/>
      <c r="CR32" s="444"/>
      <c r="CS32" s="444"/>
      <c r="CT32" s="444"/>
      <c r="CU32" s="444"/>
      <c r="CV32" s="444"/>
      <c r="CW32" s="444"/>
      <c r="CX32" s="444"/>
      <c r="CY32" s="444"/>
      <c r="CZ32" s="444"/>
      <c r="DA32" s="444"/>
      <c r="DB32" s="444"/>
      <c r="DC32" s="444"/>
      <c r="DD32" s="444"/>
      <c r="DE32" s="444"/>
      <c r="DI32" s="197"/>
    </row>
    <row r="33" spans="1:113" ht="13.5" customHeight="1" x14ac:dyDescent="0.2">
      <c r="A33" s="174"/>
      <c r="B33" s="198"/>
      <c r="C33" s="464" t="s">
        <v>202</v>
      </c>
      <c r="D33" s="464"/>
      <c r="E33" s="429" t="s">
        <v>203</v>
      </c>
      <c r="F33" s="429"/>
      <c r="G33" s="429"/>
      <c r="H33" s="429"/>
      <c r="I33" s="429"/>
      <c r="J33" s="429"/>
      <c r="K33" s="429"/>
      <c r="L33" s="429"/>
      <c r="M33" s="429"/>
      <c r="N33" s="429"/>
      <c r="O33" s="429"/>
      <c r="P33" s="429"/>
      <c r="Q33" s="429"/>
      <c r="R33" s="429"/>
      <c r="S33" s="429"/>
      <c r="T33" s="199"/>
      <c r="U33" s="464" t="s">
        <v>202</v>
      </c>
      <c r="V33" s="464"/>
      <c r="W33" s="429" t="s">
        <v>204</v>
      </c>
      <c r="X33" s="429"/>
      <c r="Y33" s="429"/>
      <c r="Z33" s="429"/>
      <c r="AA33" s="429"/>
      <c r="AB33" s="429"/>
      <c r="AC33" s="429"/>
      <c r="AD33" s="429"/>
      <c r="AE33" s="429"/>
      <c r="AF33" s="429"/>
      <c r="AG33" s="429"/>
      <c r="AH33" s="429"/>
      <c r="AI33" s="429"/>
      <c r="AJ33" s="429"/>
      <c r="AK33" s="429"/>
      <c r="AL33" s="199"/>
      <c r="AM33" s="464" t="s">
        <v>202</v>
      </c>
      <c r="AN33" s="464"/>
      <c r="AO33" s="429" t="s">
        <v>204</v>
      </c>
      <c r="AP33" s="429"/>
      <c r="AQ33" s="429"/>
      <c r="AR33" s="429"/>
      <c r="AS33" s="429"/>
      <c r="AT33" s="429"/>
      <c r="AU33" s="429"/>
      <c r="AV33" s="429"/>
      <c r="AW33" s="429"/>
      <c r="AX33" s="429"/>
      <c r="AY33" s="429"/>
      <c r="AZ33" s="429"/>
      <c r="BA33" s="429"/>
      <c r="BB33" s="429"/>
      <c r="BC33" s="429"/>
      <c r="BD33" s="200"/>
      <c r="BE33" s="429" t="s">
        <v>205</v>
      </c>
      <c r="BF33" s="429"/>
      <c r="BG33" s="429" t="s">
        <v>206</v>
      </c>
      <c r="BH33" s="429"/>
      <c r="BI33" s="429"/>
      <c r="BJ33" s="429"/>
      <c r="BK33" s="429"/>
      <c r="BL33" s="429"/>
      <c r="BM33" s="429"/>
      <c r="BN33" s="429"/>
      <c r="BO33" s="429"/>
      <c r="BP33" s="429"/>
      <c r="BQ33" s="429"/>
      <c r="BR33" s="429"/>
      <c r="BS33" s="429"/>
      <c r="BT33" s="429"/>
      <c r="BU33" s="429"/>
      <c r="BV33" s="200"/>
      <c r="BW33" s="464" t="s">
        <v>205</v>
      </c>
      <c r="BX33" s="464"/>
      <c r="BY33" s="429" t="s">
        <v>207</v>
      </c>
      <c r="BZ33" s="429"/>
      <c r="CA33" s="429"/>
      <c r="CB33" s="429"/>
      <c r="CC33" s="429"/>
      <c r="CD33" s="429"/>
      <c r="CE33" s="429"/>
      <c r="CF33" s="429"/>
      <c r="CG33" s="429"/>
      <c r="CH33" s="429"/>
      <c r="CI33" s="429"/>
      <c r="CJ33" s="429"/>
      <c r="CK33" s="429"/>
      <c r="CL33" s="429"/>
      <c r="CM33" s="429"/>
      <c r="CN33" s="199"/>
      <c r="CO33" s="464" t="s">
        <v>202</v>
      </c>
      <c r="CP33" s="464"/>
      <c r="CQ33" s="429" t="s">
        <v>208</v>
      </c>
      <c r="CR33" s="429"/>
      <c r="CS33" s="429"/>
      <c r="CT33" s="429"/>
      <c r="CU33" s="429"/>
      <c r="CV33" s="429"/>
      <c r="CW33" s="429"/>
      <c r="CX33" s="429"/>
      <c r="CY33" s="429"/>
      <c r="CZ33" s="429"/>
      <c r="DA33" s="429"/>
      <c r="DB33" s="429"/>
      <c r="DC33" s="429"/>
      <c r="DD33" s="429"/>
      <c r="DE33" s="429"/>
      <c r="DF33" s="199"/>
      <c r="DG33" s="629" t="s">
        <v>209</v>
      </c>
      <c r="DH33" s="629"/>
      <c r="DI33" s="201"/>
    </row>
    <row r="34" spans="1:113" ht="32.25" customHeight="1" x14ac:dyDescent="0.2">
      <c r="A34" s="174"/>
      <c r="B34" s="198"/>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4"/>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4"/>
      <c r="AM34" s="630">
        <f>IF(AO34="","",MAX(C34:D43,U34:V43)+1)</f>
        <v>5</v>
      </c>
      <c r="AN34" s="630"/>
      <c r="AO34" s="631" t="str">
        <f>IF('各会計、関係団体の財政状況及び健全化判断比率'!B31="","",'各会計、関係団体の財政状況及び健全化判断比率'!B31)</f>
        <v>下水道事業会計</v>
      </c>
      <c r="AP34" s="631"/>
      <c r="AQ34" s="631"/>
      <c r="AR34" s="631"/>
      <c r="AS34" s="631"/>
      <c r="AT34" s="631"/>
      <c r="AU34" s="631"/>
      <c r="AV34" s="631"/>
      <c r="AW34" s="631"/>
      <c r="AX34" s="631"/>
      <c r="AY34" s="631"/>
      <c r="AZ34" s="631"/>
      <c r="BA34" s="631"/>
      <c r="BB34" s="631"/>
      <c r="BC34" s="631"/>
      <c r="BD34" s="174"/>
      <c r="BE34" s="630" t="str">
        <f>IF(BG34="","",MAX(C34:D43,U34:V43,AM34:AN43)+1)</f>
        <v/>
      </c>
      <c r="BF34" s="630"/>
      <c r="BG34" s="631"/>
      <c r="BH34" s="631"/>
      <c r="BI34" s="631"/>
      <c r="BJ34" s="631"/>
      <c r="BK34" s="631"/>
      <c r="BL34" s="631"/>
      <c r="BM34" s="631"/>
      <c r="BN34" s="631"/>
      <c r="BO34" s="631"/>
      <c r="BP34" s="631"/>
      <c r="BQ34" s="631"/>
      <c r="BR34" s="631"/>
      <c r="BS34" s="631"/>
      <c r="BT34" s="631"/>
      <c r="BU34" s="631"/>
      <c r="BV34" s="174"/>
      <c r="BW34" s="630">
        <f>IF(BY34="","",MAX(C34:D43,U34:V43,AM34:AN43,BE34:BF43)+1)</f>
        <v>6</v>
      </c>
      <c r="BX34" s="630"/>
      <c r="BY34" s="631" t="str">
        <f>IF('各会計、関係団体の財政状況及び健全化判断比率'!B68="","",'各会計、関係団体の財政状況及び健全化判断比率'!B68)</f>
        <v>館林地区消防組合</v>
      </c>
      <c r="BZ34" s="631"/>
      <c r="CA34" s="631"/>
      <c r="CB34" s="631"/>
      <c r="CC34" s="631"/>
      <c r="CD34" s="631"/>
      <c r="CE34" s="631"/>
      <c r="CF34" s="631"/>
      <c r="CG34" s="631"/>
      <c r="CH34" s="631"/>
      <c r="CI34" s="631"/>
      <c r="CJ34" s="631"/>
      <c r="CK34" s="631"/>
      <c r="CL34" s="631"/>
      <c r="CM34" s="631"/>
      <c r="CN34" s="174"/>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1"/>
    </row>
    <row r="35" spans="1:113" ht="32.25" customHeight="1" x14ac:dyDescent="0.2">
      <c r="A35" s="174"/>
      <c r="B35" s="198"/>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4"/>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4"/>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4"/>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4"/>
      <c r="BW35" s="630">
        <f t="shared" ref="BW35:BW43" si="2">IF(BY35="","",BW34+1)</f>
        <v>7</v>
      </c>
      <c r="BX35" s="630"/>
      <c r="BY35" s="631" t="str">
        <f>IF('各会計、関係団体の財政状況及び健全化判断比率'!B69="","",'各会計、関係団体の財政状況及び健全化判断比率'!B69)</f>
        <v>邑楽館林医療事務組合(一般会計）</v>
      </c>
      <c r="BZ35" s="631"/>
      <c r="CA35" s="631"/>
      <c r="CB35" s="631"/>
      <c r="CC35" s="631"/>
      <c r="CD35" s="631"/>
      <c r="CE35" s="631"/>
      <c r="CF35" s="631"/>
      <c r="CG35" s="631"/>
      <c r="CH35" s="631"/>
      <c r="CI35" s="631"/>
      <c r="CJ35" s="631"/>
      <c r="CK35" s="631"/>
      <c r="CL35" s="631"/>
      <c r="CM35" s="631"/>
      <c r="CN35" s="174"/>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1"/>
    </row>
    <row r="36" spans="1:113" ht="32.25" customHeight="1" x14ac:dyDescent="0.2">
      <c r="A36" s="174"/>
      <c r="B36" s="198"/>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4"/>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4"/>
      <c r="AM36" s="630" t="str">
        <f t="shared" si="0"/>
        <v/>
      </c>
      <c r="AN36" s="630"/>
      <c r="AO36" s="631"/>
      <c r="AP36" s="631"/>
      <c r="AQ36" s="631"/>
      <c r="AR36" s="631"/>
      <c r="AS36" s="631"/>
      <c r="AT36" s="631"/>
      <c r="AU36" s="631"/>
      <c r="AV36" s="631"/>
      <c r="AW36" s="631"/>
      <c r="AX36" s="631"/>
      <c r="AY36" s="631"/>
      <c r="AZ36" s="631"/>
      <c r="BA36" s="631"/>
      <c r="BB36" s="631"/>
      <c r="BC36" s="631"/>
      <c r="BD36" s="174"/>
      <c r="BE36" s="630" t="str">
        <f t="shared" si="1"/>
        <v/>
      </c>
      <c r="BF36" s="630"/>
      <c r="BG36" s="631"/>
      <c r="BH36" s="631"/>
      <c r="BI36" s="631"/>
      <c r="BJ36" s="631"/>
      <c r="BK36" s="631"/>
      <c r="BL36" s="631"/>
      <c r="BM36" s="631"/>
      <c r="BN36" s="631"/>
      <c r="BO36" s="631"/>
      <c r="BP36" s="631"/>
      <c r="BQ36" s="631"/>
      <c r="BR36" s="631"/>
      <c r="BS36" s="631"/>
      <c r="BT36" s="631"/>
      <c r="BU36" s="631"/>
      <c r="BV36" s="174"/>
      <c r="BW36" s="630">
        <f t="shared" si="2"/>
        <v>8</v>
      </c>
      <c r="BX36" s="630"/>
      <c r="BY36" s="631" t="str">
        <f>IF('各会計、関係団体の財政状況及び健全化判断比率'!B70="","",'各会計、関係団体の財政状況及び健全化判断比率'!B70)</f>
        <v>邑楽館林医療事務組合（病院事業会計）</v>
      </c>
      <c r="BZ36" s="631"/>
      <c r="CA36" s="631"/>
      <c r="CB36" s="631"/>
      <c r="CC36" s="631"/>
      <c r="CD36" s="631"/>
      <c r="CE36" s="631"/>
      <c r="CF36" s="631"/>
      <c r="CG36" s="631"/>
      <c r="CH36" s="631"/>
      <c r="CI36" s="631"/>
      <c r="CJ36" s="631"/>
      <c r="CK36" s="631"/>
      <c r="CL36" s="631"/>
      <c r="CM36" s="631"/>
      <c r="CN36" s="174"/>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1"/>
    </row>
    <row r="37" spans="1:113" ht="32.25" customHeight="1" x14ac:dyDescent="0.2">
      <c r="A37" s="174"/>
      <c r="B37" s="198"/>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4"/>
      <c r="U37" s="630" t="str">
        <f t="shared" si="4"/>
        <v/>
      </c>
      <c r="V37" s="630"/>
      <c r="W37" s="631"/>
      <c r="X37" s="631"/>
      <c r="Y37" s="631"/>
      <c r="Z37" s="631"/>
      <c r="AA37" s="631"/>
      <c r="AB37" s="631"/>
      <c r="AC37" s="631"/>
      <c r="AD37" s="631"/>
      <c r="AE37" s="631"/>
      <c r="AF37" s="631"/>
      <c r="AG37" s="631"/>
      <c r="AH37" s="631"/>
      <c r="AI37" s="631"/>
      <c r="AJ37" s="631"/>
      <c r="AK37" s="631"/>
      <c r="AL37" s="174"/>
      <c r="AM37" s="630" t="str">
        <f t="shared" si="0"/>
        <v/>
      </c>
      <c r="AN37" s="630"/>
      <c r="AO37" s="631"/>
      <c r="AP37" s="631"/>
      <c r="AQ37" s="631"/>
      <c r="AR37" s="631"/>
      <c r="AS37" s="631"/>
      <c r="AT37" s="631"/>
      <c r="AU37" s="631"/>
      <c r="AV37" s="631"/>
      <c r="AW37" s="631"/>
      <c r="AX37" s="631"/>
      <c r="AY37" s="631"/>
      <c r="AZ37" s="631"/>
      <c r="BA37" s="631"/>
      <c r="BB37" s="631"/>
      <c r="BC37" s="631"/>
      <c r="BD37" s="174"/>
      <c r="BE37" s="630" t="str">
        <f t="shared" si="1"/>
        <v/>
      </c>
      <c r="BF37" s="630"/>
      <c r="BG37" s="631"/>
      <c r="BH37" s="631"/>
      <c r="BI37" s="631"/>
      <c r="BJ37" s="631"/>
      <c r="BK37" s="631"/>
      <c r="BL37" s="631"/>
      <c r="BM37" s="631"/>
      <c r="BN37" s="631"/>
      <c r="BO37" s="631"/>
      <c r="BP37" s="631"/>
      <c r="BQ37" s="631"/>
      <c r="BR37" s="631"/>
      <c r="BS37" s="631"/>
      <c r="BT37" s="631"/>
      <c r="BU37" s="631"/>
      <c r="BV37" s="174"/>
      <c r="BW37" s="630">
        <f t="shared" si="2"/>
        <v>9</v>
      </c>
      <c r="BX37" s="630"/>
      <c r="BY37" s="631" t="str">
        <f>IF('各会計、関係団体の財政状況及び健全化判断比率'!B71="","",'各会計、関係団体の財政状況及び健全化判断比率'!B71)</f>
        <v>館林衛生施設組合</v>
      </c>
      <c r="BZ37" s="631"/>
      <c r="CA37" s="631"/>
      <c r="CB37" s="631"/>
      <c r="CC37" s="631"/>
      <c r="CD37" s="631"/>
      <c r="CE37" s="631"/>
      <c r="CF37" s="631"/>
      <c r="CG37" s="631"/>
      <c r="CH37" s="631"/>
      <c r="CI37" s="631"/>
      <c r="CJ37" s="631"/>
      <c r="CK37" s="631"/>
      <c r="CL37" s="631"/>
      <c r="CM37" s="631"/>
      <c r="CN37" s="174"/>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1"/>
    </row>
    <row r="38" spans="1:113" ht="32.25" customHeight="1" x14ac:dyDescent="0.2">
      <c r="A38" s="174"/>
      <c r="B38" s="198"/>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4"/>
      <c r="U38" s="630" t="str">
        <f t="shared" si="4"/>
        <v/>
      </c>
      <c r="V38" s="630"/>
      <c r="W38" s="631"/>
      <c r="X38" s="631"/>
      <c r="Y38" s="631"/>
      <c r="Z38" s="631"/>
      <c r="AA38" s="631"/>
      <c r="AB38" s="631"/>
      <c r="AC38" s="631"/>
      <c r="AD38" s="631"/>
      <c r="AE38" s="631"/>
      <c r="AF38" s="631"/>
      <c r="AG38" s="631"/>
      <c r="AH38" s="631"/>
      <c r="AI38" s="631"/>
      <c r="AJ38" s="631"/>
      <c r="AK38" s="631"/>
      <c r="AL38" s="174"/>
      <c r="AM38" s="630" t="str">
        <f t="shared" si="0"/>
        <v/>
      </c>
      <c r="AN38" s="630"/>
      <c r="AO38" s="631"/>
      <c r="AP38" s="631"/>
      <c r="AQ38" s="631"/>
      <c r="AR38" s="631"/>
      <c r="AS38" s="631"/>
      <c r="AT38" s="631"/>
      <c r="AU38" s="631"/>
      <c r="AV38" s="631"/>
      <c r="AW38" s="631"/>
      <c r="AX38" s="631"/>
      <c r="AY38" s="631"/>
      <c r="AZ38" s="631"/>
      <c r="BA38" s="631"/>
      <c r="BB38" s="631"/>
      <c r="BC38" s="631"/>
      <c r="BD38" s="174"/>
      <c r="BE38" s="630" t="str">
        <f t="shared" si="1"/>
        <v/>
      </c>
      <c r="BF38" s="630"/>
      <c r="BG38" s="631"/>
      <c r="BH38" s="631"/>
      <c r="BI38" s="631"/>
      <c r="BJ38" s="631"/>
      <c r="BK38" s="631"/>
      <c r="BL38" s="631"/>
      <c r="BM38" s="631"/>
      <c r="BN38" s="631"/>
      <c r="BO38" s="631"/>
      <c r="BP38" s="631"/>
      <c r="BQ38" s="631"/>
      <c r="BR38" s="631"/>
      <c r="BS38" s="631"/>
      <c r="BT38" s="631"/>
      <c r="BU38" s="631"/>
      <c r="BV38" s="174"/>
      <c r="BW38" s="630">
        <f t="shared" si="2"/>
        <v>10</v>
      </c>
      <c r="BX38" s="630"/>
      <c r="BY38" s="631" t="str">
        <f>IF('各会計、関係団体の財政状況及び健全化判断比率'!B72="","",'各会計、関係団体の財政状況及び健全化判断比率'!B72)</f>
        <v>群馬県後期高齢者医療広域連合（一般会計）</v>
      </c>
      <c r="BZ38" s="631"/>
      <c r="CA38" s="631"/>
      <c r="CB38" s="631"/>
      <c r="CC38" s="631"/>
      <c r="CD38" s="631"/>
      <c r="CE38" s="631"/>
      <c r="CF38" s="631"/>
      <c r="CG38" s="631"/>
      <c r="CH38" s="631"/>
      <c r="CI38" s="631"/>
      <c r="CJ38" s="631"/>
      <c r="CK38" s="631"/>
      <c r="CL38" s="631"/>
      <c r="CM38" s="631"/>
      <c r="CN38" s="174"/>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1"/>
    </row>
    <row r="39" spans="1:113" ht="32.25" customHeight="1" x14ac:dyDescent="0.2">
      <c r="A39" s="174"/>
      <c r="B39" s="198"/>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4"/>
      <c r="U39" s="630" t="str">
        <f t="shared" si="4"/>
        <v/>
      </c>
      <c r="V39" s="630"/>
      <c r="W39" s="631"/>
      <c r="X39" s="631"/>
      <c r="Y39" s="631"/>
      <c r="Z39" s="631"/>
      <c r="AA39" s="631"/>
      <c r="AB39" s="631"/>
      <c r="AC39" s="631"/>
      <c r="AD39" s="631"/>
      <c r="AE39" s="631"/>
      <c r="AF39" s="631"/>
      <c r="AG39" s="631"/>
      <c r="AH39" s="631"/>
      <c r="AI39" s="631"/>
      <c r="AJ39" s="631"/>
      <c r="AK39" s="631"/>
      <c r="AL39" s="174"/>
      <c r="AM39" s="630" t="str">
        <f t="shared" si="0"/>
        <v/>
      </c>
      <c r="AN39" s="630"/>
      <c r="AO39" s="631"/>
      <c r="AP39" s="631"/>
      <c r="AQ39" s="631"/>
      <c r="AR39" s="631"/>
      <c r="AS39" s="631"/>
      <c r="AT39" s="631"/>
      <c r="AU39" s="631"/>
      <c r="AV39" s="631"/>
      <c r="AW39" s="631"/>
      <c r="AX39" s="631"/>
      <c r="AY39" s="631"/>
      <c r="AZ39" s="631"/>
      <c r="BA39" s="631"/>
      <c r="BB39" s="631"/>
      <c r="BC39" s="631"/>
      <c r="BD39" s="174"/>
      <c r="BE39" s="630" t="str">
        <f t="shared" si="1"/>
        <v/>
      </c>
      <c r="BF39" s="630"/>
      <c r="BG39" s="631"/>
      <c r="BH39" s="631"/>
      <c r="BI39" s="631"/>
      <c r="BJ39" s="631"/>
      <c r="BK39" s="631"/>
      <c r="BL39" s="631"/>
      <c r="BM39" s="631"/>
      <c r="BN39" s="631"/>
      <c r="BO39" s="631"/>
      <c r="BP39" s="631"/>
      <c r="BQ39" s="631"/>
      <c r="BR39" s="631"/>
      <c r="BS39" s="631"/>
      <c r="BT39" s="631"/>
      <c r="BU39" s="631"/>
      <c r="BV39" s="174"/>
      <c r="BW39" s="630">
        <f t="shared" si="2"/>
        <v>11</v>
      </c>
      <c r="BX39" s="630"/>
      <c r="BY39" s="631" t="str">
        <f>IF('各会計、関係団体の財政状況及び健全化判断比率'!B73="","",'各会計、関係団体の財政状況及び健全化判断比率'!B73)</f>
        <v>群馬県後期高齢者医療広域連合（事業会計）</v>
      </c>
      <c r="BZ39" s="631"/>
      <c r="CA39" s="631"/>
      <c r="CB39" s="631"/>
      <c r="CC39" s="631"/>
      <c r="CD39" s="631"/>
      <c r="CE39" s="631"/>
      <c r="CF39" s="631"/>
      <c r="CG39" s="631"/>
      <c r="CH39" s="631"/>
      <c r="CI39" s="631"/>
      <c r="CJ39" s="631"/>
      <c r="CK39" s="631"/>
      <c r="CL39" s="631"/>
      <c r="CM39" s="631"/>
      <c r="CN39" s="174"/>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1"/>
    </row>
    <row r="40" spans="1:113" ht="32.25" customHeight="1" x14ac:dyDescent="0.2">
      <c r="A40" s="174"/>
      <c r="B40" s="198"/>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4"/>
      <c r="U40" s="630" t="str">
        <f t="shared" si="4"/>
        <v/>
      </c>
      <c r="V40" s="630"/>
      <c r="W40" s="631"/>
      <c r="X40" s="631"/>
      <c r="Y40" s="631"/>
      <c r="Z40" s="631"/>
      <c r="AA40" s="631"/>
      <c r="AB40" s="631"/>
      <c r="AC40" s="631"/>
      <c r="AD40" s="631"/>
      <c r="AE40" s="631"/>
      <c r="AF40" s="631"/>
      <c r="AG40" s="631"/>
      <c r="AH40" s="631"/>
      <c r="AI40" s="631"/>
      <c r="AJ40" s="631"/>
      <c r="AK40" s="631"/>
      <c r="AL40" s="174"/>
      <c r="AM40" s="630" t="str">
        <f t="shared" si="0"/>
        <v/>
      </c>
      <c r="AN40" s="630"/>
      <c r="AO40" s="631"/>
      <c r="AP40" s="631"/>
      <c r="AQ40" s="631"/>
      <c r="AR40" s="631"/>
      <c r="AS40" s="631"/>
      <c r="AT40" s="631"/>
      <c r="AU40" s="631"/>
      <c r="AV40" s="631"/>
      <c r="AW40" s="631"/>
      <c r="AX40" s="631"/>
      <c r="AY40" s="631"/>
      <c r="AZ40" s="631"/>
      <c r="BA40" s="631"/>
      <c r="BB40" s="631"/>
      <c r="BC40" s="631"/>
      <c r="BD40" s="174"/>
      <c r="BE40" s="630" t="str">
        <f t="shared" si="1"/>
        <v/>
      </c>
      <c r="BF40" s="630"/>
      <c r="BG40" s="631"/>
      <c r="BH40" s="631"/>
      <c r="BI40" s="631"/>
      <c r="BJ40" s="631"/>
      <c r="BK40" s="631"/>
      <c r="BL40" s="631"/>
      <c r="BM40" s="631"/>
      <c r="BN40" s="631"/>
      <c r="BO40" s="631"/>
      <c r="BP40" s="631"/>
      <c r="BQ40" s="631"/>
      <c r="BR40" s="631"/>
      <c r="BS40" s="631"/>
      <c r="BT40" s="631"/>
      <c r="BU40" s="631"/>
      <c r="BV40" s="174"/>
      <c r="BW40" s="630">
        <f t="shared" si="2"/>
        <v>12</v>
      </c>
      <c r="BX40" s="630"/>
      <c r="BY40" s="631" t="str">
        <f>IF('各会計、関係団体の財政状況及び健全化判断比率'!B74="","",'各会計、関係団体の財政状況及び健全化判断比率'!B74)</f>
        <v>群馬県市町村会館管理組合</v>
      </c>
      <c r="BZ40" s="631"/>
      <c r="CA40" s="631"/>
      <c r="CB40" s="631"/>
      <c r="CC40" s="631"/>
      <c r="CD40" s="631"/>
      <c r="CE40" s="631"/>
      <c r="CF40" s="631"/>
      <c r="CG40" s="631"/>
      <c r="CH40" s="631"/>
      <c r="CI40" s="631"/>
      <c r="CJ40" s="631"/>
      <c r="CK40" s="631"/>
      <c r="CL40" s="631"/>
      <c r="CM40" s="631"/>
      <c r="CN40" s="174"/>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1"/>
    </row>
    <row r="41" spans="1:113" ht="32.25" customHeight="1" x14ac:dyDescent="0.2">
      <c r="A41" s="174"/>
      <c r="B41" s="198"/>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4"/>
      <c r="U41" s="630" t="str">
        <f t="shared" si="4"/>
        <v/>
      </c>
      <c r="V41" s="630"/>
      <c r="W41" s="631"/>
      <c r="X41" s="631"/>
      <c r="Y41" s="631"/>
      <c r="Z41" s="631"/>
      <c r="AA41" s="631"/>
      <c r="AB41" s="631"/>
      <c r="AC41" s="631"/>
      <c r="AD41" s="631"/>
      <c r="AE41" s="631"/>
      <c r="AF41" s="631"/>
      <c r="AG41" s="631"/>
      <c r="AH41" s="631"/>
      <c r="AI41" s="631"/>
      <c r="AJ41" s="631"/>
      <c r="AK41" s="631"/>
      <c r="AL41" s="174"/>
      <c r="AM41" s="630" t="str">
        <f t="shared" si="0"/>
        <v/>
      </c>
      <c r="AN41" s="630"/>
      <c r="AO41" s="631"/>
      <c r="AP41" s="631"/>
      <c r="AQ41" s="631"/>
      <c r="AR41" s="631"/>
      <c r="AS41" s="631"/>
      <c r="AT41" s="631"/>
      <c r="AU41" s="631"/>
      <c r="AV41" s="631"/>
      <c r="AW41" s="631"/>
      <c r="AX41" s="631"/>
      <c r="AY41" s="631"/>
      <c r="AZ41" s="631"/>
      <c r="BA41" s="631"/>
      <c r="BB41" s="631"/>
      <c r="BC41" s="631"/>
      <c r="BD41" s="174"/>
      <c r="BE41" s="630" t="str">
        <f t="shared" si="1"/>
        <v/>
      </c>
      <c r="BF41" s="630"/>
      <c r="BG41" s="631"/>
      <c r="BH41" s="631"/>
      <c r="BI41" s="631"/>
      <c r="BJ41" s="631"/>
      <c r="BK41" s="631"/>
      <c r="BL41" s="631"/>
      <c r="BM41" s="631"/>
      <c r="BN41" s="631"/>
      <c r="BO41" s="631"/>
      <c r="BP41" s="631"/>
      <c r="BQ41" s="631"/>
      <c r="BR41" s="631"/>
      <c r="BS41" s="631"/>
      <c r="BT41" s="631"/>
      <c r="BU41" s="631"/>
      <c r="BV41" s="174"/>
      <c r="BW41" s="630">
        <f t="shared" si="2"/>
        <v>13</v>
      </c>
      <c r="BX41" s="630"/>
      <c r="BY41" s="631" t="str">
        <f>IF('各会計、関係団体の財政状況及び健全化判断比率'!B75="","",'各会計、関係団体の財政状況及び健全化判断比率'!B75)</f>
        <v>群馬東部水道企業団</v>
      </c>
      <c r="BZ41" s="631"/>
      <c r="CA41" s="631"/>
      <c r="CB41" s="631"/>
      <c r="CC41" s="631"/>
      <c r="CD41" s="631"/>
      <c r="CE41" s="631"/>
      <c r="CF41" s="631"/>
      <c r="CG41" s="631"/>
      <c r="CH41" s="631"/>
      <c r="CI41" s="631"/>
      <c r="CJ41" s="631"/>
      <c r="CK41" s="631"/>
      <c r="CL41" s="631"/>
      <c r="CM41" s="631"/>
      <c r="CN41" s="174"/>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1"/>
    </row>
    <row r="42" spans="1:113" ht="32.25" customHeight="1" x14ac:dyDescent="0.2">
      <c r="B42" s="198"/>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4"/>
      <c r="U42" s="630" t="str">
        <f t="shared" si="4"/>
        <v/>
      </c>
      <c r="V42" s="630"/>
      <c r="W42" s="631"/>
      <c r="X42" s="631"/>
      <c r="Y42" s="631"/>
      <c r="Z42" s="631"/>
      <c r="AA42" s="631"/>
      <c r="AB42" s="631"/>
      <c r="AC42" s="631"/>
      <c r="AD42" s="631"/>
      <c r="AE42" s="631"/>
      <c r="AF42" s="631"/>
      <c r="AG42" s="631"/>
      <c r="AH42" s="631"/>
      <c r="AI42" s="631"/>
      <c r="AJ42" s="631"/>
      <c r="AK42" s="631"/>
      <c r="AL42" s="174"/>
      <c r="AM42" s="630" t="str">
        <f t="shared" si="0"/>
        <v/>
      </c>
      <c r="AN42" s="630"/>
      <c r="AO42" s="631"/>
      <c r="AP42" s="631"/>
      <c r="AQ42" s="631"/>
      <c r="AR42" s="631"/>
      <c r="AS42" s="631"/>
      <c r="AT42" s="631"/>
      <c r="AU42" s="631"/>
      <c r="AV42" s="631"/>
      <c r="AW42" s="631"/>
      <c r="AX42" s="631"/>
      <c r="AY42" s="631"/>
      <c r="AZ42" s="631"/>
      <c r="BA42" s="631"/>
      <c r="BB42" s="631"/>
      <c r="BC42" s="631"/>
      <c r="BD42" s="174"/>
      <c r="BE42" s="630" t="str">
        <f t="shared" si="1"/>
        <v/>
      </c>
      <c r="BF42" s="630"/>
      <c r="BG42" s="631"/>
      <c r="BH42" s="631"/>
      <c r="BI42" s="631"/>
      <c r="BJ42" s="631"/>
      <c r="BK42" s="631"/>
      <c r="BL42" s="631"/>
      <c r="BM42" s="631"/>
      <c r="BN42" s="631"/>
      <c r="BO42" s="631"/>
      <c r="BP42" s="631"/>
      <c r="BQ42" s="631"/>
      <c r="BR42" s="631"/>
      <c r="BS42" s="631"/>
      <c r="BT42" s="631"/>
      <c r="BU42" s="631"/>
      <c r="BV42" s="174"/>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4"/>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1"/>
    </row>
    <row r="43" spans="1:113" ht="32.25" customHeight="1" x14ac:dyDescent="0.2">
      <c r="B43" s="198"/>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4"/>
      <c r="U43" s="630" t="str">
        <f t="shared" si="4"/>
        <v/>
      </c>
      <c r="V43" s="630"/>
      <c r="W43" s="631"/>
      <c r="X43" s="631"/>
      <c r="Y43" s="631"/>
      <c r="Z43" s="631"/>
      <c r="AA43" s="631"/>
      <c r="AB43" s="631"/>
      <c r="AC43" s="631"/>
      <c r="AD43" s="631"/>
      <c r="AE43" s="631"/>
      <c r="AF43" s="631"/>
      <c r="AG43" s="631"/>
      <c r="AH43" s="631"/>
      <c r="AI43" s="631"/>
      <c r="AJ43" s="631"/>
      <c r="AK43" s="631"/>
      <c r="AL43" s="174"/>
      <c r="AM43" s="630" t="str">
        <f t="shared" si="0"/>
        <v/>
      </c>
      <c r="AN43" s="630"/>
      <c r="AO43" s="631"/>
      <c r="AP43" s="631"/>
      <c r="AQ43" s="631"/>
      <c r="AR43" s="631"/>
      <c r="AS43" s="631"/>
      <c r="AT43" s="631"/>
      <c r="AU43" s="631"/>
      <c r="AV43" s="631"/>
      <c r="AW43" s="631"/>
      <c r="AX43" s="631"/>
      <c r="AY43" s="631"/>
      <c r="AZ43" s="631"/>
      <c r="BA43" s="631"/>
      <c r="BB43" s="631"/>
      <c r="BC43" s="631"/>
      <c r="BD43" s="174"/>
      <c r="BE43" s="630" t="str">
        <f t="shared" si="1"/>
        <v/>
      </c>
      <c r="BF43" s="630"/>
      <c r="BG43" s="631"/>
      <c r="BH43" s="631"/>
      <c r="BI43" s="631"/>
      <c r="BJ43" s="631"/>
      <c r="BK43" s="631"/>
      <c r="BL43" s="631"/>
      <c r="BM43" s="631"/>
      <c r="BN43" s="631"/>
      <c r="BO43" s="631"/>
      <c r="BP43" s="631"/>
      <c r="BQ43" s="631"/>
      <c r="BR43" s="631"/>
      <c r="BS43" s="631"/>
      <c r="BT43" s="631"/>
      <c r="BU43" s="631"/>
      <c r="BV43" s="174"/>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4"/>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210</v>
      </c>
      <c r="E46" s="633" t="s">
        <v>211</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212</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213</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214</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215</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216</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217</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3" t="s">
        <v>596</v>
      </c>
    </row>
    <row r="54" spans="5:113" x14ac:dyDescent="0.2"/>
    <row r="55" spans="5:113" x14ac:dyDescent="0.2"/>
    <row r="56" spans="5:113" x14ac:dyDescent="0.2"/>
  </sheetData>
  <sheetProtection algorithmName="SHA-512" hashValue="QiLMX+78qyLgX/uWEogfFOzKhqhsnTfKtgM3EVVLd1Vl2OZyECLHWNgy0KY7yigi9NSHCn8hOhAqcM/M1Oymuw==" saltValue="rnBQ/WYij2wBs5ftnRw/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83" t="s">
        <v>568</v>
      </c>
      <c r="D34" s="1183"/>
      <c r="E34" s="1184"/>
      <c r="F34" s="32">
        <v>10.33</v>
      </c>
      <c r="G34" s="33">
        <v>12.85</v>
      </c>
      <c r="H34" s="33">
        <v>11.95</v>
      </c>
      <c r="I34" s="33">
        <v>12.25</v>
      </c>
      <c r="J34" s="34">
        <v>15.31</v>
      </c>
      <c r="K34" s="22"/>
      <c r="L34" s="22"/>
      <c r="M34" s="22"/>
      <c r="N34" s="22"/>
      <c r="O34" s="22"/>
      <c r="P34" s="22"/>
    </row>
    <row r="35" spans="1:16" ht="39" customHeight="1" x14ac:dyDescent="0.2">
      <c r="A35" s="22"/>
      <c r="B35" s="35"/>
      <c r="C35" s="1177" t="s">
        <v>569</v>
      </c>
      <c r="D35" s="1178"/>
      <c r="E35" s="1179"/>
      <c r="F35" s="36">
        <v>1.91</v>
      </c>
      <c r="G35" s="37">
        <v>1.74</v>
      </c>
      <c r="H35" s="37">
        <v>2</v>
      </c>
      <c r="I35" s="37">
        <v>2.92</v>
      </c>
      <c r="J35" s="38">
        <v>1.47</v>
      </c>
      <c r="K35" s="22"/>
      <c r="L35" s="22"/>
      <c r="M35" s="22"/>
      <c r="N35" s="22"/>
      <c r="O35" s="22"/>
      <c r="P35" s="22"/>
    </row>
    <row r="36" spans="1:16" ht="39" customHeight="1" x14ac:dyDescent="0.2">
      <c r="A36" s="22"/>
      <c r="B36" s="35"/>
      <c r="C36" s="1177" t="s">
        <v>570</v>
      </c>
      <c r="D36" s="1178"/>
      <c r="E36" s="1179"/>
      <c r="F36" s="36">
        <v>1.75</v>
      </c>
      <c r="G36" s="37">
        <v>0.44</v>
      </c>
      <c r="H36" s="37">
        <v>0.1</v>
      </c>
      <c r="I36" s="37">
        <v>0.95</v>
      </c>
      <c r="J36" s="38">
        <v>1.46</v>
      </c>
      <c r="K36" s="22"/>
      <c r="L36" s="22"/>
      <c r="M36" s="22"/>
      <c r="N36" s="22"/>
      <c r="O36" s="22"/>
      <c r="P36" s="22"/>
    </row>
    <row r="37" spans="1:16" ht="39" customHeight="1" x14ac:dyDescent="0.2">
      <c r="A37" s="22"/>
      <c r="B37" s="35"/>
      <c r="C37" s="1177" t="s">
        <v>571</v>
      </c>
      <c r="D37" s="1178"/>
      <c r="E37" s="1179"/>
      <c r="F37" s="36" t="s">
        <v>517</v>
      </c>
      <c r="G37" s="37" t="s">
        <v>517</v>
      </c>
      <c r="H37" s="37" t="s">
        <v>517</v>
      </c>
      <c r="I37" s="37">
        <v>1.23</v>
      </c>
      <c r="J37" s="38">
        <v>1.4</v>
      </c>
      <c r="K37" s="22"/>
      <c r="L37" s="22"/>
      <c r="M37" s="22"/>
      <c r="N37" s="22"/>
      <c r="O37" s="22"/>
      <c r="P37" s="22"/>
    </row>
    <row r="38" spans="1:16" ht="39" customHeight="1" x14ac:dyDescent="0.2">
      <c r="A38" s="22"/>
      <c r="B38" s="35"/>
      <c r="C38" s="1177" t="s">
        <v>572</v>
      </c>
      <c r="D38" s="1178"/>
      <c r="E38" s="1179"/>
      <c r="F38" s="36">
        <v>0.28999999999999998</v>
      </c>
      <c r="G38" s="37">
        <v>0.27</v>
      </c>
      <c r="H38" s="37">
        <v>0.22</v>
      </c>
      <c r="I38" s="37">
        <v>0.18</v>
      </c>
      <c r="J38" s="38">
        <v>0.15</v>
      </c>
      <c r="K38" s="22"/>
      <c r="L38" s="22"/>
      <c r="M38" s="22"/>
      <c r="N38" s="22"/>
      <c r="O38" s="22"/>
      <c r="P38" s="22"/>
    </row>
    <row r="39" spans="1:16" ht="39" customHeight="1" x14ac:dyDescent="0.2">
      <c r="A39" s="22"/>
      <c r="B39" s="35"/>
      <c r="C39" s="1177"/>
      <c r="D39" s="1178"/>
      <c r="E39" s="1179"/>
      <c r="F39" s="36"/>
      <c r="G39" s="37"/>
      <c r="H39" s="37"/>
      <c r="I39" s="37"/>
      <c r="J39" s="38"/>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573</v>
      </c>
      <c r="D42" s="1178"/>
      <c r="E42" s="1179"/>
      <c r="F42" s="36" t="s">
        <v>517</v>
      </c>
      <c r="G42" s="37" t="s">
        <v>517</v>
      </c>
      <c r="H42" s="37" t="s">
        <v>517</v>
      </c>
      <c r="I42" s="37" t="s">
        <v>517</v>
      </c>
      <c r="J42" s="38" t="s">
        <v>517</v>
      </c>
      <c r="K42" s="22"/>
      <c r="L42" s="22"/>
      <c r="M42" s="22"/>
      <c r="N42" s="22"/>
      <c r="O42" s="22"/>
      <c r="P42" s="22"/>
    </row>
    <row r="43" spans="1:16" ht="39" customHeight="1" thickBot="1" x14ac:dyDescent="0.25">
      <c r="A43" s="22"/>
      <c r="B43" s="40"/>
      <c r="C43" s="1180" t="s">
        <v>574</v>
      </c>
      <c r="D43" s="1181"/>
      <c r="E43" s="1182"/>
      <c r="F43" s="41">
        <v>0.56999999999999995</v>
      </c>
      <c r="G43" s="42">
        <v>0.79</v>
      </c>
      <c r="H43" s="42">
        <v>0.73</v>
      </c>
      <c r="I43" s="42" t="s">
        <v>517</v>
      </c>
      <c r="J43" s="43" t="s">
        <v>517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Xy97BQm5DgwPAhdMzYC9lGUqLkDjS+Y7ePaFtTos0NZqOeZMe5VD58SuTJJXpgiFuikHI6dhirIBiqTs7kb8Q==" saltValue="FfTjaVat7CARbJjP6Xh8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85" t="s">
        <v>10</v>
      </c>
      <c r="C45" s="1186"/>
      <c r="D45" s="58"/>
      <c r="E45" s="1191" t="s">
        <v>11</v>
      </c>
      <c r="F45" s="1191"/>
      <c r="G45" s="1191"/>
      <c r="H45" s="1191"/>
      <c r="I45" s="1191"/>
      <c r="J45" s="1192"/>
      <c r="K45" s="59">
        <v>2189</v>
      </c>
      <c r="L45" s="60">
        <v>2207</v>
      </c>
      <c r="M45" s="60">
        <v>2193</v>
      </c>
      <c r="N45" s="60">
        <v>2112</v>
      </c>
      <c r="O45" s="61">
        <v>2133</v>
      </c>
      <c r="P45" s="48"/>
      <c r="Q45" s="48"/>
      <c r="R45" s="48"/>
      <c r="S45" s="48"/>
      <c r="T45" s="48"/>
      <c r="U45" s="48"/>
    </row>
    <row r="46" spans="1:21" ht="30.75" customHeight="1" x14ac:dyDescent="0.2">
      <c r="A46" s="48"/>
      <c r="B46" s="1187"/>
      <c r="C46" s="1188"/>
      <c r="D46" s="62"/>
      <c r="E46" s="1193" t="s">
        <v>12</v>
      </c>
      <c r="F46" s="1193"/>
      <c r="G46" s="1193"/>
      <c r="H46" s="1193"/>
      <c r="I46" s="1193"/>
      <c r="J46" s="1194"/>
      <c r="K46" s="63" t="s">
        <v>517</v>
      </c>
      <c r="L46" s="64" t="s">
        <v>517</v>
      </c>
      <c r="M46" s="64" t="s">
        <v>517</v>
      </c>
      <c r="N46" s="64" t="s">
        <v>517</v>
      </c>
      <c r="O46" s="65" t="s">
        <v>517</v>
      </c>
      <c r="P46" s="48"/>
      <c r="Q46" s="48"/>
      <c r="R46" s="48"/>
      <c r="S46" s="48"/>
      <c r="T46" s="48"/>
      <c r="U46" s="48"/>
    </row>
    <row r="47" spans="1:21" ht="30.75" customHeight="1" x14ac:dyDescent="0.2">
      <c r="A47" s="48"/>
      <c r="B47" s="1187"/>
      <c r="C47" s="1188"/>
      <c r="D47" s="62"/>
      <c r="E47" s="1193" t="s">
        <v>13</v>
      </c>
      <c r="F47" s="1193"/>
      <c r="G47" s="1193"/>
      <c r="H47" s="1193"/>
      <c r="I47" s="1193"/>
      <c r="J47" s="1194"/>
      <c r="K47" s="63" t="s">
        <v>517</v>
      </c>
      <c r="L47" s="64" t="s">
        <v>517</v>
      </c>
      <c r="M47" s="64" t="s">
        <v>517</v>
      </c>
      <c r="N47" s="64" t="s">
        <v>517</v>
      </c>
      <c r="O47" s="65" t="s">
        <v>517</v>
      </c>
      <c r="P47" s="48"/>
      <c r="Q47" s="48"/>
      <c r="R47" s="48"/>
      <c r="S47" s="48"/>
      <c r="T47" s="48"/>
      <c r="U47" s="48"/>
    </row>
    <row r="48" spans="1:21" ht="30.75" customHeight="1" x14ac:dyDescent="0.2">
      <c r="A48" s="48"/>
      <c r="B48" s="1187"/>
      <c r="C48" s="1188"/>
      <c r="D48" s="62"/>
      <c r="E48" s="1193" t="s">
        <v>14</v>
      </c>
      <c r="F48" s="1193"/>
      <c r="G48" s="1193"/>
      <c r="H48" s="1193"/>
      <c r="I48" s="1193"/>
      <c r="J48" s="1194"/>
      <c r="K48" s="63">
        <v>485</v>
      </c>
      <c r="L48" s="64">
        <v>442</v>
      </c>
      <c r="M48" s="64">
        <v>434</v>
      </c>
      <c r="N48" s="64">
        <v>383</v>
      </c>
      <c r="O48" s="65">
        <v>369</v>
      </c>
      <c r="P48" s="48"/>
      <c r="Q48" s="48"/>
      <c r="R48" s="48"/>
      <c r="S48" s="48"/>
      <c r="T48" s="48"/>
      <c r="U48" s="48"/>
    </row>
    <row r="49" spans="1:21" ht="30.75" customHeight="1" x14ac:dyDescent="0.2">
      <c r="A49" s="48"/>
      <c r="B49" s="1187"/>
      <c r="C49" s="1188"/>
      <c r="D49" s="62"/>
      <c r="E49" s="1193" t="s">
        <v>15</v>
      </c>
      <c r="F49" s="1193"/>
      <c r="G49" s="1193"/>
      <c r="H49" s="1193"/>
      <c r="I49" s="1193"/>
      <c r="J49" s="1194"/>
      <c r="K49" s="63">
        <v>373</v>
      </c>
      <c r="L49" s="64">
        <v>366</v>
      </c>
      <c r="M49" s="64">
        <v>369</v>
      </c>
      <c r="N49" s="64">
        <v>657</v>
      </c>
      <c r="O49" s="65">
        <v>652</v>
      </c>
      <c r="P49" s="48"/>
      <c r="Q49" s="48"/>
      <c r="R49" s="48"/>
      <c r="S49" s="48"/>
      <c r="T49" s="48"/>
      <c r="U49" s="48"/>
    </row>
    <row r="50" spans="1:21" ht="30.75" customHeight="1" x14ac:dyDescent="0.2">
      <c r="A50" s="48"/>
      <c r="B50" s="1187"/>
      <c r="C50" s="1188"/>
      <c r="D50" s="62"/>
      <c r="E50" s="1193" t="s">
        <v>16</v>
      </c>
      <c r="F50" s="1193"/>
      <c r="G50" s="1193"/>
      <c r="H50" s="1193"/>
      <c r="I50" s="1193"/>
      <c r="J50" s="1194"/>
      <c r="K50" s="63">
        <v>1</v>
      </c>
      <c r="L50" s="64">
        <v>80</v>
      </c>
      <c r="M50" s="64">
        <v>135</v>
      </c>
      <c r="N50" s="64">
        <v>135</v>
      </c>
      <c r="O50" s="65">
        <v>135</v>
      </c>
      <c r="P50" s="48"/>
      <c r="Q50" s="48"/>
      <c r="R50" s="48"/>
      <c r="S50" s="48"/>
      <c r="T50" s="48"/>
      <c r="U50" s="48"/>
    </row>
    <row r="51" spans="1:21" ht="30.75" customHeight="1" x14ac:dyDescent="0.2">
      <c r="A51" s="48"/>
      <c r="B51" s="1189"/>
      <c r="C51" s="1190"/>
      <c r="D51" s="66"/>
      <c r="E51" s="1193" t="s">
        <v>17</v>
      </c>
      <c r="F51" s="1193"/>
      <c r="G51" s="1193"/>
      <c r="H51" s="1193"/>
      <c r="I51" s="1193"/>
      <c r="J51" s="1194"/>
      <c r="K51" s="63">
        <v>1</v>
      </c>
      <c r="L51" s="64">
        <v>1</v>
      </c>
      <c r="M51" s="64">
        <v>1</v>
      </c>
      <c r="N51" s="64">
        <v>1</v>
      </c>
      <c r="O51" s="65">
        <v>1</v>
      </c>
      <c r="P51" s="48"/>
      <c r="Q51" s="48"/>
      <c r="R51" s="48"/>
      <c r="S51" s="48"/>
      <c r="T51" s="48"/>
      <c r="U51" s="48"/>
    </row>
    <row r="52" spans="1:21" ht="30.75" customHeight="1" x14ac:dyDescent="0.2">
      <c r="A52" s="48"/>
      <c r="B52" s="1195" t="s">
        <v>18</v>
      </c>
      <c r="C52" s="1196"/>
      <c r="D52" s="66"/>
      <c r="E52" s="1193" t="s">
        <v>19</v>
      </c>
      <c r="F52" s="1193"/>
      <c r="G52" s="1193"/>
      <c r="H52" s="1193"/>
      <c r="I52" s="1193"/>
      <c r="J52" s="1194"/>
      <c r="K52" s="63">
        <v>2390</v>
      </c>
      <c r="L52" s="64">
        <v>2376</v>
      </c>
      <c r="M52" s="64">
        <v>2407</v>
      </c>
      <c r="N52" s="64">
        <v>2430</v>
      </c>
      <c r="O52" s="65">
        <v>2454</v>
      </c>
      <c r="P52" s="48"/>
      <c r="Q52" s="48"/>
      <c r="R52" s="48"/>
      <c r="S52" s="48"/>
      <c r="T52" s="48"/>
      <c r="U52" s="48"/>
    </row>
    <row r="53" spans="1:21" ht="30.75" customHeight="1" thickBot="1" x14ac:dyDescent="0.25">
      <c r="A53" s="48"/>
      <c r="B53" s="1197" t="s">
        <v>20</v>
      </c>
      <c r="C53" s="1198"/>
      <c r="D53" s="67"/>
      <c r="E53" s="1199" t="s">
        <v>21</v>
      </c>
      <c r="F53" s="1199"/>
      <c r="G53" s="1199"/>
      <c r="H53" s="1199"/>
      <c r="I53" s="1199"/>
      <c r="J53" s="1200"/>
      <c r="K53" s="68">
        <v>659</v>
      </c>
      <c r="L53" s="69">
        <v>720</v>
      </c>
      <c r="M53" s="69">
        <v>725</v>
      </c>
      <c r="N53" s="69">
        <v>858</v>
      </c>
      <c r="O53" s="70">
        <v>836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3">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01" t="s">
        <v>24</v>
      </c>
      <c r="C57" s="1202"/>
      <c r="D57" s="1205" t="s">
        <v>25</v>
      </c>
      <c r="E57" s="1206"/>
      <c r="F57" s="1206"/>
      <c r="G57" s="1206"/>
      <c r="H57" s="1206"/>
      <c r="I57" s="1206"/>
      <c r="J57" s="1207"/>
      <c r="K57" s="83" t="s">
        <v>581</v>
      </c>
      <c r="L57" s="84" t="s">
        <v>581</v>
      </c>
      <c r="M57" s="84" t="s">
        <v>581</v>
      </c>
      <c r="N57" s="84" t="s">
        <v>581</v>
      </c>
      <c r="O57" s="85" t="s">
        <v>581</v>
      </c>
    </row>
    <row r="58" spans="1:21" ht="31.5" customHeight="1" thickBot="1" x14ac:dyDescent="0.25">
      <c r="B58" s="1203"/>
      <c r="C58" s="1204"/>
      <c r="D58" s="1208" t="s">
        <v>26</v>
      </c>
      <c r="E58" s="1209"/>
      <c r="F58" s="1209"/>
      <c r="G58" s="1209"/>
      <c r="H58" s="1209"/>
      <c r="I58" s="1209"/>
      <c r="J58" s="1210"/>
      <c r="K58" s="86" t="s">
        <v>581</v>
      </c>
      <c r="L58" s="87" t="s">
        <v>581</v>
      </c>
      <c r="M58" s="87" t="s">
        <v>581</v>
      </c>
      <c r="N58" s="87" t="s">
        <v>581</v>
      </c>
      <c r="O58" s="88" t="s">
        <v>581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Gg+p6kDxyw7u+vCV/6KUM9cKtH/h/Oer5zaJ5pt8xN9HgM4dHgmNFXrhAqTnqZF5bi8H+wZXpCQQDF9e1lX/g==" saltValue="ppHQ9vxwxWObl94QHx91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558</v>
      </c>
      <c r="J40" s="100" t="s">
        <v>559</v>
      </c>
      <c r="K40" s="100" t="s">
        <v>560</v>
      </c>
      <c r="L40" s="100" t="s">
        <v>561</v>
      </c>
      <c r="M40" s="101" t="s">
        <v>562</v>
      </c>
    </row>
    <row r="41" spans="2:13" ht="27.75" customHeight="1" x14ac:dyDescent="0.2">
      <c r="B41" s="1211" t="s">
        <v>29</v>
      </c>
      <c r="C41" s="1212"/>
      <c r="D41" s="102"/>
      <c r="E41" s="1217" t="s">
        <v>30</v>
      </c>
      <c r="F41" s="1217"/>
      <c r="G41" s="1217"/>
      <c r="H41" s="1218"/>
      <c r="I41" s="342">
        <v>25588</v>
      </c>
      <c r="J41" s="343">
        <v>25948</v>
      </c>
      <c r="K41" s="343">
        <v>26101</v>
      </c>
      <c r="L41" s="343">
        <v>26674</v>
      </c>
      <c r="M41" s="344">
        <v>27382</v>
      </c>
    </row>
    <row r="42" spans="2:13" ht="27.75" customHeight="1" x14ac:dyDescent="0.2">
      <c r="B42" s="1213"/>
      <c r="C42" s="1214"/>
      <c r="D42" s="103"/>
      <c r="E42" s="1219" t="s">
        <v>31</v>
      </c>
      <c r="F42" s="1219"/>
      <c r="G42" s="1219"/>
      <c r="H42" s="1220"/>
      <c r="I42" s="345">
        <v>1</v>
      </c>
      <c r="J42" s="346">
        <v>1834</v>
      </c>
      <c r="K42" s="346">
        <v>1714</v>
      </c>
      <c r="L42" s="346">
        <v>1594</v>
      </c>
      <c r="M42" s="347">
        <v>1472</v>
      </c>
    </row>
    <row r="43" spans="2:13" ht="27.75" customHeight="1" x14ac:dyDescent="0.2">
      <c r="B43" s="1213"/>
      <c r="C43" s="1214"/>
      <c r="D43" s="103"/>
      <c r="E43" s="1219" t="s">
        <v>32</v>
      </c>
      <c r="F43" s="1219"/>
      <c r="G43" s="1219"/>
      <c r="H43" s="1220"/>
      <c r="I43" s="345">
        <v>4449</v>
      </c>
      <c r="J43" s="346">
        <v>4195</v>
      </c>
      <c r="K43" s="346">
        <v>4094</v>
      </c>
      <c r="L43" s="346">
        <v>3731</v>
      </c>
      <c r="M43" s="347">
        <v>3753</v>
      </c>
    </row>
    <row r="44" spans="2:13" ht="27.75" customHeight="1" x14ac:dyDescent="0.2">
      <c r="B44" s="1213"/>
      <c r="C44" s="1214"/>
      <c r="D44" s="103"/>
      <c r="E44" s="1219" t="s">
        <v>33</v>
      </c>
      <c r="F44" s="1219"/>
      <c r="G44" s="1219"/>
      <c r="H44" s="1220"/>
      <c r="I44" s="345">
        <v>7693</v>
      </c>
      <c r="J44" s="346">
        <v>7441</v>
      </c>
      <c r="K44" s="346">
        <v>8251</v>
      </c>
      <c r="L44" s="346">
        <v>7960</v>
      </c>
      <c r="M44" s="347">
        <v>7812</v>
      </c>
    </row>
    <row r="45" spans="2:13" ht="27.75" customHeight="1" x14ac:dyDescent="0.2">
      <c r="B45" s="1213"/>
      <c r="C45" s="1214"/>
      <c r="D45" s="103"/>
      <c r="E45" s="1219" t="s">
        <v>34</v>
      </c>
      <c r="F45" s="1219"/>
      <c r="G45" s="1219"/>
      <c r="H45" s="1220"/>
      <c r="I45" s="345">
        <v>3878</v>
      </c>
      <c r="J45" s="346">
        <v>3739</v>
      </c>
      <c r="K45" s="346">
        <v>3853</v>
      </c>
      <c r="L45" s="346">
        <v>3889</v>
      </c>
      <c r="M45" s="347">
        <v>3890</v>
      </c>
    </row>
    <row r="46" spans="2:13" ht="27.75" customHeight="1" x14ac:dyDescent="0.2">
      <c r="B46" s="1213"/>
      <c r="C46" s="1214"/>
      <c r="D46" s="104"/>
      <c r="E46" s="1219" t="s">
        <v>35</v>
      </c>
      <c r="F46" s="1219"/>
      <c r="G46" s="1219"/>
      <c r="H46" s="1220"/>
      <c r="I46" s="345">
        <v>10</v>
      </c>
      <c r="J46" s="346">
        <v>15</v>
      </c>
      <c r="K46" s="346">
        <v>5</v>
      </c>
      <c r="L46" s="346" t="s">
        <v>517</v>
      </c>
      <c r="M46" s="347" t="s">
        <v>517</v>
      </c>
    </row>
    <row r="47" spans="2:13" ht="27.75" customHeight="1" x14ac:dyDescent="0.2">
      <c r="B47" s="1213"/>
      <c r="C47" s="1214"/>
      <c r="D47" s="105"/>
      <c r="E47" s="1221" t="s">
        <v>36</v>
      </c>
      <c r="F47" s="1222"/>
      <c r="G47" s="1222"/>
      <c r="H47" s="1223"/>
      <c r="I47" s="345" t="s">
        <v>517</v>
      </c>
      <c r="J47" s="346" t="s">
        <v>517</v>
      </c>
      <c r="K47" s="346" t="s">
        <v>517</v>
      </c>
      <c r="L47" s="346" t="s">
        <v>517</v>
      </c>
      <c r="M47" s="347" t="s">
        <v>517</v>
      </c>
    </row>
    <row r="48" spans="2:13" ht="27.75" customHeight="1" x14ac:dyDescent="0.2">
      <c r="B48" s="1213"/>
      <c r="C48" s="1214"/>
      <c r="D48" s="103"/>
      <c r="E48" s="1219" t="s">
        <v>37</v>
      </c>
      <c r="F48" s="1219"/>
      <c r="G48" s="1219"/>
      <c r="H48" s="1220"/>
      <c r="I48" s="345" t="s">
        <v>517</v>
      </c>
      <c r="J48" s="346" t="s">
        <v>517</v>
      </c>
      <c r="K48" s="346" t="s">
        <v>517</v>
      </c>
      <c r="L48" s="346" t="s">
        <v>517</v>
      </c>
      <c r="M48" s="347" t="s">
        <v>517</v>
      </c>
    </row>
    <row r="49" spans="2:13" ht="27.75" customHeight="1" x14ac:dyDescent="0.2">
      <c r="B49" s="1215"/>
      <c r="C49" s="1216"/>
      <c r="D49" s="103"/>
      <c r="E49" s="1219" t="s">
        <v>38</v>
      </c>
      <c r="F49" s="1219"/>
      <c r="G49" s="1219"/>
      <c r="H49" s="1220"/>
      <c r="I49" s="345" t="s">
        <v>517</v>
      </c>
      <c r="J49" s="346" t="s">
        <v>517</v>
      </c>
      <c r="K49" s="346" t="s">
        <v>517</v>
      </c>
      <c r="L49" s="346" t="s">
        <v>517</v>
      </c>
      <c r="M49" s="347" t="s">
        <v>517</v>
      </c>
    </row>
    <row r="50" spans="2:13" ht="27.75" customHeight="1" x14ac:dyDescent="0.2">
      <c r="B50" s="1224" t="s">
        <v>39</v>
      </c>
      <c r="C50" s="1225"/>
      <c r="D50" s="106"/>
      <c r="E50" s="1219" t="s">
        <v>40</v>
      </c>
      <c r="F50" s="1219"/>
      <c r="G50" s="1219"/>
      <c r="H50" s="1220"/>
      <c r="I50" s="345">
        <v>3778</v>
      </c>
      <c r="J50" s="346">
        <v>4234</v>
      </c>
      <c r="K50" s="346">
        <v>4258</v>
      </c>
      <c r="L50" s="346">
        <v>4524</v>
      </c>
      <c r="M50" s="347">
        <v>5149</v>
      </c>
    </row>
    <row r="51" spans="2:13" ht="27.75" customHeight="1" x14ac:dyDescent="0.2">
      <c r="B51" s="1213"/>
      <c r="C51" s="1214"/>
      <c r="D51" s="103"/>
      <c r="E51" s="1219" t="s">
        <v>41</v>
      </c>
      <c r="F51" s="1219"/>
      <c r="G51" s="1219"/>
      <c r="H51" s="1220"/>
      <c r="I51" s="345">
        <v>1538</v>
      </c>
      <c r="J51" s="346">
        <v>1464</v>
      </c>
      <c r="K51" s="346">
        <v>1508</v>
      </c>
      <c r="L51" s="346">
        <v>1693</v>
      </c>
      <c r="M51" s="347">
        <v>2024</v>
      </c>
    </row>
    <row r="52" spans="2:13" ht="27.75" customHeight="1" x14ac:dyDescent="0.2">
      <c r="B52" s="1215"/>
      <c r="C52" s="1216"/>
      <c r="D52" s="103"/>
      <c r="E52" s="1219" t="s">
        <v>42</v>
      </c>
      <c r="F52" s="1219"/>
      <c r="G52" s="1219"/>
      <c r="H52" s="1220"/>
      <c r="I52" s="345">
        <v>23389</v>
      </c>
      <c r="J52" s="346">
        <v>23295</v>
      </c>
      <c r="K52" s="346">
        <v>23569</v>
      </c>
      <c r="L52" s="346">
        <v>23577</v>
      </c>
      <c r="M52" s="347">
        <v>23559</v>
      </c>
    </row>
    <row r="53" spans="2:13" ht="27.75" customHeight="1" thickBot="1" x14ac:dyDescent="0.25">
      <c r="B53" s="1226" t="s">
        <v>43</v>
      </c>
      <c r="C53" s="1227"/>
      <c r="D53" s="107"/>
      <c r="E53" s="1228" t="s">
        <v>44</v>
      </c>
      <c r="F53" s="1228"/>
      <c r="G53" s="1228"/>
      <c r="H53" s="1229"/>
      <c r="I53" s="348">
        <v>12915</v>
      </c>
      <c r="J53" s="349">
        <v>14179</v>
      </c>
      <c r="K53" s="349">
        <v>14684</v>
      </c>
      <c r="L53" s="349">
        <v>14054</v>
      </c>
      <c r="M53" s="350">
        <v>13577</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G3eiMKL5mpICHnWmqhY+CxqNxerxDOOiVdOPKEbUlmSL6BndSLUAj8aoFNnTd5GOCZYFlHMR+tvoAezabfYOsQ==" saltValue="i96Ecu59Z2DIpjZbnLlD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560</v>
      </c>
      <c r="G54" s="116" t="s">
        <v>561</v>
      </c>
      <c r="H54" s="117" t="s">
        <v>562</v>
      </c>
    </row>
    <row r="55" spans="2:8" ht="52.5" customHeight="1" x14ac:dyDescent="0.2">
      <c r="B55" s="118"/>
      <c r="C55" s="1238" t="s">
        <v>47</v>
      </c>
      <c r="D55" s="1238"/>
      <c r="E55" s="1239"/>
      <c r="F55" s="119">
        <v>2796</v>
      </c>
      <c r="G55" s="119">
        <v>2886</v>
      </c>
      <c r="H55" s="120">
        <v>3040</v>
      </c>
    </row>
    <row r="56" spans="2:8" ht="52.5" customHeight="1" x14ac:dyDescent="0.2">
      <c r="B56" s="121"/>
      <c r="C56" s="1240" t="s">
        <v>48</v>
      </c>
      <c r="D56" s="1240"/>
      <c r="E56" s="1241"/>
      <c r="F56" s="122">
        <v>12</v>
      </c>
      <c r="G56" s="122">
        <v>26</v>
      </c>
      <c r="H56" s="123">
        <v>428</v>
      </c>
    </row>
    <row r="57" spans="2:8" ht="53.25" customHeight="1" x14ac:dyDescent="0.2">
      <c r="B57" s="121"/>
      <c r="C57" s="1242" t="s">
        <v>49</v>
      </c>
      <c r="D57" s="1242"/>
      <c r="E57" s="1243"/>
      <c r="F57" s="124">
        <v>667</v>
      </c>
      <c r="G57" s="124">
        <v>891</v>
      </c>
      <c r="H57" s="125">
        <v>732</v>
      </c>
    </row>
    <row r="58" spans="2:8" ht="45.75" customHeight="1" x14ac:dyDescent="0.2">
      <c r="B58" s="126"/>
      <c r="C58" s="1230" t="s">
        <v>582</v>
      </c>
      <c r="D58" s="1231"/>
      <c r="E58" s="1232"/>
      <c r="F58" s="351">
        <v>297</v>
      </c>
      <c r="G58" s="351">
        <v>374</v>
      </c>
      <c r="H58" s="352">
        <v>360</v>
      </c>
    </row>
    <row r="59" spans="2:8" ht="45.75" customHeight="1" x14ac:dyDescent="0.2">
      <c r="B59" s="126"/>
      <c r="C59" s="1230" t="s">
        <v>583</v>
      </c>
      <c r="D59" s="1231"/>
      <c r="E59" s="1232"/>
      <c r="F59" s="351">
        <v>159</v>
      </c>
      <c r="G59" s="351">
        <v>247</v>
      </c>
      <c r="H59" s="352">
        <v>139</v>
      </c>
    </row>
    <row r="60" spans="2:8" ht="45.75" customHeight="1" x14ac:dyDescent="0.2">
      <c r="B60" s="126"/>
      <c r="C60" s="1230" t="s">
        <v>584</v>
      </c>
      <c r="D60" s="1231"/>
      <c r="E60" s="1232"/>
      <c r="F60" s="351">
        <v>85</v>
      </c>
      <c r="G60" s="351">
        <v>85</v>
      </c>
      <c r="H60" s="352">
        <v>85</v>
      </c>
    </row>
    <row r="61" spans="2:8" ht="45.75" customHeight="1" x14ac:dyDescent="0.2">
      <c r="B61" s="126"/>
      <c r="C61" s="1230" t="s">
        <v>585</v>
      </c>
      <c r="D61" s="1231"/>
      <c r="E61" s="1232"/>
      <c r="F61" s="351">
        <v>35</v>
      </c>
      <c r="G61" s="351">
        <v>39</v>
      </c>
      <c r="H61" s="352">
        <v>43</v>
      </c>
    </row>
    <row r="62" spans="2:8" ht="45.75" customHeight="1" thickBot="1" x14ac:dyDescent="0.25">
      <c r="B62" s="127"/>
      <c r="C62" s="1233" t="s">
        <v>586</v>
      </c>
      <c r="D62" s="1234"/>
      <c r="E62" s="1235"/>
      <c r="F62" s="353">
        <v>33</v>
      </c>
      <c r="G62" s="353">
        <v>34</v>
      </c>
      <c r="H62" s="354">
        <v>36</v>
      </c>
    </row>
    <row r="63" spans="2:8" ht="52.5" customHeight="1" thickBot="1" x14ac:dyDescent="0.25">
      <c r="B63" s="128"/>
      <c r="C63" s="1236" t="s">
        <v>50</v>
      </c>
      <c r="D63" s="1236"/>
      <c r="E63" s="1237"/>
      <c r="F63" s="129">
        <v>3475</v>
      </c>
      <c r="G63" s="129">
        <v>3803</v>
      </c>
      <c r="H63" s="130">
        <v>4200</v>
      </c>
    </row>
    <row r="64" spans="2:8" ht="13" x14ac:dyDescent="0.2"/>
  </sheetData>
  <sheetProtection algorithmName="SHA-512" hashValue="n6YO6wmkzDUDTIATmTnbHiMc709PvtkVRRYCuVkSKvdc/YN/aJwjysJAm0+CG7EyHAxng/2NCgkihksJor6ocw==" saltValue="T/vm8d+/kKMcE463+1E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3632-9C5B-40E1-81F7-DF9788484DC5}">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3" customWidth="1"/>
    <col min="2" max="107" width="2.453125" style="363" customWidth="1"/>
    <col min="108" max="108" width="6.08984375" style="370" customWidth="1"/>
    <col min="109" max="109" width="5.90625" style="369" customWidth="1"/>
    <col min="110" max="16384" width="8.63281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6" customFormat="1" ht="13"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6" customFormat="1" ht="13"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6" customFormat="1" ht="13"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6" customFormat="1" ht="13"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6" customFormat="1" ht="13"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6" customFormat="1" ht="13"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6" customFormat="1" ht="13"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6" customFormat="1" ht="13"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6" customFormat="1" ht="13"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6" customFormat="1" ht="13"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6" customFormat="1" ht="13"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6" customFormat="1" ht="13"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6" customFormat="1" ht="13"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6" customFormat="1" ht="13"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6" customFormat="1" ht="13"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 x14ac:dyDescent="0.2">
      <c r="DD19" s="363"/>
      <c r="DE19" s="363"/>
    </row>
    <row r="20" spans="1:109" ht="13"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 x14ac:dyDescent="0.2">
      <c r="B23" s="369"/>
    </row>
    <row r="24" spans="1:109" ht="13" x14ac:dyDescent="0.2">
      <c r="B24" s="369"/>
    </row>
    <row r="25" spans="1:109" ht="13" x14ac:dyDescent="0.2">
      <c r="B25" s="369"/>
    </row>
    <row r="26" spans="1:109" ht="13" x14ac:dyDescent="0.2">
      <c r="B26" s="369"/>
    </row>
    <row r="27" spans="1:109" ht="13" x14ac:dyDescent="0.2">
      <c r="B27" s="369"/>
    </row>
    <row r="28" spans="1:109" ht="13" x14ac:dyDescent="0.2">
      <c r="B28" s="369"/>
    </row>
    <row r="29" spans="1:109" ht="13" x14ac:dyDescent="0.2">
      <c r="B29" s="369"/>
    </row>
    <row r="30" spans="1:109" ht="13" x14ac:dyDescent="0.2">
      <c r="B30" s="369"/>
    </row>
    <row r="31" spans="1:109" ht="13" x14ac:dyDescent="0.2">
      <c r="B31" s="369"/>
    </row>
    <row r="32" spans="1:109" ht="13" x14ac:dyDescent="0.2">
      <c r="B32" s="369"/>
    </row>
    <row r="33" spans="2:109" ht="13" x14ac:dyDescent="0.2">
      <c r="B33" s="369"/>
    </row>
    <row r="34" spans="2:109" ht="13" x14ac:dyDescent="0.2">
      <c r="B34" s="369"/>
    </row>
    <row r="35" spans="2:109" ht="13" x14ac:dyDescent="0.2">
      <c r="B35" s="369"/>
    </row>
    <row r="36" spans="2:109" ht="13" x14ac:dyDescent="0.2">
      <c r="B36" s="369"/>
    </row>
    <row r="37" spans="2:109" ht="13" x14ac:dyDescent="0.2">
      <c r="B37" s="369"/>
    </row>
    <row r="38" spans="2:109" ht="13" x14ac:dyDescent="0.2">
      <c r="B38" s="369"/>
    </row>
    <row r="39" spans="2:109" ht="13"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 x14ac:dyDescent="0.2">
      <c r="B40" s="374"/>
      <c r="DD40" s="374"/>
      <c r="DE40" s="363"/>
    </row>
    <row r="41" spans="2:109" ht="16.5" x14ac:dyDescent="0.2">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 x14ac:dyDescent="0.2">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2" t="s">
        <v>599</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 x14ac:dyDescent="0.2">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 x14ac:dyDescent="0.2">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 x14ac:dyDescent="0.2">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 x14ac:dyDescent="0.2">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 x14ac:dyDescent="0.2">
      <c r="B49" s="369"/>
      <c r="AN49" s="363" t="s">
        <v>600</v>
      </c>
    </row>
    <row r="50" spans="1:109" ht="13" x14ac:dyDescent="0.2">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2">
      <c r="B51" s="369"/>
      <c r="G51" s="1261"/>
      <c r="H51" s="1261"/>
      <c r="I51" s="1265"/>
      <c r="J51" s="1265"/>
      <c r="K51" s="1251"/>
      <c r="L51" s="1251"/>
      <c r="M51" s="1251"/>
      <c r="N51" s="1251"/>
      <c r="AM51" s="378"/>
      <c r="AN51" s="1249" t="s">
        <v>601</v>
      </c>
      <c r="AO51" s="1249"/>
      <c r="AP51" s="1249"/>
      <c r="AQ51" s="1249"/>
      <c r="AR51" s="1249"/>
      <c r="AS51" s="1249"/>
      <c r="AT51" s="1249"/>
      <c r="AU51" s="1249"/>
      <c r="AV51" s="1249"/>
      <c r="AW51" s="1249"/>
      <c r="AX51" s="1249"/>
      <c r="AY51" s="1249"/>
      <c r="AZ51" s="1249"/>
      <c r="BA51" s="1249"/>
      <c r="BB51" s="1249" t="s">
        <v>602</v>
      </c>
      <c r="BC51" s="1249"/>
      <c r="BD51" s="1249"/>
      <c r="BE51" s="1249"/>
      <c r="BF51" s="1249"/>
      <c r="BG51" s="1249"/>
      <c r="BH51" s="1249"/>
      <c r="BI51" s="1249"/>
      <c r="BJ51" s="1249"/>
      <c r="BK51" s="1249"/>
      <c r="BL51" s="1249"/>
      <c r="BM51" s="1249"/>
      <c r="BN51" s="1249"/>
      <c r="BO51" s="1249"/>
      <c r="BP51" s="1246">
        <v>90.7</v>
      </c>
      <c r="BQ51" s="1246"/>
      <c r="BR51" s="1246"/>
      <c r="BS51" s="1246"/>
      <c r="BT51" s="1246"/>
      <c r="BU51" s="1246"/>
      <c r="BV51" s="1246"/>
      <c r="BW51" s="1246"/>
      <c r="BX51" s="1246">
        <v>99.1</v>
      </c>
      <c r="BY51" s="1246"/>
      <c r="BZ51" s="1246"/>
      <c r="CA51" s="1246"/>
      <c r="CB51" s="1246"/>
      <c r="CC51" s="1246"/>
      <c r="CD51" s="1246"/>
      <c r="CE51" s="1246"/>
      <c r="CF51" s="1246">
        <v>101.9</v>
      </c>
      <c r="CG51" s="1246"/>
      <c r="CH51" s="1246"/>
      <c r="CI51" s="1246"/>
      <c r="CJ51" s="1246"/>
      <c r="CK51" s="1246"/>
      <c r="CL51" s="1246"/>
      <c r="CM51" s="1246"/>
      <c r="CN51" s="1246">
        <v>94.6</v>
      </c>
      <c r="CO51" s="1246"/>
      <c r="CP51" s="1246"/>
      <c r="CQ51" s="1246"/>
      <c r="CR51" s="1246"/>
      <c r="CS51" s="1246"/>
      <c r="CT51" s="1246"/>
      <c r="CU51" s="1246"/>
      <c r="CV51" s="1246">
        <v>87.1</v>
      </c>
      <c r="CW51" s="1246"/>
      <c r="CX51" s="1246"/>
      <c r="CY51" s="1246"/>
      <c r="CZ51" s="1246"/>
      <c r="DA51" s="1246"/>
      <c r="DB51" s="1246"/>
      <c r="DC51" s="1246"/>
    </row>
    <row r="52" spans="1:109" ht="13" x14ac:dyDescent="0.2">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 x14ac:dyDescent="0.2">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6">
        <v>58.4</v>
      </c>
      <c r="BQ53" s="1246"/>
      <c r="BR53" s="1246"/>
      <c r="BS53" s="1246"/>
      <c r="BT53" s="1246"/>
      <c r="BU53" s="1246"/>
      <c r="BV53" s="1246"/>
      <c r="BW53" s="1246"/>
      <c r="BX53" s="1246">
        <v>58.9</v>
      </c>
      <c r="BY53" s="1246"/>
      <c r="BZ53" s="1246"/>
      <c r="CA53" s="1246"/>
      <c r="CB53" s="1246"/>
      <c r="CC53" s="1246"/>
      <c r="CD53" s="1246"/>
      <c r="CE53" s="1246"/>
      <c r="CF53" s="1246">
        <v>59.7</v>
      </c>
      <c r="CG53" s="1246"/>
      <c r="CH53" s="1246"/>
      <c r="CI53" s="1246"/>
      <c r="CJ53" s="1246"/>
      <c r="CK53" s="1246"/>
      <c r="CL53" s="1246"/>
      <c r="CM53" s="1246"/>
      <c r="CN53" s="1246">
        <v>61.2</v>
      </c>
      <c r="CO53" s="1246"/>
      <c r="CP53" s="1246"/>
      <c r="CQ53" s="1246"/>
      <c r="CR53" s="1246"/>
      <c r="CS53" s="1246"/>
      <c r="CT53" s="1246"/>
      <c r="CU53" s="1246"/>
      <c r="CV53" s="1246">
        <v>62.9</v>
      </c>
      <c r="CW53" s="1246"/>
      <c r="CX53" s="1246"/>
      <c r="CY53" s="1246"/>
      <c r="CZ53" s="1246"/>
      <c r="DA53" s="1246"/>
      <c r="DB53" s="1246"/>
      <c r="DC53" s="1246"/>
    </row>
    <row r="54" spans="1:109" ht="13" x14ac:dyDescent="0.2">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 x14ac:dyDescent="0.2">
      <c r="A55" s="377"/>
      <c r="B55" s="369"/>
      <c r="G55" s="1244"/>
      <c r="H55" s="1244"/>
      <c r="I55" s="1244"/>
      <c r="J55" s="1244"/>
      <c r="K55" s="1251"/>
      <c r="L55" s="1251"/>
      <c r="M55" s="1251"/>
      <c r="N55" s="1251"/>
      <c r="AN55" s="1250" t="s">
        <v>604</v>
      </c>
      <c r="AO55" s="1250"/>
      <c r="AP55" s="1250"/>
      <c r="AQ55" s="1250"/>
      <c r="AR55" s="1250"/>
      <c r="AS55" s="1250"/>
      <c r="AT55" s="1250"/>
      <c r="AU55" s="1250"/>
      <c r="AV55" s="1250"/>
      <c r="AW55" s="1250"/>
      <c r="AX55" s="1250"/>
      <c r="AY55" s="1250"/>
      <c r="AZ55" s="1250"/>
      <c r="BA55" s="1250"/>
      <c r="BB55" s="1249" t="s">
        <v>602</v>
      </c>
      <c r="BC55" s="1249"/>
      <c r="BD55" s="1249"/>
      <c r="BE55" s="1249"/>
      <c r="BF55" s="1249"/>
      <c r="BG55" s="1249"/>
      <c r="BH55" s="1249"/>
      <c r="BI55" s="1249"/>
      <c r="BJ55" s="1249"/>
      <c r="BK55" s="1249"/>
      <c r="BL55" s="1249"/>
      <c r="BM55" s="1249"/>
      <c r="BN55" s="1249"/>
      <c r="BO55" s="1249"/>
      <c r="BP55" s="1246">
        <v>31.3</v>
      </c>
      <c r="BQ55" s="1246"/>
      <c r="BR55" s="1246"/>
      <c r="BS55" s="1246"/>
      <c r="BT55" s="1246"/>
      <c r="BU55" s="1246"/>
      <c r="BV55" s="1246"/>
      <c r="BW55" s="1246"/>
      <c r="BX55" s="1246">
        <v>25.3</v>
      </c>
      <c r="BY55" s="1246"/>
      <c r="BZ55" s="1246"/>
      <c r="CA55" s="1246"/>
      <c r="CB55" s="1246"/>
      <c r="CC55" s="1246"/>
      <c r="CD55" s="1246"/>
      <c r="CE55" s="1246"/>
      <c r="CF55" s="1246">
        <v>25.5</v>
      </c>
      <c r="CG55" s="1246"/>
      <c r="CH55" s="1246"/>
      <c r="CI55" s="1246"/>
      <c r="CJ55" s="1246"/>
      <c r="CK55" s="1246"/>
      <c r="CL55" s="1246"/>
      <c r="CM55" s="1246"/>
      <c r="CN55" s="1246">
        <v>25.1</v>
      </c>
      <c r="CO55" s="1246"/>
      <c r="CP55" s="1246"/>
      <c r="CQ55" s="1246"/>
      <c r="CR55" s="1246"/>
      <c r="CS55" s="1246"/>
      <c r="CT55" s="1246"/>
      <c r="CU55" s="1246"/>
      <c r="CV55" s="1246">
        <v>18</v>
      </c>
      <c r="CW55" s="1246"/>
      <c r="CX55" s="1246"/>
      <c r="CY55" s="1246"/>
      <c r="CZ55" s="1246"/>
      <c r="DA55" s="1246"/>
      <c r="DB55" s="1246"/>
      <c r="DC55" s="1246"/>
    </row>
    <row r="56" spans="1:109" ht="13" x14ac:dyDescent="0.2">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ht="13" x14ac:dyDescent="0.2">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6">
        <v>58.4</v>
      </c>
      <c r="BQ57" s="1246"/>
      <c r="BR57" s="1246"/>
      <c r="BS57" s="1246"/>
      <c r="BT57" s="1246"/>
      <c r="BU57" s="1246"/>
      <c r="BV57" s="1246"/>
      <c r="BW57" s="1246"/>
      <c r="BX57" s="1246">
        <v>59.7</v>
      </c>
      <c r="BY57" s="1246"/>
      <c r="BZ57" s="1246"/>
      <c r="CA57" s="1246"/>
      <c r="CB57" s="1246"/>
      <c r="CC57" s="1246"/>
      <c r="CD57" s="1246"/>
      <c r="CE57" s="1246"/>
      <c r="CF57" s="1246">
        <v>60.9</v>
      </c>
      <c r="CG57" s="1246"/>
      <c r="CH57" s="1246"/>
      <c r="CI57" s="1246"/>
      <c r="CJ57" s="1246"/>
      <c r="CK57" s="1246"/>
      <c r="CL57" s="1246"/>
      <c r="CM57" s="1246"/>
      <c r="CN57" s="1246">
        <v>61</v>
      </c>
      <c r="CO57" s="1246"/>
      <c r="CP57" s="1246"/>
      <c r="CQ57" s="1246"/>
      <c r="CR57" s="1246"/>
      <c r="CS57" s="1246"/>
      <c r="CT57" s="1246"/>
      <c r="CU57" s="1246"/>
      <c r="CV57" s="1246">
        <v>62.4</v>
      </c>
      <c r="CW57" s="1246"/>
      <c r="CX57" s="1246"/>
      <c r="CY57" s="1246"/>
      <c r="CZ57" s="1246"/>
      <c r="DA57" s="1246"/>
      <c r="DB57" s="1246"/>
      <c r="DC57" s="1246"/>
      <c r="DD57" s="382"/>
      <c r="DE57" s="381"/>
    </row>
    <row r="58" spans="1:109" s="377" customFormat="1" ht="13" x14ac:dyDescent="0.2">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ht="13"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5" x14ac:dyDescent="0.2">
      <c r="B63" s="388" t="s">
        <v>605</v>
      </c>
    </row>
    <row r="64" spans="1:109" ht="13" x14ac:dyDescent="0.2">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 x14ac:dyDescent="0.2">
      <c r="B65" s="369"/>
      <c r="AN65" s="1252" t="s">
        <v>606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ht="13" x14ac:dyDescent="0.2">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ht="13" x14ac:dyDescent="0.2">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ht="13" x14ac:dyDescent="0.2">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ht="13" x14ac:dyDescent="0.2">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ht="13"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 x14ac:dyDescent="0.2">
      <c r="B71" s="369"/>
      <c r="G71" s="394"/>
      <c r="I71" s="395"/>
      <c r="J71" s="392"/>
      <c r="K71" s="392"/>
      <c r="L71" s="393"/>
      <c r="M71" s="392"/>
      <c r="N71" s="393"/>
      <c r="AM71" s="394"/>
      <c r="AN71" s="363" t="s">
        <v>600</v>
      </c>
    </row>
    <row r="72" spans="2:107" ht="13" x14ac:dyDescent="0.2">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ht="13" x14ac:dyDescent="0.2">
      <c r="B73" s="369"/>
      <c r="G73" s="1261"/>
      <c r="H73" s="1261"/>
      <c r="I73" s="1261"/>
      <c r="J73" s="1261"/>
      <c r="K73" s="1245"/>
      <c r="L73" s="1245"/>
      <c r="M73" s="1245"/>
      <c r="N73" s="1245"/>
      <c r="AM73" s="378"/>
      <c r="AN73" s="1249" t="s">
        <v>601</v>
      </c>
      <c r="AO73" s="1249"/>
      <c r="AP73" s="1249"/>
      <c r="AQ73" s="1249"/>
      <c r="AR73" s="1249"/>
      <c r="AS73" s="1249"/>
      <c r="AT73" s="1249"/>
      <c r="AU73" s="1249"/>
      <c r="AV73" s="1249"/>
      <c r="AW73" s="1249"/>
      <c r="AX73" s="1249"/>
      <c r="AY73" s="1249"/>
      <c r="AZ73" s="1249"/>
      <c r="BA73" s="1249"/>
      <c r="BB73" s="1249" t="s">
        <v>602</v>
      </c>
      <c r="BC73" s="1249"/>
      <c r="BD73" s="1249"/>
      <c r="BE73" s="1249"/>
      <c r="BF73" s="1249"/>
      <c r="BG73" s="1249"/>
      <c r="BH73" s="1249"/>
      <c r="BI73" s="1249"/>
      <c r="BJ73" s="1249"/>
      <c r="BK73" s="1249"/>
      <c r="BL73" s="1249"/>
      <c r="BM73" s="1249"/>
      <c r="BN73" s="1249"/>
      <c r="BO73" s="1249"/>
      <c r="BP73" s="1246">
        <v>90.7</v>
      </c>
      <c r="BQ73" s="1246"/>
      <c r="BR73" s="1246"/>
      <c r="BS73" s="1246"/>
      <c r="BT73" s="1246"/>
      <c r="BU73" s="1246"/>
      <c r="BV73" s="1246"/>
      <c r="BW73" s="1246"/>
      <c r="BX73" s="1246">
        <v>99.1</v>
      </c>
      <c r="BY73" s="1246"/>
      <c r="BZ73" s="1246"/>
      <c r="CA73" s="1246"/>
      <c r="CB73" s="1246"/>
      <c r="CC73" s="1246"/>
      <c r="CD73" s="1246"/>
      <c r="CE73" s="1246"/>
      <c r="CF73" s="1246">
        <v>101.9</v>
      </c>
      <c r="CG73" s="1246"/>
      <c r="CH73" s="1246"/>
      <c r="CI73" s="1246"/>
      <c r="CJ73" s="1246"/>
      <c r="CK73" s="1246"/>
      <c r="CL73" s="1246"/>
      <c r="CM73" s="1246"/>
      <c r="CN73" s="1246">
        <v>94.6</v>
      </c>
      <c r="CO73" s="1246"/>
      <c r="CP73" s="1246"/>
      <c r="CQ73" s="1246"/>
      <c r="CR73" s="1246"/>
      <c r="CS73" s="1246"/>
      <c r="CT73" s="1246"/>
      <c r="CU73" s="1246"/>
      <c r="CV73" s="1246">
        <v>87.1</v>
      </c>
      <c r="CW73" s="1246"/>
      <c r="CX73" s="1246"/>
      <c r="CY73" s="1246"/>
      <c r="CZ73" s="1246"/>
      <c r="DA73" s="1246"/>
      <c r="DB73" s="1246"/>
      <c r="DC73" s="1246"/>
    </row>
    <row r="74" spans="2:107" ht="13" x14ac:dyDescent="0.2">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 x14ac:dyDescent="0.2">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607</v>
      </c>
      <c r="BC75" s="1249"/>
      <c r="BD75" s="1249"/>
      <c r="BE75" s="1249"/>
      <c r="BF75" s="1249"/>
      <c r="BG75" s="1249"/>
      <c r="BH75" s="1249"/>
      <c r="BI75" s="1249"/>
      <c r="BJ75" s="1249"/>
      <c r="BK75" s="1249"/>
      <c r="BL75" s="1249"/>
      <c r="BM75" s="1249"/>
      <c r="BN75" s="1249"/>
      <c r="BO75" s="1249"/>
      <c r="BP75" s="1246">
        <v>4.9000000000000004</v>
      </c>
      <c r="BQ75" s="1246"/>
      <c r="BR75" s="1246"/>
      <c r="BS75" s="1246"/>
      <c r="BT75" s="1246"/>
      <c r="BU75" s="1246"/>
      <c r="BV75" s="1246"/>
      <c r="BW75" s="1246"/>
      <c r="BX75" s="1246">
        <v>4.9000000000000004</v>
      </c>
      <c r="BY75" s="1246"/>
      <c r="BZ75" s="1246"/>
      <c r="CA75" s="1246"/>
      <c r="CB75" s="1246"/>
      <c r="CC75" s="1246"/>
      <c r="CD75" s="1246"/>
      <c r="CE75" s="1246"/>
      <c r="CF75" s="1246">
        <v>4.9000000000000004</v>
      </c>
      <c r="CG75" s="1246"/>
      <c r="CH75" s="1246"/>
      <c r="CI75" s="1246"/>
      <c r="CJ75" s="1246"/>
      <c r="CK75" s="1246"/>
      <c r="CL75" s="1246"/>
      <c r="CM75" s="1246"/>
      <c r="CN75" s="1246">
        <v>5.2</v>
      </c>
      <c r="CO75" s="1246"/>
      <c r="CP75" s="1246"/>
      <c r="CQ75" s="1246"/>
      <c r="CR75" s="1246"/>
      <c r="CS75" s="1246"/>
      <c r="CT75" s="1246"/>
      <c r="CU75" s="1246"/>
      <c r="CV75" s="1246">
        <v>5.3</v>
      </c>
      <c r="CW75" s="1246"/>
      <c r="CX75" s="1246"/>
      <c r="CY75" s="1246"/>
      <c r="CZ75" s="1246"/>
      <c r="DA75" s="1246"/>
      <c r="DB75" s="1246"/>
      <c r="DC75" s="1246"/>
    </row>
    <row r="76" spans="2:107" ht="13" x14ac:dyDescent="0.2">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 x14ac:dyDescent="0.2">
      <c r="B77" s="369"/>
      <c r="G77" s="1244"/>
      <c r="H77" s="1244"/>
      <c r="I77" s="1244"/>
      <c r="J77" s="1244"/>
      <c r="K77" s="1245"/>
      <c r="L77" s="1245"/>
      <c r="M77" s="1245"/>
      <c r="N77" s="1245"/>
      <c r="AN77" s="1250" t="s">
        <v>604</v>
      </c>
      <c r="AO77" s="1250"/>
      <c r="AP77" s="1250"/>
      <c r="AQ77" s="1250"/>
      <c r="AR77" s="1250"/>
      <c r="AS77" s="1250"/>
      <c r="AT77" s="1250"/>
      <c r="AU77" s="1250"/>
      <c r="AV77" s="1250"/>
      <c r="AW77" s="1250"/>
      <c r="AX77" s="1250"/>
      <c r="AY77" s="1250"/>
      <c r="AZ77" s="1250"/>
      <c r="BA77" s="1250"/>
      <c r="BB77" s="1249" t="s">
        <v>602</v>
      </c>
      <c r="BC77" s="1249"/>
      <c r="BD77" s="1249"/>
      <c r="BE77" s="1249"/>
      <c r="BF77" s="1249"/>
      <c r="BG77" s="1249"/>
      <c r="BH77" s="1249"/>
      <c r="BI77" s="1249"/>
      <c r="BJ77" s="1249"/>
      <c r="BK77" s="1249"/>
      <c r="BL77" s="1249"/>
      <c r="BM77" s="1249"/>
      <c r="BN77" s="1249"/>
      <c r="BO77" s="1249"/>
      <c r="BP77" s="1246">
        <v>31.3</v>
      </c>
      <c r="BQ77" s="1246"/>
      <c r="BR77" s="1246"/>
      <c r="BS77" s="1246"/>
      <c r="BT77" s="1246"/>
      <c r="BU77" s="1246"/>
      <c r="BV77" s="1246"/>
      <c r="BW77" s="1246"/>
      <c r="BX77" s="1246">
        <v>25.3</v>
      </c>
      <c r="BY77" s="1246"/>
      <c r="BZ77" s="1246"/>
      <c r="CA77" s="1246"/>
      <c r="CB77" s="1246"/>
      <c r="CC77" s="1246"/>
      <c r="CD77" s="1246"/>
      <c r="CE77" s="1246"/>
      <c r="CF77" s="1246">
        <v>25.5</v>
      </c>
      <c r="CG77" s="1246"/>
      <c r="CH77" s="1246"/>
      <c r="CI77" s="1246"/>
      <c r="CJ77" s="1246"/>
      <c r="CK77" s="1246"/>
      <c r="CL77" s="1246"/>
      <c r="CM77" s="1246"/>
      <c r="CN77" s="1246">
        <v>25.1</v>
      </c>
      <c r="CO77" s="1246"/>
      <c r="CP77" s="1246"/>
      <c r="CQ77" s="1246"/>
      <c r="CR77" s="1246"/>
      <c r="CS77" s="1246"/>
      <c r="CT77" s="1246"/>
      <c r="CU77" s="1246"/>
      <c r="CV77" s="1246">
        <v>18</v>
      </c>
      <c r="CW77" s="1246"/>
      <c r="CX77" s="1246"/>
      <c r="CY77" s="1246"/>
      <c r="CZ77" s="1246"/>
      <c r="DA77" s="1246"/>
      <c r="DB77" s="1246"/>
      <c r="DC77" s="1246"/>
    </row>
    <row r="78" spans="2:107" ht="13" x14ac:dyDescent="0.2">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 x14ac:dyDescent="0.2">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607</v>
      </c>
      <c r="BC79" s="1249"/>
      <c r="BD79" s="1249"/>
      <c r="BE79" s="1249"/>
      <c r="BF79" s="1249"/>
      <c r="BG79" s="1249"/>
      <c r="BH79" s="1249"/>
      <c r="BI79" s="1249"/>
      <c r="BJ79" s="1249"/>
      <c r="BK79" s="1249"/>
      <c r="BL79" s="1249"/>
      <c r="BM79" s="1249"/>
      <c r="BN79" s="1249"/>
      <c r="BO79" s="1249"/>
      <c r="BP79" s="1246">
        <v>7.2</v>
      </c>
      <c r="BQ79" s="1246"/>
      <c r="BR79" s="1246"/>
      <c r="BS79" s="1246"/>
      <c r="BT79" s="1246"/>
      <c r="BU79" s="1246"/>
      <c r="BV79" s="1246"/>
      <c r="BW79" s="1246"/>
      <c r="BX79" s="1246">
        <v>6.9</v>
      </c>
      <c r="BY79" s="1246"/>
      <c r="BZ79" s="1246"/>
      <c r="CA79" s="1246"/>
      <c r="CB79" s="1246"/>
      <c r="CC79" s="1246"/>
      <c r="CD79" s="1246"/>
      <c r="CE79" s="1246"/>
      <c r="CF79" s="1246">
        <v>6.6</v>
      </c>
      <c r="CG79" s="1246"/>
      <c r="CH79" s="1246"/>
      <c r="CI79" s="1246"/>
      <c r="CJ79" s="1246"/>
      <c r="CK79" s="1246"/>
      <c r="CL79" s="1246"/>
      <c r="CM79" s="1246"/>
      <c r="CN79" s="1246">
        <v>6.4</v>
      </c>
      <c r="CO79" s="1246"/>
      <c r="CP79" s="1246"/>
      <c r="CQ79" s="1246"/>
      <c r="CR79" s="1246"/>
      <c r="CS79" s="1246"/>
      <c r="CT79" s="1246"/>
      <c r="CU79" s="1246"/>
      <c r="CV79" s="1246">
        <v>6.6</v>
      </c>
      <c r="CW79" s="1246"/>
      <c r="CX79" s="1246"/>
      <c r="CY79" s="1246"/>
      <c r="CZ79" s="1246"/>
      <c r="DA79" s="1246"/>
      <c r="DB79" s="1246"/>
      <c r="DC79" s="1246"/>
    </row>
    <row r="80" spans="2:107" ht="13" x14ac:dyDescent="0.2">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 x14ac:dyDescent="0.2">
      <c r="B81" s="369"/>
    </row>
    <row r="82" spans="2:109" ht="16.5"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 x14ac:dyDescent="0.2">
      <c r="DD84" s="363"/>
      <c r="DE84" s="363"/>
    </row>
    <row r="85" spans="2:109" ht="13" x14ac:dyDescent="0.2">
      <c r="DD85" s="363"/>
      <c r="DE85" s="363"/>
    </row>
  </sheetData>
  <sheetProtection algorithmName="SHA-512" hashValue="sOXBAlqW39c5K7j1iksQUCJNmDFO25qTDsslcx1lyS/EqybXZU2+A598ve8QzeU/Q/D9JLFMEhtGbEQ8+lq74w==" saltValue="ZFviMbaqpkbRwdch2r7i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194AF-FDA5-40CD-8953-B2CE139E6E4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47" customWidth="1"/>
    <col min="35" max="122" width="2.453125" style="246" customWidth="1"/>
    <col min="123" max="16384" width="2.453125" style="246" hidden="1"/>
  </cols>
  <sheetData>
    <row r="1" spans="1:34" ht="13.5" customHeight="1"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ht="13" x14ac:dyDescent="0.2">
      <c r="S2" s="246"/>
      <c r="AH2" s="246"/>
    </row>
    <row r="3" spans="1:34" ht="13"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ht="13" x14ac:dyDescent="0.2"/>
    <row r="5" spans="1:34" ht="13" x14ac:dyDescent="0.2"/>
    <row r="6" spans="1:34" ht="13" x14ac:dyDescent="0.2"/>
    <row r="7" spans="1:34" ht="13" x14ac:dyDescent="0.2"/>
    <row r="8" spans="1:34" ht="13" x14ac:dyDescent="0.2"/>
    <row r="9" spans="1:34" ht="13" x14ac:dyDescent="0.2">
      <c r="AH9" s="24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6"/>
    </row>
    <row r="18" spans="12:34" ht="13" x14ac:dyDescent="0.2"/>
    <row r="19" spans="12:34" ht="13" x14ac:dyDescent="0.2"/>
    <row r="20" spans="12:34" ht="13" x14ac:dyDescent="0.2">
      <c r="AH20" s="246"/>
    </row>
    <row r="21" spans="12:34" ht="13" x14ac:dyDescent="0.2">
      <c r="AH21" s="246"/>
    </row>
    <row r="22" spans="12:34" ht="13" x14ac:dyDescent="0.2"/>
    <row r="23" spans="12:34" ht="13" x14ac:dyDescent="0.2"/>
    <row r="24" spans="12:34" ht="13" x14ac:dyDescent="0.2">
      <c r="Q24" s="246"/>
    </row>
    <row r="25" spans="12:34" ht="13" x14ac:dyDescent="0.2"/>
    <row r="26" spans="12:34" ht="13" x14ac:dyDescent="0.2"/>
    <row r="27" spans="12:34" ht="13" x14ac:dyDescent="0.2"/>
    <row r="28" spans="12:34" ht="13" x14ac:dyDescent="0.2">
      <c r="O28" s="246"/>
      <c r="T28" s="246"/>
      <c r="AH28" s="246"/>
    </row>
    <row r="29" spans="12:34" ht="13" x14ac:dyDescent="0.2"/>
    <row r="30" spans="12:34" ht="13" x14ac:dyDescent="0.2"/>
    <row r="31" spans="12:34" ht="13" x14ac:dyDescent="0.2">
      <c r="Q31" s="246"/>
    </row>
    <row r="32" spans="12:34" ht="13" x14ac:dyDescent="0.2">
      <c r="L32" s="246"/>
    </row>
    <row r="33" spans="2:34" ht="13" x14ac:dyDescent="0.2">
      <c r="C33" s="246"/>
      <c r="E33" s="246"/>
      <c r="G33" s="246"/>
      <c r="I33" s="246"/>
      <c r="X33" s="246"/>
    </row>
    <row r="34" spans="2:34" ht="13" x14ac:dyDescent="0.2">
      <c r="B34" s="246"/>
      <c r="P34" s="246"/>
      <c r="R34" s="246"/>
      <c r="T34" s="246"/>
    </row>
    <row r="35" spans="2:34" ht="13" x14ac:dyDescent="0.2">
      <c r="D35" s="246"/>
      <c r="W35" s="246"/>
      <c r="AC35" s="246"/>
      <c r="AD35" s="246"/>
      <c r="AE35" s="246"/>
      <c r="AF35" s="246"/>
      <c r="AG35" s="246"/>
      <c r="AH35" s="246"/>
    </row>
    <row r="36" spans="2:34" ht="13" x14ac:dyDescent="0.2">
      <c r="H36" s="246"/>
      <c r="J36" s="246"/>
      <c r="K36" s="246"/>
      <c r="M36" s="246"/>
      <c r="Y36" s="246"/>
      <c r="Z36" s="246"/>
      <c r="AA36" s="246"/>
      <c r="AB36" s="246"/>
      <c r="AC36" s="246"/>
      <c r="AD36" s="246"/>
      <c r="AE36" s="246"/>
      <c r="AF36" s="246"/>
      <c r="AG36" s="246"/>
      <c r="AH36" s="246"/>
    </row>
    <row r="37" spans="2:34" ht="13" x14ac:dyDescent="0.2">
      <c r="AH37" s="246"/>
    </row>
    <row r="38" spans="2:34" ht="13" x14ac:dyDescent="0.2">
      <c r="AG38" s="246"/>
      <c r="AH38" s="246"/>
    </row>
    <row r="39" spans="2:34" ht="13" x14ac:dyDescent="0.2"/>
    <row r="40" spans="2:34" ht="13" x14ac:dyDescent="0.2">
      <c r="X40" s="246"/>
    </row>
    <row r="41" spans="2:34" ht="13" x14ac:dyDescent="0.2">
      <c r="R41" s="246"/>
    </row>
    <row r="42" spans="2:34" ht="13" x14ac:dyDescent="0.2">
      <c r="W42" s="246"/>
    </row>
    <row r="43" spans="2:34" ht="13" x14ac:dyDescent="0.2">
      <c r="Y43" s="246"/>
      <c r="Z43" s="246"/>
      <c r="AA43" s="246"/>
      <c r="AB43" s="246"/>
      <c r="AC43" s="246"/>
      <c r="AD43" s="246"/>
      <c r="AE43" s="246"/>
      <c r="AF43" s="246"/>
      <c r="AG43" s="246"/>
      <c r="AH43" s="246"/>
    </row>
    <row r="44" spans="2:34" ht="13" x14ac:dyDescent="0.2">
      <c r="AH44" s="246"/>
    </row>
    <row r="45" spans="2:34" ht="13" x14ac:dyDescent="0.2">
      <c r="X45" s="246"/>
    </row>
    <row r="46" spans="2:34" ht="13" x14ac:dyDescent="0.2"/>
    <row r="47" spans="2:34" ht="13" x14ac:dyDescent="0.2"/>
    <row r="48" spans="2:34" ht="13" x14ac:dyDescent="0.2">
      <c r="W48" s="246"/>
      <c r="Y48" s="246"/>
      <c r="Z48" s="246"/>
      <c r="AA48" s="246"/>
      <c r="AB48" s="246"/>
      <c r="AC48" s="246"/>
      <c r="AD48" s="246"/>
      <c r="AE48" s="246"/>
      <c r="AF48" s="246"/>
      <c r="AG48" s="246"/>
      <c r="AH48" s="246"/>
    </row>
    <row r="49" spans="28:34" ht="13" x14ac:dyDescent="0.2"/>
    <row r="50" spans="28:34" ht="13" x14ac:dyDescent="0.2">
      <c r="AE50" s="246"/>
      <c r="AF50" s="246"/>
      <c r="AG50" s="246"/>
      <c r="AH50" s="246"/>
    </row>
    <row r="51" spans="28:34" ht="13" x14ac:dyDescent="0.2">
      <c r="AC51" s="246"/>
      <c r="AD51" s="246"/>
      <c r="AE51" s="246"/>
      <c r="AF51" s="246"/>
      <c r="AG51" s="246"/>
      <c r="AH51" s="246"/>
    </row>
    <row r="52" spans="28:34" ht="13" x14ac:dyDescent="0.2"/>
    <row r="53" spans="28:34" ht="13" x14ac:dyDescent="0.2">
      <c r="AF53" s="246"/>
      <c r="AG53" s="246"/>
      <c r="AH53" s="246"/>
    </row>
    <row r="54" spans="28:34" ht="13" x14ac:dyDescent="0.2">
      <c r="AH54" s="246"/>
    </row>
    <row r="55" spans="28:34" ht="13" x14ac:dyDescent="0.2"/>
    <row r="56" spans="28:34" ht="13" x14ac:dyDescent="0.2">
      <c r="AB56" s="246"/>
      <c r="AC56" s="246"/>
      <c r="AD56" s="246"/>
      <c r="AE56" s="246"/>
      <c r="AF56" s="246"/>
      <c r="AG56" s="246"/>
      <c r="AH56" s="246"/>
    </row>
    <row r="57" spans="28:34" ht="13" x14ac:dyDescent="0.2">
      <c r="AH57" s="246"/>
    </row>
    <row r="58" spans="28:34" ht="13" x14ac:dyDescent="0.2">
      <c r="AH58" s="246"/>
    </row>
    <row r="59" spans="28:34" ht="13" x14ac:dyDescent="0.2"/>
    <row r="60" spans="28:34" ht="13" x14ac:dyDescent="0.2"/>
    <row r="61" spans="28:34" ht="13" x14ac:dyDescent="0.2"/>
    <row r="62" spans="28:34" ht="13" x14ac:dyDescent="0.2"/>
    <row r="63" spans="28:34" ht="13" x14ac:dyDescent="0.2">
      <c r="AH63" s="246"/>
    </row>
    <row r="64" spans="28:34" ht="13" x14ac:dyDescent="0.2">
      <c r="AG64" s="246"/>
      <c r="AH64" s="246"/>
    </row>
    <row r="65" spans="28:34" ht="13" x14ac:dyDescent="0.2"/>
    <row r="66" spans="28:34" ht="13" x14ac:dyDescent="0.2"/>
    <row r="67" spans="28:34" ht="13" x14ac:dyDescent="0.2"/>
    <row r="68" spans="28:34" ht="13" x14ac:dyDescent="0.2">
      <c r="AB68" s="246"/>
      <c r="AC68" s="246"/>
      <c r="AD68" s="246"/>
      <c r="AE68" s="246"/>
      <c r="AF68" s="246"/>
      <c r="AG68" s="246"/>
      <c r="AH68" s="246"/>
    </row>
    <row r="69" spans="28:34" ht="13" x14ac:dyDescent="0.2">
      <c r="AF69" s="246"/>
      <c r="AG69" s="246"/>
      <c r="AH69" s="246"/>
    </row>
    <row r="70" spans="28:34" ht="13" x14ac:dyDescent="0.2"/>
    <row r="71" spans="28:34" ht="13" x14ac:dyDescent="0.2"/>
    <row r="72" spans="28:34" ht="13" x14ac:dyDescent="0.2"/>
    <row r="73" spans="28:34" ht="13" x14ac:dyDescent="0.2"/>
    <row r="74" spans="28:34" ht="13" x14ac:dyDescent="0.2"/>
    <row r="75" spans="28:34" ht="13" x14ac:dyDescent="0.2">
      <c r="AH75" s="246"/>
    </row>
    <row r="76" spans="28:34" ht="13" x14ac:dyDescent="0.2">
      <c r="AF76" s="246"/>
      <c r="AG76" s="246"/>
      <c r="AH76" s="246"/>
    </row>
    <row r="77" spans="28:34" ht="13" x14ac:dyDescent="0.2">
      <c r="AG77" s="246"/>
      <c r="AH77" s="246"/>
    </row>
    <row r="78" spans="28:34" ht="13" x14ac:dyDescent="0.2"/>
    <row r="79" spans="28:34" ht="13" x14ac:dyDescent="0.2"/>
    <row r="80" spans="28:34" ht="13" x14ac:dyDescent="0.2"/>
    <row r="81" spans="25:34" ht="13" x14ac:dyDescent="0.2"/>
    <row r="82" spans="25:34" ht="13" x14ac:dyDescent="0.2">
      <c r="Y82" s="246"/>
    </row>
    <row r="83" spans="25:34" ht="13" x14ac:dyDescent="0.2">
      <c r="Y83" s="246"/>
      <c r="Z83" s="246"/>
      <c r="AA83" s="246"/>
      <c r="AB83" s="246"/>
      <c r="AC83" s="246"/>
      <c r="AD83" s="246"/>
      <c r="AE83" s="246"/>
      <c r="AF83" s="246"/>
      <c r="AG83" s="246"/>
      <c r="AH83" s="246"/>
    </row>
    <row r="84" spans="25:34" ht="13" x14ac:dyDescent="0.2"/>
    <row r="85" spans="25:34" ht="13" x14ac:dyDescent="0.2"/>
    <row r="86" spans="25:34" ht="13" x14ac:dyDescent="0.2"/>
    <row r="87" spans="25:34" ht="13" x14ac:dyDescent="0.2"/>
    <row r="88" spans="25:34" ht="13" x14ac:dyDescent="0.2">
      <c r="AH88" s="24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6"/>
      <c r="AG94" s="246"/>
      <c r="AH94" s="246"/>
    </row>
    <row r="95" spans="25:34" ht="13.5" customHeight="1" x14ac:dyDescent="0.2">
      <c r="AH95" s="24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6"/>
    </row>
    <row r="102" spans="33:34" ht="13.5" customHeight="1" x14ac:dyDescent="0.2"/>
    <row r="103" spans="33:34" ht="13.5" customHeight="1" x14ac:dyDescent="0.2"/>
    <row r="104" spans="33:34" ht="13.5" customHeight="1" x14ac:dyDescent="0.2">
      <c r="AG104" s="246"/>
      <c r="AH104" s="24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6"/>
    </row>
    <row r="117" spans="34:122" ht="13.5" customHeight="1" x14ac:dyDescent="0.2"/>
    <row r="118" spans="34:122" ht="13.5" customHeight="1" x14ac:dyDescent="0.2"/>
    <row r="119" spans="34:122" ht="13.5" customHeight="1" x14ac:dyDescent="0.2"/>
    <row r="120" spans="34:122" ht="13.5" customHeight="1" x14ac:dyDescent="0.2">
      <c r="AH120" s="246"/>
    </row>
    <row r="121" spans="34:122" ht="13.5" customHeight="1" x14ac:dyDescent="0.2">
      <c r="AH121" s="246"/>
    </row>
    <row r="122" spans="34:122" ht="13.5" customHeight="1" x14ac:dyDescent="0.2"/>
    <row r="123" spans="34:122" ht="13.5" customHeight="1" x14ac:dyDescent="0.2"/>
    <row r="124" spans="34:122" ht="13.5" customHeight="1" x14ac:dyDescent="0.2"/>
    <row r="125" spans="34:122" ht="13.5" customHeight="1" x14ac:dyDescent="0.2">
      <c r="DR125" s="246" t="s">
        <v>505</v>
      </c>
    </row>
  </sheetData>
  <sheetProtection algorithmName="SHA-512" hashValue="RskLNjHtwSiqXPOv/ixsenq3x8Bhnl1fnasG76WSMAVQWIPP0qVniK1GgzsDlCMM+KGIO6RyvNhg7pdZ49ic3A==" saltValue="ov65mRqf3SFOtdJuov/Z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2911-9D56-4373-9CA7-7599E093D55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47" customWidth="1"/>
    <col min="35" max="122" width="2.453125" style="246" customWidth="1"/>
    <col min="123" max="16384" width="2.453125" style="246" hidden="1"/>
  </cols>
  <sheetData>
    <row r="1" spans="2:34" ht="13.5" customHeight="1"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ht="13" x14ac:dyDescent="0.2">
      <c r="S2" s="246"/>
      <c r="AH2" s="246"/>
    </row>
    <row r="3" spans="2:34" ht="13"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ht="13" x14ac:dyDescent="0.2"/>
    <row r="5" spans="2:34" ht="13" x14ac:dyDescent="0.2"/>
    <row r="6" spans="2:34" ht="13" x14ac:dyDescent="0.2"/>
    <row r="7" spans="2:34" ht="13" x14ac:dyDescent="0.2"/>
    <row r="8" spans="2:34" ht="13" x14ac:dyDescent="0.2"/>
    <row r="9" spans="2:34" ht="13" x14ac:dyDescent="0.2">
      <c r="AH9" s="24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6"/>
    </row>
    <row r="18" spans="12:34" ht="13" x14ac:dyDescent="0.2"/>
    <row r="19" spans="12:34" ht="13" x14ac:dyDescent="0.2"/>
    <row r="20" spans="12:34" ht="13" x14ac:dyDescent="0.2">
      <c r="AH20" s="246"/>
    </row>
    <row r="21" spans="12:34" ht="13" x14ac:dyDescent="0.2">
      <c r="AH21" s="246"/>
    </row>
    <row r="22" spans="12:34" ht="13" x14ac:dyDescent="0.2"/>
    <row r="23" spans="12:34" ht="13" x14ac:dyDescent="0.2"/>
    <row r="24" spans="12:34" ht="13" x14ac:dyDescent="0.2">
      <c r="Q24" s="246"/>
    </row>
    <row r="25" spans="12:34" ht="13" x14ac:dyDescent="0.2"/>
    <row r="26" spans="12:34" ht="13" x14ac:dyDescent="0.2"/>
    <row r="27" spans="12:34" ht="13" x14ac:dyDescent="0.2"/>
    <row r="28" spans="12:34" ht="13" x14ac:dyDescent="0.2">
      <c r="O28" s="246"/>
      <c r="T28" s="246"/>
      <c r="AH28" s="246"/>
    </row>
    <row r="29" spans="12:34" ht="13" x14ac:dyDescent="0.2"/>
    <row r="30" spans="12:34" ht="13" x14ac:dyDescent="0.2"/>
    <row r="31" spans="12:34" ht="13" x14ac:dyDescent="0.2">
      <c r="Q31" s="246"/>
    </row>
    <row r="32" spans="12:34" ht="13" x14ac:dyDescent="0.2">
      <c r="L32" s="246"/>
    </row>
    <row r="33" spans="2:34" ht="13" x14ac:dyDescent="0.2">
      <c r="C33" s="246"/>
      <c r="E33" s="246"/>
      <c r="G33" s="246"/>
      <c r="I33" s="246"/>
      <c r="X33" s="246"/>
    </row>
    <row r="34" spans="2:34" ht="13" x14ac:dyDescent="0.2">
      <c r="B34" s="246"/>
      <c r="P34" s="246"/>
      <c r="R34" s="246"/>
      <c r="T34" s="246"/>
    </row>
    <row r="35" spans="2:34" ht="13" x14ac:dyDescent="0.2">
      <c r="D35" s="246"/>
      <c r="W35" s="246"/>
      <c r="AC35" s="246"/>
      <c r="AD35" s="246"/>
      <c r="AE35" s="246"/>
      <c r="AF35" s="246"/>
      <c r="AG35" s="246"/>
      <c r="AH35" s="246"/>
    </row>
    <row r="36" spans="2:34" ht="13" x14ac:dyDescent="0.2">
      <c r="H36" s="246"/>
      <c r="J36" s="246"/>
      <c r="K36" s="246"/>
      <c r="M36" s="246"/>
      <c r="Y36" s="246"/>
      <c r="Z36" s="246"/>
      <c r="AA36" s="246"/>
      <c r="AB36" s="246"/>
      <c r="AC36" s="246"/>
      <c r="AD36" s="246"/>
      <c r="AE36" s="246"/>
      <c r="AF36" s="246"/>
      <c r="AG36" s="246"/>
      <c r="AH36" s="246"/>
    </row>
    <row r="37" spans="2:34" ht="13" x14ac:dyDescent="0.2">
      <c r="AH37" s="246"/>
    </row>
    <row r="38" spans="2:34" ht="13" x14ac:dyDescent="0.2">
      <c r="AG38" s="246"/>
      <c r="AH38" s="246"/>
    </row>
    <row r="39" spans="2:34" ht="13" x14ac:dyDescent="0.2"/>
    <row r="40" spans="2:34" ht="13" x14ac:dyDescent="0.2">
      <c r="X40" s="246"/>
    </row>
    <row r="41" spans="2:34" ht="13" x14ac:dyDescent="0.2">
      <c r="R41" s="246"/>
    </row>
    <row r="42" spans="2:34" ht="13" x14ac:dyDescent="0.2">
      <c r="W42" s="246"/>
    </row>
    <row r="43" spans="2:34" ht="13" x14ac:dyDescent="0.2">
      <c r="Y43" s="246"/>
      <c r="Z43" s="246"/>
      <c r="AA43" s="246"/>
      <c r="AB43" s="246"/>
      <c r="AC43" s="246"/>
      <c r="AD43" s="246"/>
      <c r="AE43" s="246"/>
      <c r="AF43" s="246"/>
      <c r="AG43" s="246"/>
      <c r="AH43" s="246"/>
    </row>
    <row r="44" spans="2:34" ht="13" x14ac:dyDescent="0.2">
      <c r="AH44" s="246"/>
    </row>
    <row r="45" spans="2:34" ht="13" x14ac:dyDescent="0.2">
      <c r="X45" s="246"/>
    </row>
    <row r="46" spans="2:34" ht="13" x14ac:dyDescent="0.2"/>
    <row r="47" spans="2:34" ht="13" x14ac:dyDescent="0.2"/>
    <row r="48" spans="2:34" ht="13" x14ac:dyDescent="0.2">
      <c r="W48" s="246"/>
      <c r="Y48" s="246"/>
      <c r="Z48" s="246"/>
      <c r="AA48" s="246"/>
      <c r="AB48" s="246"/>
      <c r="AC48" s="246"/>
      <c r="AD48" s="246"/>
      <c r="AE48" s="246"/>
      <c r="AF48" s="246"/>
      <c r="AG48" s="246"/>
      <c r="AH48" s="246"/>
    </row>
    <row r="49" spans="28:34" ht="13" x14ac:dyDescent="0.2"/>
    <row r="50" spans="28:34" ht="13" x14ac:dyDescent="0.2">
      <c r="AE50" s="246"/>
      <c r="AF50" s="246"/>
      <c r="AG50" s="246"/>
      <c r="AH50" s="246"/>
    </row>
    <row r="51" spans="28:34" ht="13" x14ac:dyDescent="0.2">
      <c r="AC51" s="246"/>
      <c r="AD51" s="246"/>
      <c r="AE51" s="246"/>
      <c r="AF51" s="246"/>
      <c r="AG51" s="246"/>
      <c r="AH51" s="246"/>
    </row>
    <row r="52" spans="28:34" ht="13" x14ac:dyDescent="0.2"/>
    <row r="53" spans="28:34" ht="13" x14ac:dyDescent="0.2">
      <c r="AF53" s="246"/>
      <c r="AG53" s="246"/>
      <c r="AH53" s="246"/>
    </row>
    <row r="54" spans="28:34" ht="13" x14ac:dyDescent="0.2">
      <c r="AH54" s="246"/>
    </row>
    <row r="55" spans="28:34" ht="13" x14ac:dyDescent="0.2"/>
    <row r="56" spans="28:34" ht="13" x14ac:dyDescent="0.2">
      <c r="AB56" s="246"/>
      <c r="AC56" s="246"/>
      <c r="AD56" s="246"/>
      <c r="AE56" s="246"/>
      <c r="AF56" s="246"/>
      <c r="AG56" s="246"/>
      <c r="AH56" s="246"/>
    </row>
    <row r="57" spans="28:34" ht="13" x14ac:dyDescent="0.2">
      <c r="AH57" s="246"/>
    </row>
    <row r="58" spans="28:34" ht="13" x14ac:dyDescent="0.2">
      <c r="AH58" s="246"/>
    </row>
    <row r="59" spans="28:34" ht="13" x14ac:dyDescent="0.2">
      <c r="AG59" s="246"/>
      <c r="AH59" s="246"/>
    </row>
    <row r="60" spans="28:34" ht="13" x14ac:dyDescent="0.2"/>
    <row r="61" spans="28:34" ht="13" x14ac:dyDescent="0.2"/>
    <row r="62" spans="28:34" ht="13" x14ac:dyDescent="0.2"/>
    <row r="63" spans="28:34" ht="13" x14ac:dyDescent="0.2">
      <c r="AH63" s="246"/>
    </row>
    <row r="64" spans="28:34" ht="13" x14ac:dyDescent="0.2">
      <c r="AG64" s="246"/>
      <c r="AH64" s="246"/>
    </row>
    <row r="65" spans="28:34" ht="13" x14ac:dyDescent="0.2"/>
    <row r="66" spans="28:34" ht="13" x14ac:dyDescent="0.2"/>
    <row r="67" spans="28:34" ht="13" x14ac:dyDescent="0.2"/>
    <row r="68" spans="28:34" ht="13" x14ac:dyDescent="0.2">
      <c r="AB68" s="246"/>
      <c r="AC68" s="246"/>
      <c r="AD68" s="246"/>
      <c r="AE68" s="246"/>
      <c r="AF68" s="246"/>
      <c r="AG68" s="246"/>
      <c r="AH68" s="246"/>
    </row>
    <row r="69" spans="28:34" ht="13" x14ac:dyDescent="0.2">
      <c r="AF69" s="246"/>
      <c r="AG69" s="246"/>
      <c r="AH69" s="246"/>
    </row>
    <row r="70" spans="28:34" ht="13" x14ac:dyDescent="0.2"/>
    <row r="71" spans="28:34" ht="13" x14ac:dyDescent="0.2"/>
    <row r="72" spans="28:34" ht="13" x14ac:dyDescent="0.2"/>
    <row r="73" spans="28:34" ht="13" x14ac:dyDescent="0.2"/>
    <row r="74" spans="28:34" ht="13" x14ac:dyDescent="0.2"/>
    <row r="75" spans="28:34" ht="13" x14ac:dyDescent="0.2">
      <c r="AH75" s="246"/>
    </row>
    <row r="76" spans="28:34" ht="13" x14ac:dyDescent="0.2">
      <c r="AF76" s="246"/>
      <c r="AG76" s="246"/>
      <c r="AH76" s="246"/>
    </row>
    <row r="77" spans="28:34" ht="13" x14ac:dyDescent="0.2">
      <c r="AG77" s="246"/>
      <c r="AH77" s="246"/>
    </row>
    <row r="78" spans="28:34" ht="13" x14ac:dyDescent="0.2"/>
    <row r="79" spans="28:34" ht="13" x14ac:dyDescent="0.2"/>
    <row r="80" spans="28:34" ht="13" x14ac:dyDescent="0.2"/>
    <row r="81" spans="25:34" ht="13" x14ac:dyDescent="0.2"/>
    <row r="82" spans="25:34" ht="13" x14ac:dyDescent="0.2">
      <c r="Y82" s="246"/>
    </row>
    <row r="83" spans="25:34" ht="13" x14ac:dyDescent="0.2">
      <c r="Y83" s="246"/>
      <c r="Z83" s="246"/>
      <c r="AA83" s="246"/>
      <c r="AB83" s="246"/>
      <c r="AC83" s="246"/>
      <c r="AD83" s="246"/>
      <c r="AE83" s="246"/>
      <c r="AF83" s="246"/>
      <c r="AG83" s="246"/>
      <c r="AH83" s="246"/>
    </row>
    <row r="84" spans="25:34" ht="13" x14ac:dyDescent="0.2"/>
    <row r="85" spans="25:34" ht="13" x14ac:dyDescent="0.2"/>
    <row r="86" spans="25:34" ht="13" x14ac:dyDescent="0.2"/>
    <row r="87" spans="25:34" ht="13" x14ac:dyDescent="0.2"/>
    <row r="88" spans="25:34" ht="13" x14ac:dyDescent="0.2">
      <c r="AH88" s="24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6"/>
      <c r="AG94" s="246"/>
      <c r="AH94" s="246"/>
    </row>
    <row r="95" spans="25:34" ht="13.5" customHeight="1" x14ac:dyDescent="0.2">
      <c r="AH95" s="24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6"/>
    </row>
    <row r="102" spans="33:34" ht="13.5" customHeight="1" x14ac:dyDescent="0.2"/>
    <row r="103" spans="33:34" ht="13.5" customHeight="1" x14ac:dyDescent="0.2"/>
    <row r="104" spans="33:34" ht="13.5" customHeight="1" x14ac:dyDescent="0.2">
      <c r="AG104" s="246"/>
      <c r="AH104" s="24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6"/>
    </row>
    <row r="117" spans="34:122" ht="13.5" customHeight="1" x14ac:dyDescent="0.2"/>
    <row r="118" spans="34:122" ht="13.5" customHeight="1" x14ac:dyDescent="0.2"/>
    <row r="119" spans="34:122" ht="13.5" customHeight="1" x14ac:dyDescent="0.2"/>
    <row r="120" spans="34:122" ht="13.5" customHeight="1" x14ac:dyDescent="0.2">
      <c r="AH120" s="246"/>
    </row>
    <row r="121" spans="34:122" ht="13.5" customHeight="1" x14ac:dyDescent="0.2">
      <c r="AH121" s="246"/>
    </row>
    <row r="122" spans="34:122" ht="13.5" customHeight="1" x14ac:dyDescent="0.2"/>
    <row r="123" spans="34:122" ht="13.5" customHeight="1" x14ac:dyDescent="0.2"/>
    <row r="124" spans="34:122" ht="13.5" customHeight="1" x14ac:dyDescent="0.2"/>
    <row r="125" spans="34:122" ht="13.5" customHeight="1" x14ac:dyDescent="0.2">
      <c r="DR125" s="246" t="s">
        <v>505</v>
      </c>
    </row>
  </sheetData>
  <sheetProtection algorithmName="SHA-512" hashValue="nAXnuO+Co+g6OFzIS41EuPZXm5qWfq84g0hXulwepZYEOsNobUjBuxMAVTCU/mKeKsftYia1LhZD+1HWt3phNg==" saltValue="r/tDSYecPrGpHNFvqTsx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7" customWidth="1"/>
    <col min="2" max="8" width="13.36328125" style="137" customWidth="1"/>
    <col min="9" max="16384" width="11.08984375" style="137"/>
  </cols>
  <sheetData>
    <row r="1" spans="1:8" x14ac:dyDescent="0.2">
      <c r="A1" s="131"/>
      <c r="B1" s="132"/>
      <c r="C1" s="133"/>
      <c r="D1" s="134"/>
      <c r="E1" s="135"/>
      <c r="F1" s="135"/>
      <c r="G1" s="135"/>
      <c r="H1" s="136"/>
    </row>
    <row r="2" spans="1:8" x14ac:dyDescent="0.2">
      <c r="A2" s="138"/>
      <c r="B2" s="139"/>
      <c r="C2" s="140"/>
      <c r="D2" s="141" t="s">
        <v>51</v>
      </c>
      <c r="E2" s="142"/>
      <c r="F2" s="143" t="s">
        <v>555</v>
      </c>
      <c r="G2" s="144"/>
      <c r="H2" s="145"/>
    </row>
    <row r="3" spans="1:8" x14ac:dyDescent="0.2">
      <c r="A3" s="141" t="s">
        <v>548</v>
      </c>
      <c r="B3" s="146"/>
      <c r="C3" s="147"/>
      <c r="D3" s="148">
        <v>34879</v>
      </c>
      <c r="E3" s="149"/>
      <c r="F3" s="150">
        <v>54110</v>
      </c>
      <c r="G3" s="151"/>
      <c r="H3" s="152"/>
    </row>
    <row r="4" spans="1:8" x14ac:dyDescent="0.2">
      <c r="A4" s="153"/>
      <c r="B4" s="154"/>
      <c r="C4" s="155"/>
      <c r="D4" s="156">
        <v>20481</v>
      </c>
      <c r="E4" s="157"/>
      <c r="F4" s="158">
        <v>30620</v>
      </c>
      <c r="G4" s="159"/>
      <c r="H4" s="160"/>
    </row>
    <row r="5" spans="1:8" x14ac:dyDescent="0.2">
      <c r="A5" s="141" t="s">
        <v>550</v>
      </c>
      <c r="B5" s="146"/>
      <c r="C5" s="147"/>
      <c r="D5" s="148">
        <v>50387</v>
      </c>
      <c r="E5" s="149"/>
      <c r="F5" s="150">
        <v>54684</v>
      </c>
      <c r="G5" s="151"/>
      <c r="H5" s="152"/>
    </row>
    <row r="6" spans="1:8" x14ac:dyDescent="0.2">
      <c r="A6" s="153"/>
      <c r="B6" s="154"/>
      <c r="C6" s="155"/>
      <c r="D6" s="156">
        <v>30863</v>
      </c>
      <c r="E6" s="157"/>
      <c r="F6" s="158">
        <v>32829</v>
      </c>
      <c r="G6" s="159"/>
      <c r="H6" s="160"/>
    </row>
    <row r="7" spans="1:8" x14ac:dyDescent="0.2">
      <c r="A7" s="141" t="s">
        <v>551</v>
      </c>
      <c r="B7" s="146"/>
      <c r="C7" s="147"/>
      <c r="D7" s="148">
        <v>45421</v>
      </c>
      <c r="E7" s="149"/>
      <c r="F7" s="150">
        <v>62383</v>
      </c>
      <c r="G7" s="151"/>
      <c r="H7" s="152"/>
    </row>
    <row r="8" spans="1:8" x14ac:dyDescent="0.2">
      <c r="A8" s="153"/>
      <c r="B8" s="154"/>
      <c r="C8" s="155"/>
      <c r="D8" s="156">
        <v>28932</v>
      </c>
      <c r="E8" s="157"/>
      <c r="F8" s="158">
        <v>35325</v>
      </c>
      <c r="G8" s="159"/>
      <c r="H8" s="160"/>
    </row>
    <row r="9" spans="1:8" x14ac:dyDescent="0.2">
      <c r="A9" s="141" t="s">
        <v>552</v>
      </c>
      <c r="B9" s="146"/>
      <c r="C9" s="147"/>
      <c r="D9" s="148">
        <v>59627</v>
      </c>
      <c r="E9" s="149"/>
      <c r="F9" s="150">
        <v>63812</v>
      </c>
      <c r="G9" s="151"/>
      <c r="H9" s="152"/>
    </row>
    <row r="10" spans="1:8" x14ac:dyDescent="0.2">
      <c r="A10" s="153"/>
      <c r="B10" s="154"/>
      <c r="C10" s="155"/>
      <c r="D10" s="156">
        <v>38778</v>
      </c>
      <c r="E10" s="157"/>
      <c r="F10" s="158">
        <v>33848</v>
      </c>
      <c r="G10" s="159"/>
      <c r="H10" s="160"/>
    </row>
    <row r="11" spans="1:8" x14ac:dyDescent="0.2">
      <c r="A11" s="141" t="s">
        <v>553</v>
      </c>
      <c r="B11" s="146"/>
      <c r="C11" s="147"/>
      <c r="D11" s="148">
        <v>42221</v>
      </c>
      <c r="E11" s="149"/>
      <c r="F11" s="150">
        <v>54225</v>
      </c>
      <c r="G11" s="151"/>
      <c r="H11" s="152"/>
    </row>
    <row r="12" spans="1:8" x14ac:dyDescent="0.2">
      <c r="A12" s="153"/>
      <c r="B12" s="154"/>
      <c r="C12" s="161"/>
      <c r="D12" s="156">
        <v>28343</v>
      </c>
      <c r="E12" s="157"/>
      <c r="F12" s="158">
        <v>27337</v>
      </c>
      <c r="G12" s="159"/>
      <c r="H12" s="160"/>
    </row>
    <row r="13" spans="1:8" x14ac:dyDescent="0.2">
      <c r="A13" s="141"/>
      <c r="B13" s="146"/>
      <c r="C13" s="162"/>
      <c r="D13" s="163">
        <v>46507</v>
      </c>
      <c r="E13" s="164"/>
      <c r="F13" s="165">
        <v>57843</v>
      </c>
      <c r="G13" s="166"/>
      <c r="H13" s="152"/>
    </row>
    <row r="14" spans="1:8" x14ac:dyDescent="0.2">
      <c r="A14" s="153"/>
      <c r="B14" s="154"/>
      <c r="C14" s="155"/>
      <c r="D14" s="156">
        <v>29479</v>
      </c>
      <c r="E14" s="157"/>
      <c r="F14" s="158">
        <v>31992</v>
      </c>
      <c r="G14" s="159"/>
      <c r="H14" s="160"/>
    </row>
    <row r="17" spans="1:11" x14ac:dyDescent="0.2">
      <c r="A17" s="137" t="s">
        <v>52</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53</v>
      </c>
      <c r="B19" s="167">
        <f>ROUND(VALUE(SUBSTITUTE(実質収支比率等に係る経年分析!F$48,"▲","-")),2)</f>
        <v>10.33</v>
      </c>
      <c r="C19" s="167">
        <f>ROUND(VALUE(SUBSTITUTE(実質収支比率等に係る経年分析!G$48,"▲","-")),2)</f>
        <v>12.86</v>
      </c>
      <c r="D19" s="167">
        <f>ROUND(VALUE(SUBSTITUTE(実質収支比率等に係る経年分析!H$48,"▲","-")),2)</f>
        <v>11.96</v>
      </c>
      <c r="E19" s="167">
        <f>ROUND(VALUE(SUBSTITUTE(実質収支比率等に係る経年分析!I$48,"▲","-")),2)</f>
        <v>12.26</v>
      </c>
      <c r="F19" s="167">
        <f>ROUND(VALUE(SUBSTITUTE(実質収支比率等に係る経年分析!J$48,"▲","-")),2)</f>
        <v>15.32</v>
      </c>
    </row>
    <row r="20" spans="1:11" x14ac:dyDescent="0.2">
      <c r="A20" s="167" t="s">
        <v>54</v>
      </c>
      <c r="B20" s="167">
        <f>ROUND(VALUE(SUBSTITUTE(実質収支比率等に係る経年分析!F$47,"▲","-")),2)</f>
        <v>15.5</v>
      </c>
      <c r="C20" s="167">
        <f>ROUND(VALUE(SUBSTITUTE(実質収支比率等に係る経年分析!G$47,"▲","-")),2)</f>
        <v>17.82</v>
      </c>
      <c r="D20" s="167">
        <f>ROUND(VALUE(SUBSTITUTE(実質収支比率等に係る経年分析!H$47,"▲","-")),2)</f>
        <v>17.25</v>
      </c>
      <c r="E20" s="167">
        <f>ROUND(VALUE(SUBSTITUTE(実質収支比率等に係る経年分析!I$47,"▲","-")),2)</f>
        <v>17.25</v>
      </c>
      <c r="F20" s="167">
        <f>ROUND(VALUE(SUBSTITUTE(実質収支比率等に係る経年分析!J$47,"▲","-")),2)</f>
        <v>17.39</v>
      </c>
    </row>
    <row r="21" spans="1:11" x14ac:dyDescent="0.2">
      <c r="A21" s="167" t="s">
        <v>55</v>
      </c>
      <c r="B21" s="167">
        <f>IF(ISNUMBER(VALUE(SUBSTITUTE(実質収支比率等に係る経年分析!F$49,"▲","-"))),ROUND(VALUE(SUBSTITUTE(実質収支比率等に係る経年分析!F$49,"▲","-")),2),NA())</f>
        <v>-7.71</v>
      </c>
      <c r="C21" s="167">
        <f>IF(ISNUMBER(VALUE(SUBSTITUTE(実質収支比率等に係る経年分析!G$49,"▲","-"))),ROUND(VALUE(SUBSTITUTE(実質収支比率等に係る経年分析!G$49,"▲","-")),2),NA())</f>
        <v>-2.77</v>
      </c>
      <c r="D21" s="167">
        <f>IF(ISNUMBER(VALUE(SUBSTITUTE(実質収支比率等に係る経年分析!H$49,"▲","-"))),ROUND(VALUE(SUBSTITUTE(実質収支比率等に係る経年分析!H$49,"▲","-")),2),NA())</f>
        <v>-10.88</v>
      </c>
      <c r="E21" s="167">
        <f>IF(ISNUMBER(VALUE(SUBSTITUTE(実質収支比率等に係る経年分析!I$49,"▲","-"))),ROUND(VALUE(SUBSTITUTE(実質収支比率等に係る経年分析!I$49,"▲","-")),2),NA())</f>
        <v>-7.45</v>
      </c>
      <c r="F21" s="167">
        <f>IF(ISNUMBER(VALUE(SUBSTITUTE(実質収支比率等に係る経年分析!J$49,"▲","-"))),ROUND(VALUE(SUBSTITUTE(実質収支比率等に係る経年分析!J$49,"▲","-")),2),NA())</f>
        <v>-4.68</v>
      </c>
    </row>
    <row r="24" spans="1:11" x14ac:dyDescent="0.2">
      <c r="A24" s="137" t="s">
        <v>56</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57</v>
      </c>
      <c r="C26" s="168" t="s">
        <v>58</v>
      </c>
      <c r="D26" s="168" t="s">
        <v>57</v>
      </c>
      <c r="E26" s="168" t="s">
        <v>58</v>
      </c>
      <c r="F26" s="168" t="s">
        <v>57</v>
      </c>
      <c r="G26" s="168" t="s">
        <v>58</v>
      </c>
      <c r="H26" s="168" t="s">
        <v>57</v>
      </c>
      <c r="I26" s="168" t="s">
        <v>58</v>
      </c>
      <c r="J26" s="168" t="s">
        <v>57</v>
      </c>
      <c r="K26" s="168" t="s">
        <v>58</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0.56999999999999995</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0.79</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0.73</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e">
        <f>IF(連結実質赤字比率に係る赤字・黒字の構成分析!C$41="",NA(),連結実質赤字比率に係る赤字・黒字の構成分析!C$41)</f>
        <v>#N/A</v>
      </c>
      <c r="B29" s="168" t="e">
        <f>IF(ROUND(VALUE(SUBSTITUTE(連結実質赤字比率に係る赤字・黒字の構成分析!F$41,"▲", "-")), 2) &lt; 0, ABS(ROUND(VALUE(SUBSTITUTE(連結実質赤字比率に係る赤字・黒字の構成分析!F$41,"▲", "-")), 2)), NA())</f>
        <v>#VALUE!</v>
      </c>
      <c r="C29" s="168" t="e">
        <f>IF(ROUND(VALUE(SUBSTITUTE(連結実質赤字比率に係る赤字・黒字の構成分析!F$41,"▲", "-")), 2) &gt;= 0, ABS(ROUND(VALUE(SUBSTITUTE(連結実質赤字比率に係る赤字・黒字の構成分析!F$41,"▲", "-")), 2)), NA())</f>
        <v>#VALUE!</v>
      </c>
      <c r="D29" s="168" t="e">
        <f>IF(ROUND(VALUE(SUBSTITUTE(連結実質赤字比率に係る赤字・黒字の構成分析!G$41,"▲", "-")), 2) &lt; 0, ABS(ROUND(VALUE(SUBSTITUTE(連結実質赤字比率に係る赤字・黒字の構成分析!G$41,"▲", "-")), 2)), NA())</f>
        <v>#VALUE!</v>
      </c>
      <c r="E29" s="168" t="e">
        <f>IF(ROUND(VALUE(SUBSTITUTE(連結実質赤字比率に係る赤字・黒字の構成分析!G$41,"▲", "-")), 2) &gt;= 0, ABS(ROUND(VALUE(SUBSTITUTE(連結実質赤字比率に係る赤字・黒字の構成分析!G$41,"▲", "-")), 2)), NA())</f>
        <v>#VALUE!</v>
      </c>
      <c r="F29" s="168" t="e">
        <f>IF(ROUND(VALUE(SUBSTITUTE(連結実質赤字比率に係る赤字・黒字の構成分析!H$41,"▲", "-")), 2) &lt; 0, ABS(ROUND(VALUE(SUBSTITUTE(連結実質赤字比率に係る赤字・黒字の構成分析!H$41,"▲", "-")), 2)), NA())</f>
        <v>#VALUE!</v>
      </c>
      <c r="G29" s="168" t="e">
        <f>IF(ROUND(VALUE(SUBSTITUTE(連結実質赤字比率に係る赤字・黒字の構成分析!H$41,"▲", "-")), 2) &gt;= 0, ABS(ROUND(VALUE(SUBSTITUTE(連結実質赤字比率に係る赤字・黒字の構成分析!H$41,"▲", "-")), 2)), NA())</f>
        <v>#VALUE!</v>
      </c>
      <c r="H29" s="168" t="e">
        <f>IF(ROUND(VALUE(SUBSTITUTE(連結実質赤字比率に係る赤字・黒字の構成分析!I$41,"▲", "-")), 2) &lt; 0, ABS(ROUND(VALUE(SUBSTITUTE(連結実質赤字比率に係る赤字・黒字の構成分析!I$41,"▲", "-")), 2)), NA())</f>
        <v>#VALUE!</v>
      </c>
      <c r="I29" s="168" t="e">
        <f>IF(ROUND(VALUE(SUBSTITUTE(連結実質赤字比率に係る赤字・黒字の構成分析!I$41,"▲", "-")), 2) &gt;= 0, ABS(ROUND(VALUE(SUBSTITUTE(連結実質赤字比率に係る赤字・黒字の構成分析!I$41,"▲", "-")), 2)), NA())</f>
        <v>#VALUE!</v>
      </c>
      <c r="J29" s="168" t="e">
        <f>IF(ROUND(VALUE(SUBSTITUTE(連結実質赤字比率に係る赤字・黒字の構成分析!J$41,"▲", "-")), 2) &lt; 0, ABS(ROUND(VALUE(SUBSTITUTE(連結実質赤字比率に係る赤字・黒字の構成分析!J$41,"▲", "-")), 2)), NA())</f>
        <v>#VALUE!</v>
      </c>
      <c r="K29" s="168" t="e">
        <f>IF(ROUND(VALUE(SUBSTITUTE(連結実質赤字比率に係る赤字・黒字の構成分析!J$41,"▲", "-")), 2) &gt;= 0, ABS(ROUND(VALUE(SUBSTITUTE(連結実質赤字比率に係る赤字・黒字の構成分析!J$41,"▲", "-")), 2)), NA())</f>
        <v>#VALUE!</v>
      </c>
    </row>
    <row r="30" spans="1:11" x14ac:dyDescent="0.2">
      <c r="A30" s="168" t="e">
        <f>IF(連結実質赤字比率に係る赤字・黒字の構成分析!C$40="",NA(),連結実質赤字比率に係る赤字・黒字の構成分析!C$40)</f>
        <v>#N/A</v>
      </c>
      <c r="B30" s="168" t="e">
        <f>IF(ROUND(VALUE(SUBSTITUTE(連結実質赤字比率に係る赤字・黒字の構成分析!F$40,"▲", "-")), 2) &lt; 0, ABS(ROUND(VALUE(SUBSTITUTE(連結実質赤字比率に係る赤字・黒字の構成分析!F$40,"▲", "-")), 2)), NA())</f>
        <v>#VALUE!</v>
      </c>
      <c r="C30" s="168" t="e">
        <f>IF(ROUND(VALUE(SUBSTITUTE(連結実質赤字比率に係る赤字・黒字の構成分析!F$40,"▲", "-")), 2) &gt;= 0, ABS(ROUND(VALUE(SUBSTITUTE(連結実質赤字比率に係る赤字・黒字の構成分析!F$40,"▲", "-")), 2)), NA())</f>
        <v>#VALUE!</v>
      </c>
      <c r="D30" s="168" t="e">
        <f>IF(ROUND(VALUE(SUBSTITUTE(連結実質赤字比率に係る赤字・黒字の構成分析!G$40,"▲", "-")), 2) &lt; 0, ABS(ROUND(VALUE(SUBSTITUTE(連結実質赤字比率に係る赤字・黒字の構成分析!G$40,"▲", "-")), 2)), NA())</f>
        <v>#VALUE!</v>
      </c>
      <c r="E30" s="168" t="e">
        <f>IF(ROUND(VALUE(SUBSTITUTE(連結実質赤字比率に係る赤字・黒字の構成分析!G$40,"▲", "-")), 2) &gt;= 0, ABS(ROUND(VALUE(SUBSTITUTE(連結実質赤字比率に係る赤字・黒字の構成分析!G$40,"▲", "-")), 2)), NA())</f>
        <v>#VALUE!</v>
      </c>
      <c r="F30" s="168" t="e">
        <f>IF(ROUND(VALUE(SUBSTITUTE(連結実質赤字比率に係る赤字・黒字の構成分析!H$40,"▲", "-")), 2) &lt; 0, ABS(ROUND(VALUE(SUBSTITUTE(連結実質赤字比率に係る赤字・黒字の構成分析!H$40,"▲", "-")), 2)), NA())</f>
        <v>#VALUE!</v>
      </c>
      <c r="G30" s="168" t="e">
        <f>IF(ROUND(VALUE(SUBSTITUTE(連結実質赤字比率に係る赤字・黒字の構成分析!H$40,"▲", "-")), 2) &gt;= 0, ABS(ROUND(VALUE(SUBSTITUTE(連結実質赤字比率に係る赤字・黒字の構成分析!H$40,"▲", "-")), 2)), NA())</f>
        <v>#VALUE!</v>
      </c>
      <c r="H30" s="168" t="e">
        <f>IF(ROUND(VALUE(SUBSTITUTE(連結実質赤字比率に係る赤字・黒字の構成分析!I$40,"▲", "-")), 2) &lt; 0, ABS(ROUND(VALUE(SUBSTITUTE(連結実質赤字比率に係る赤字・黒字の構成分析!I$40,"▲", "-")), 2)), NA())</f>
        <v>#VALUE!</v>
      </c>
      <c r="I30" s="168" t="e">
        <f>IF(ROUND(VALUE(SUBSTITUTE(連結実質赤字比率に係る赤字・黒字の構成分析!I$40,"▲", "-")), 2) &gt;= 0, ABS(ROUND(VALUE(SUBSTITUTE(連結実質赤字比率に係る赤字・黒字の構成分析!I$40,"▲", "-")), 2)), NA())</f>
        <v>#VALUE!</v>
      </c>
      <c r="J30" s="168" t="e">
        <f>IF(ROUND(VALUE(SUBSTITUTE(連結実質赤字比率に係る赤字・黒字の構成分析!J$40,"▲", "-")), 2) &lt; 0, ABS(ROUND(VALUE(SUBSTITUTE(連結実質赤字比率に係る赤字・黒字の構成分析!J$40,"▲", "-")), 2)), NA())</f>
        <v>#VALUE!</v>
      </c>
      <c r="K30" s="168" t="e">
        <f>IF(ROUND(VALUE(SUBSTITUTE(連結実質赤字比率に係る赤字・黒字の構成分析!J$40,"▲", "-")), 2) &gt;= 0, ABS(ROUND(VALUE(SUBSTITUTE(連結実質赤字比率に係る赤字・黒字の構成分析!J$40,"▲", "-")), 2)), NA())</f>
        <v>#VALUE!</v>
      </c>
    </row>
    <row r="31" spans="1:11" x14ac:dyDescent="0.2">
      <c r="A31" s="168" t="e">
        <f>IF(連結実質赤字比率に係る赤字・黒字の構成分析!C$39="",NA(),連結実質赤字比率に係る赤字・黒字の構成分析!C$39)</f>
        <v>#N/A</v>
      </c>
      <c r="B31" s="168" t="e">
        <f>IF(ROUND(VALUE(SUBSTITUTE(連結実質赤字比率に係る赤字・黒字の構成分析!F$39,"▲", "-")), 2) &lt; 0, ABS(ROUND(VALUE(SUBSTITUTE(連結実質赤字比率に係る赤字・黒字の構成分析!F$39,"▲", "-")), 2)), NA())</f>
        <v>#VALUE!</v>
      </c>
      <c r="C31" s="168" t="e">
        <f>IF(ROUND(VALUE(SUBSTITUTE(連結実質赤字比率に係る赤字・黒字の構成分析!F$39,"▲", "-")), 2) &gt;= 0, ABS(ROUND(VALUE(SUBSTITUTE(連結実質赤字比率に係る赤字・黒字の構成分析!F$39,"▲", "-")), 2)), NA())</f>
        <v>#VALUE!</v>
      </c>
      <c r="D31" s="168" t="e">
        <f>IF(ROUND(VALUE(SUBSTITUTE(連結実質赤字比率に係る赤字・黒字の構成分析!G$39,"▲", "-")), 2) &lt; 0, ABS(ROUND(VALUE(SUBSTITUTE(連結実質赤字比率に係る赤字・黒字の構成分析!G$39,"▲", "-")), 2)), NA())</f>
        <v>#VALUE!</v>
      </c>
      <c r="E31" s="168" t="e">
        <f>IF(ROUND(VALUE(SUBSTITUTE(連結実質赤字比率に係る赤字・黒字の構成分析!G$39,"▲", "-")), 2) &gt;= 0, ABS(ROUND(VALUE(SUBSTITUTE(連結実質赤字比率に係る赤字・黒字の構成分析!G$39,"▲", "-")), 2)), NA())</f>
        <v>#VALUE!</v>
      </c>
      <c r="F31" s="168" t="e">
        <f>IF(ROUND(VALUE(SUBSTITUTE(連結実質赤字比率に係る赤字・黒字の構成分析!H$39,"▲", "-")), 2) &lt; 0, ABS(ROUND(VALUE(SUBSTITUTE(連結実質赤字比率に係る赤字・黒字の構成分析!H$39,"▲", "-")), 2)), NA())</f>
        <v>#VALUE!</v>
      </c>
      <c r="G31" s="168" t="e">
        <f>IF(ROUND(VALUE(SUBSTITUTE(連結実質赤字比率に係る赤字・黒字の構成分析!H$39,"▲", "-")), 2) &gt;= 0, ABS(ROUND(VALUE(SUBSTITUTE(連結実質赤字比率に係る赤字・黒字の構成分析!H$39,"▲", "-")), 2)), NA())</f>
        <v>#VALUE!</v>
      </c>
      <c r="H31" s="168" t="e">
        <f>IF(ROUND(VALUE(SUBSTITUTE(連結実質赤字比率に係る赤字・黒字の構成分析!I$39,"▲", "-")), 2) &lt; 0, ABS(ROUND(VALUE(SUBSTITUTE(連結実質赤字比率に係る赤字・黒字の構成分析!I$39,"▲", "-")), 2)), NA())</f>
        <v>#VALUE!</v>
      </c>
      <c r="I31" s="168" t="e">
        <f>IF(ROUND(VALUE(SUBSTITUTE(連結実質赤字比率に係る赤字・黒字の構成分析!I$39,"▲", "-")), 2) &gt;= 0, ABS(ROUND(VALUE(SUBSTITUTE(連結実質赤字比率に係る赤字・黒字の構成分析!I$39,"▲", "-")), 2)), NA())</f>
        <v>#VALUE!</v>
      </c>
      <c r="J31" s="168" t="e">
        <f>IF(ROUND(VALUE(SUBSTITUTE(連結実質赤字比率に係る赤字・黒字の構成分析!J$39,"▲", "-")), 2) &lt; 0, ABS(ROUND(VALUE(SUBSTITUTE(連結実質赤字比率に係る赤字・黒字の構成分析!J$39,"▲", "-")), 2)), NA())</f>
        <v>#VALUE!</v>
      </c>
      <c r="K31" s="168" t="e">
        <f>IF(ROUND(VALUE(SUBSTITUTE(連結実質赤字比率に係る赤字・黒字の構成分析!J$39,"▲", "-")), 2) &gt;= 0, ABS(ROUND(VALUE(SUBSTITUTE(連結実質赤字比率に係る赤字・黒字の構成分析!J$39,"▲", "-")), 2)), NA())</f>
        <v>#VALUE!</v>
      </c>
    </row>
    <row r="32" spans="1:11" x14ac:dyDescent="0.2">
      <c r="A32" s="168" t="str">
        <f>IF(連結実質赤字比率に係る赤字・黒字の構成分析!C$38="",NA(),連結実質赤字比率に係る赤字・黒字の構成分析!C$38)</f>
        <v>後期高齢者医療特別会計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0.28999999999999998</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0.27</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0.22</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0.18</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0.15</v>
      </c>
    </row>
    <row r="33" spans="1:16" x14ac:dyDescent="0.2">
      <c r="A33" s="168" t="str">
        <f>IF(連結実質赤字比率に係る赤字・黒字の構成分析!C$37="",NA(),連結実質赤字比率に係る赤字・黒字の構成分析!C$37)</f>
        <v>下水道事業会計</v>
      </c>
      <c r="B33" s="168" t="e">
        <f>IF(ROUND(VALUE(SUBSTITUTE(連結実質赤字比率に係る赤字・黒字の構成分析!F$37,"▲", "-")), 2) &lt; 0, ABS(ROUND(VALUE(SUBSTITUTE(連結実質赤字比率に係る赤字・黒字の構成分析!F$37,"▲", "-")), 2)), NA())</f>
        <v>#VALUE!</v>
      </c>
      <c r="C33" s="168" t="e">
        <f>IF(ROUND(VALUE(SUBSTITUTE(連結実質赤字比率に係る赤字・黒字の構成分析!F$37,"▲", "-")), 2) &gt;= 0, ABS(ROUND(VALUE(SUBSTITUTE(連結実質赤字比率に係る赤字・黒字の構成分析!F$37,"▲", "-")), 2)), NA())</f>
        <v>#VALUE!</v>
      </c>
      <c r="D33" s="168" t="e">
        <f>IF(ROUND(VALUE(SUBSTITUTE(連結実質赤字比率に係る赤字・黒字の構成分析!G$37,"▲", "-")), 2) &lt; 0, ABS(ROUND(VALUE(SUBSTITUTE(連結実質赤字比率に係る赤字・黒字の構成分析!G$37,"▲", "-")), 2)), NA())</f>
        <v>#VALUE!</v>
      </c>
      <c r="E33" s="168" t="e">
        <f>IF(ROUND(VALUE(SUBSTITUTE(連結実質赤字比率に係る赤字・黒字の構成分析!G$37,"▲", "-")), 2) &gt;= 0, ABS(ROUND(VALUE(SUBSTITUTE(連結実質赤字比率に係る赤字・黒字の構成分析!G$37,"▲", "-")), 2)), NA())</f>
        <v>#VALUE!</v>
      </c>
      <c r="F33" s="168" t="e">
        <f>IF(ROUND(VALUE(SUBSTITUTE(連結実質赤字比率に係る赤字・黒字の構成分析!H$37,"▲", "-")), 2) &lt; 0, ABS(ROUND(VALUE(SUBSTITUTE(連結実質赤字比率に係る赤字・黒字の構成分析!H$37,"▲", "-")), 2)), NA())</f>
        <v>#VALUE!</v>
      </c>
      <c r="G33" s="168" t="e">
        <f>IF(ROUND(VALUE(SUBSTITUTE(連結実質赤字比率に係る赤字・黒字の構成分析!H$37,"▲", "-")), 2) &gt;= 0, ABS(ROUND(VALUE(SUBSTITUTE(連結実質赤字比率に係る赤字・黒字の構成分析!H$37,"▲", "-")), 2)), NA())</f>
        <v>#VALUE!</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1.23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1.4</v>
      </c>
    </row>
    <row r="34" spans="1:16" x14ac:dyDescent="0.2">
      <c r="A34" s="168" t="str">
        <f>IF(連結実質赤字比率に係る赤字・黒字の構成分析!C$36="",NA(),連結実質赤字比率に係る赤字・黒字の構成分析!C$36)</f>
        <v>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1.75</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0.44</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0.1</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0.95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1.46</v>
      </c>
    </row>
    <row r="35" spans="1:16" x14ac:dyDescent="0.2">
      <c r="A35" s="168" t="str">
        <f>IF(連結実質赤字比率に係る赤字・黒字の構成分析!C$35="",NA(),連結実質赤字比率に係る赤字・黒字の構成分析!C$35)</f>
        <v>介護保険特別会計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1.91</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1.74</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2</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2.92</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1.47</v>
      </c>
    </row>
    <row r="36" spans="1:16" x14ac:dyDescent="0.2">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10.33</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12.85</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11.95</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12.25</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15.31</v>
      </c>
    </row>
    <row r="39" spans="1:16" x14ac:dyDescent="0.2">
      <c r="A39" s="137" t="s">
        <v>59</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2">
      <c r="A42" s="169" t="s">
        <v>62</v>
      </c>
      <c r="B42" s="169"/>
      <c r="C42" s="169"/>
      <c r="D42" s="169">
        <f>'実質公債費比率（分子）の構造'!K$52</f>
        <v>2390</v>
      </c>
      <c r="E42" s="169"/>
      <c r="F42" s="169"/>
      <c r="G42" s="169">
        <f>'実質公債費比率（分子）の構造'!L$52</f>
        <v>2376</v>
      </c>
      <c r="H42" s="169"/>
      <c r="I42" s="169"/>
      <c r="J42" s="169">
        <f>'実質公債費比率（分子）の構造'!M$52</f>
        <v>2407</v>
      </c>
      <c r="K42" s="169"/>
      <c r="L42" s="169"/>
      <c r="M42" s="169">
        <f>'実質公債費比率（分子）の構造'!N$52</f>
        <v>2430</v>
      </c>
      <c r="N42" s="169"/>
      <c r="O42" s="169"/>
      <c r="P42" s="169">
        <f>'実質公債費比率（分子）の構造'!O$52</f>
        <v>2454</v>
      </c>
    </row>
    <row r="43" spans="1:16" x14ac:dyDescent="0.2">
      <c r="A43" s="169" t="s">
        <v>63</v>
      </c>
      <c r="B43" s="169">
        <f>'実質公債費比率（分子）の構造'!K$51</f>
        <v>1</v>
      </c>
      <c r="C43" s="169"/>
      <c r="D43" s="169"/>
      <c r="E43" s="169">
        <f>'実質公債費比率（分子）の構造'!L$51</f>
        <v>1</v>
      </c>
      <c r="F43" s="169"/>
      <c r="G43" s="169"/>
      <c r="H43" s="169">
        <f>'実質公債費比率（分子）の構造'!M$51</f>
        <v>1</v>
      </c>
      <c r="I43" s="169"/>
      <c r="J43" s="169"/>
      <c r="K43" s="169">
        <f>'実質公債費比率（分子）の構造'!N$51</f>
        <v>1</v>
      </c>
      <c r="L43" s="169"/>
      <c r="M43" s="169"/>
      <c r="N43" s="169">
        <f>'実質公債費比率（分子）の構造'!O$51</f>
        <v>1</v>
      </c>
      <c r="O43" s="169"/>
      <c r="P43" s="169"/>
    </row>
    <row r="44" spans="1:16" x14ac:dyDescent="0.2">
      <c r="A44" s="169" t="s">
        <v>64</v>
      </c>
      <c r="B44" s="169">
        <f>'実質公債費比率（分子）の構造'!K$50</f>
        <v>1</v>
      </c>
      <c r="C44" s="169"/>
      <c r="D44" s="169"/>
      <c r="E44" s="169">
        <f>'実質公債費比率（分子）の構造'!L$50</f>
        <v>80</v>
      </c>
      <c r="F44" s="169"/>
      <c r="G44" s="169"/>
      <c r="H44" s="169">
        <f>'実質公債費比率（分子）の構造'!M$50</f>
        <v>135</v>
      </c>
      <c r="I44" s="169"/>
      <c r="J44" s="169"/>
      <c r="K44" s="169">
        <f>'実質公債費比率（分子）の構造'!N$50</f>
        <v>135</v>
      </c>
      <c r="L44" s="169"/>
      <c r="M44" s="169"/>
      <c r="N44" s="169">
        <f>'実質公債費比率（分子）の構造'!O$50</f>
        <v>135</v>
      </c>
      <c r="O44" s="169"/>
      <c r="P44" s="169"/>
    </row>
    <row r="45" spans="1:16" x14ac:dyDescent="0.2">
      <c r="A45" s="169" t="s">
        <v>65</v>
      </c>
      <c r="B45" s="169">
        <f>'実質公債費比率（分子）の構造'!K$49</f>
        <v>373</v>
      </c>
      <c r="C45" s="169"/>
      <c r="D45" s="169"/>
      <c r="E45" s="169">
        <f>'実質公債費比率（分子）の構造'!L$49</f>
        <v>366</v>
      </c>
      <c r="F45" s="169"/>
      <c r="G45" s="169"/>
      <c r="H45" s="169">
        <f>'実質公債費比率（分子）の構造'!M$49</f>
        <v>369</v>
      </c>
      <c r="I45" s="169"/>
      <c r="J45" s="169"/>
      <c r="K45" s="169">
        <f>'実質公債費比率（分子）の構造'!N$49</f>
        <v>657</v>
      </c>
      <c r="L45" s="169"/>
      <c r="M45" s="169"/>
      <c r="N45" s="169">
        <f>'実質公債費比率（分子）の構造'!O$49</f>
        <v>652</v>
      </c>
      <c r="O45" s="169"/>
      <c r="P45" s="169"/>
    </row>
    <row r="46" spans="1:16" x14ac:dyDescent="0.2">
      <c r="A46" s="169" t="s">
        <v>66</v>
      </c>
      <c r="B46" s="169">
        <f>'実質公債費比率（分子）の構造'!K$48</f>
        <v>485</v>
      </c>
      <c r="C46" s="169"/>
      <c r="D46" s="169"/>
      <c r="E46" s="169">
        <f>'実質公債費比率（分子）の構造'!L$48</f>
        <v>442</v>
      </c>
      <c r="F46" s="169"/>
      <c r="G46" s="169"/>
      <c r="H46" s="169">
        <f>'実質公債費比率（分子）の構造'!M$48</f>
        <v>434</v>
      </c>
      <c r="I46" s="169"/>
      <c r="J46" s="169"/>
      <c r="K46" s="169">
        <f>'実質公債費比率（分子）の構造'!N$48</f>
        <v>383</v>
      </c>
      <c r="L46" s="169"/>
      <c r="M46" s="169"/>
      <c r="N46" s="169">
        <f>'実質公債費比率（分子）の構造'!O$48</f>
        <v>369</v>
      </c>
      <c r="O46" s="169"/>
      <c r="P46" s="169"/>
    </row>
    <row r="47" spans="1:16" x14ac:dyDescent="0.2">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69</v>
      </c>
      <c r="B49" s="169">
        <f>'実質公債費比率（分子）の構造'!K$45</f>
        <v>2189</v>
      </c>
      <c r="C49" s="169"/>
      <c r="D49" s="169"/>
      <c r="E49" s="169">
        <f>'実質公債費比率（分子）の構造'!L$45</f>
        <v>2207</v>
      </c>
      <c r="F49" s="169"/>
      <c r="G49" s="169"/>
      <c r="H49" s="169">
        <f>'実質公債費比率（分子）の構造'!M$45</f>
        <v>2193</v>
      </c>
      <c r="I49" s="169"/>
      <c r="J49" s="169"/>
      <c r="K49" s="169">
        <f>'実質公債費比率（分子）の構造'!N$45</f>
        <v>2112</v>
      </c>
      <c r="L49" s="169"/>
      <c r="M49" s="169"/>
      <c r="N49" s="169">
        <f>'実質公債費比率（分子）の構造'!O$45</f>
        <v>2133</v>
      </c>
      <c r="O49" s="169"/>
      <c r="P49" s="169"/>
    </row>
    <row r="50" spans="1:16" x14ac:dyDescent="0.2">
      <c r="A50" s="169" t="s">
        <v>70</v>
      </c>
      <c r="B50" s="169" t="e">
        <f>NA()</f>
        <v>#N/A</v>
      </c>
      <c r="C50" s="169">
        <f>IF(ISNUMBER('実質公債費比率（分子）の構造'!K$53),'実質公債費比率（分子）の構造'!K$53,NA())</f>
        <v>659</v>
      </c>
      <c r="D50" s="169" t="e">
        <f>NA()</f>
        <v>#N/A</v>
      </c>
      <c r="E50" s="169" t="e">
        <f>NA()</f>
        <v>#N/A</v>
      </c>
      <c r="F50" s="169">
        <f>IF(ISNUMBER('実質公債費比率（分子）の構造'!L$53),'実質公債費比率（分子）の構造'!L$53,NA())</f>
        <v>720</v>
      </c>
      <c r="G50" s="169" t="e">
        <f>NA()</f>
        <v>#N/A</v>
      </c>
      <c r="H50" s="169" t="e">
        <f>NA()</f>
        <v>#N/A</v>
      </c>
      <c r="I50" s="169">
        <f>IF(ISNUMBER('実質公債費比率（分子）の構造'!M$53),'実質公債費比率（分子）の構造'!M$53,NA())</f>
        <v>725</v>
      </c>
      <c r="J50" s="169" t="e">
        <f>NA()</f>
        <v>#N/A</v>
      </c>
      <c r="K50" s="169" t="e">
        <f>NA()</f>
        <v>#N/A</v>
      </c>
      <c r="L50" s="169">
        <f>IF(ISNUMBER('実質公債費比率（分子）の構造'!N$53),'実質公債費比率（分子）の構造'!N$53,NA())</f>
        <v>858</v>
      </c>
      <c r="M50" s="169" t="e">
        <f>NA()</f>
        <v>#N/A</v>
      </c>
      <c r="N50" s="169" t="e">
        <f>NA()</f>
        <v>#N/A</v>
      </c>
      <c r="O50" s="169">
        <f>IF(ISNUMBER('実質公債費比率（分子）の構造'!O$53),'実質公債費比率（分子）の構造'!O$53,NA())</f>
        <v>836</v>
      </c>
      <c r="P50" s="169" t="e">
        <f>NA()</f>
        <v>#N/A</v>
      </c>
    </row>
    <row r="53" spans="1:16" x14ac:dyDescent="0.2">
      <c r="A53" s="137" t="s">
        <v>71</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2">
      <c r="A56" s="168" t="s">
        <v>42</v>
      </c>
      <c r="B56" s="168"/>
      <c r="C56" s="168"/>
      <c r="D56" s="168">
        <f>'将来負担比率（分子）の構造'!I$52</f>
        <v>23389</v>
      </c>
      <c r="E56" s="168"/>
      <c r="F56" s="168"/>
      <c r="G56" s="168">
        <f>'将来負担比率（分子）の構造'!J$52</f>
        <v>23295</v>
      </c>
      <c r="H56" s="168"/>
      <c r="I56" s="168"/>
      <c r="J56" s="168">
        <f>'将来負担比率（分子）の構造'!K$52</f>
        <v>23569</v>
      </c>
      <c r="K56" s="168"/>
      <c r="L56" s="168"/>
      <c r="M56" s="168">
        <f>'将来負担比率（分子）の構造'!L$52</f>
        <v>23577</v>
      </c>
      <c r="N56" s="168"/>
      <c r="O56" s="168"/>
      <c r="P56" s="168">
        <f>'将来負担比率（分子）の構造'!M$52</f>
        <v>23559</v>
      </c>
    </row>
    <row r="57" spans="1:16" x14ac:dyDescent="0.2">
      <c r="A57" s="168" t="s">
        <v>41</v>
      </c>
      <c r="B57" s="168"/>
      <c r="C57" s="168"/>
      <c r="D57" s="168">
        <f>'将来負担比率（分子）の構造'!I$51</f>
        <v>1538</v>
      </c>
      <c r="E57" s="168"/>
      <c r="F57" s="168"/>
      <c r="G57" s="168">
        <f>'将来負担比率（分子）の構造'!J$51</f>
        <v>1464</v>
      </c>
      <c r="H57" s="168"/>
      <c r="I57" s="168"/>
      <c r="J57" s="168">
        <f>'将来負担比率（分子）の構造'!K$51</f>
        <v>1508</v>
      </c>
      <c r="K57" s="168"/>
      <c r="L57" s="168"/>
      <c r="M57" s="168">
        <f>'将来負担比率（分子）の構造'!L$51</f>
        <v>1693</v>
      </c>
      <c r="N57" s="168"/>
      <c r="O57" s="168"/>
      <c r="P57" s="168">
        <f>'将来負担比率（分子）の構造'!M$51</f>
        <v>2024</v>
      </c>
    </row>
    <row r="58" spans="1:16" x14ac:dyDescent="0.2">
      <c r="A58" s="168" t="s">
        <v>40</v>
      </c>
      <c r="B58" s="168"/>
      <c r="C58" s="168"/>
      <c r="D58" s="168">
        <f>'将来負担比率（分子）の構造'!I$50</f>
        <v>3778</v>
      </c>
      <c r="E58" s="168"/>
      <c r="F58" s="168"/>
      <c r="G58" s="168">
        <f>'将来負担比率（分子）の構造'!J$50</f>
        <v>4234</v>
      </c>
      <c r="H58" s="168"/>
      <c r="I58" s="168"/>
      <c r="J58" s="168">
        <f>'将来負担比率（分子）の構造'!K$50</f>
        <v>4258</v>
      </c>
      <c r="K58" s="168"/>
      <c r="L58" s="168"/>
      <c r="M58" s="168">
        <f>'将来負担比率（分子）の構造'!L$50</f>
        <v>4524</v>
      </c>
      <c r="N58" s="168"/>
      <c r="O58" s="168"/>
      <c r="P58" s="168">
        <f>'将来負担比率（分子）の構造'!M$50</f>
        <v>5149</v>
      </c>
    </row>
    <row r="59" spans="1:16" x14ac:dyDescent="0.2">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35</v>
      </c>
      <c r="B61" s="168">
        <f>'将来負担比率（分子）の構造'!I$46</f>
        <v>10</v>
      </c>
      <c r="C61" s="168"/>
      <c r="D61" s="168"/>
      <c r="E61" s="168">
        <f>'将来負担比率（分子）の構造'!J$46</f>
        <v>15</v>
      </c>
      <c r="F61" s="168"/>
      <c r="G61" s="168"/>
      <c r="H61" s="168">
        <f>'将来負担比率（分子）の構造'!K$46</f>
        <v>5</v>
      </c>
      <c r="I61" s="168"/>
      <c r="J61" s="168"/>
      <c r="K61" s="168" t="str">
        <f>'将来負担比率（分子）の構造'!L$46</f>
        <v>-</v>
      </c>
      <c r="L61" s="168"/>
      <c r="M61" s="168"/>
      <c r="N61" s="168" t="str">
        <f>'将来負担比率（分子）の構造'!M$46</f>
        <v>-</v>
      </c>
      <c r="O61" s="168"/>
      <c r="P61" s="168"/>
    </row>
    <row r="62" spans="1:16" x14ac:dyDescent="0.2">
      <c r="A62" s="168" t="s">
        <v>34</v>
      </c>
      <c r="B62" s="168">
        <f>'将来負担比率（分子）の構造'!I$45</f>
        <v>3878</v>
      </c>
      <c r="C62" s="168"/>
      <c r="D62" s="168"/>
      <c r="E62" s="168">
        <f>'将来負担比率（分子）の構造'!J$45</f>
        <v>3739</v>
      </c>
      <c r="F62" s="168"/>
      <c r="G62" s="168"/>
      <c r="H62" s="168">
        <f>'将来負担比率（分子）の構造'!K$45</f>
        <v>3853</v>
      </c>
      <c r="I62" s="168"/>
      <c r="J62" s="168"/>
      <c r="K62" s="168">
        <f>'将来負担比率（分子）の構造'!L$45</f>
        <v>3889</v>
      </c>
      <c r="L62" s="168"/>
      <c r="M62" s="168"/>
      <c r="N62" s="168">
        <f>'将来負担比率（分子）の構造'!M$45</f>
        <v>3890</v>
      </c>
      <c r="O62" s="168"/>
      <c r="P62" s="168"/>
    </row>
    <row r="63" spans="1:16" x14ac:dyDescent="0.2">
      <c r="A63" s="168" t="s">
        <v>33</v>
      </c>
      <c r="B63" s="168">
        <f>'将来負担比率（分子）の構造'!I$44</f>
        <v>7693</v>
      </c>
      <c r="C63" s="168"/>
      <c r="D63" s="168"/>
      <c r="E63" s="168">
        <f>'将来負担比率（分子）の構造'!J$44</f>
        <v>7441</v>
      </c>
      <c r="F63" s="168"/>
      <c r="G63" s="168"/>
      <c r="H63" s="168">
        <f>'将来負担比率（分子）の構造'!K$44</f>
        <v>8251</v>
      </c>
      <c r="I63" s="168"/>
      <c r="J63" s="168"/>
      <c r="K63" s="168">
        <f>'将来負担比率（分子）の構造'!L$44</f>
        <v>7960</v>
      </c>
      <c r="L63" s="168"/>
      <c r="M63" s="168"/>
      <c r="N63" s="168">
        <f>'将来負担比率（分子）の構造'!M$44</f>
        <v>7812</v>
      </c>
      <c r="O63" s="168"/>
      <c r="P63" s="168"/>
    </row>
    <row r="64" spans="1:16" x14ac:dyDescent="0.2">
      <c r="A64" s="168" t="s">
        <v>32</v>
      </c>
      <c r="B64" s="168">
        <f>'将来負担比率（分子）の構造'!I$43</f>
        <v>4449</v>
      </c>
      <c r="C64" s="168"/>
      <c r="D64" s="168"/>
      <c r="E64" s="168">
        <f>'将来負担比率（分子）の構造'!J$43</f>
        <v>4195</v>
      </c>
      <c r="F64" s="168"/>
      <c r="G64" s="168"/>
      <c r="H64" s="168">
        <f>'将来負担比率（分子）の構造'!K$43</f>
        <v>4094</v>
      </c>
      <c r="I64" s="168"/>
      <c r="J64" s="168"/>
      <c r="K64" s="168">
        <f>'将来負担比率（分子）の構造'!L$43</f>
        <v>3731</v>
      </c>
      <c r="L64" s="168"/>
      <c r="M64" s="168"/>
      <c r="N64" s="168">
        <f>'将来負担比率（分子）の構造'!M$43</f>
        <v>3753</v>
      </c>
      <c r="O64" s="168"/>
      <c r="P64" s="168"/>
    </row>
    <row r="65" spans="1:16" x14ac:dyDescent="0.2">
      <c r="A65" s="168" t="s">
        <v>31</v>
      </c>
      <c r="B65" s="168">
        <f>'将来負担比率（分子）の構造'!I$42</f>
        <v>1</v>
      </c>
      <c r="C65" s="168"/>
      <c r="D65" s="168"/>
      <c r="E65" s="168">
        <f>'将来負担比率（分子）の構造'!J$42</f>
        <v>1834</v>
      </c>
      <c r="F65" s="168"/>
      <c r="G65" s="168"/>
      <c r="H65" s="168">
        <f>'将来負担比率（分子）の構造'!K$42</f>
        <v>1714</v>
      </c>
      <c r="I65" s="168"/>
      <c r="J65" s="168"/>
      <c r="K65" s="168">
        <f>'将来負担比率（分子）の構造'!L$42</f>
        <v>1594</v>
      </c>
      <c r="L65" s="168"/>
      <c r="M65" s="168"/>
      <c r="N65" s="168">
        <f>'将来負担比率（分子）の構造'!M$42</f>
        <v>1472</v>
      </c>
      <c r="O65" s="168"/>
      <c r="P65" s="168"/>
    </row>
    <row r="66" spans="1:16" x14ac:dyDescent="0.2">
      <c r="A66" s="168" t="s">
        <v>30</v>
      </c>
      <c r="B66" s="168">
        <f>'将来負担比率（分子）の構造'!I$41</f>
        <v>25588</v>
      </c>
      <c r="C66" s="168"/>
      <c r="D66" s="168"/>
      <c r="E66" s="168">
        <f>'将来負担比率（分子）の構造'!J$41</f>
        <v>25948</v>
      </c>
      <c r="F66" s="168"/>
      <c r="G66" s="168"/>
      <c r="H66" s="168">
        <f>'将来負担比率（分子）の構造'!K$41</f>
        <v>26101</v>
      </c>
      <c r="I66" s="168"/>
      <c r="J66" s="168"/>
      <c r="K66" s="168">
        <f>'将来負担比率（分子）の構造'!L$41</f>
        <v>26674</v>
      </c>
      <c r="L66" s="168"/>
      <c r="M66" s="168"/>
      <c r="N66" s="168">
        <f>'将来負担比率（分子）の構造'!M$41</f>
        <v>27382</v>
      </c>
      <c r="O66" s="168"/>
      <c r="P66" s="168"/>
    </row>
    <row r="67" spans="1:16" x14ac:dyDescent="0.2">
      <c r="A67" s="168" t="s">
        <v>74</v>
      </c>
      <c r="B67" s="168" t="e">
        <f>NA()</f>
        <v>#N/A</v>
      </c>
      <c r="C67" s="168">
        <f>IF(ISNUMBER('将来負担比率（分子）の構造'!I$53), IF('将来負担比率（分子）の構造'!I$53 &lt; 0, 0, '将来負担比率（分子）の構造'!I$53), NA())</f>
        <v>12915</v>
      </c>
      <c r="D67" s="168" t="e">
        <f>NA()</f>
        <v>#N/A</v>
      </c>
      <c r="E67" s="168" t="e">
        <f>NA()</f>
        <v>#N/A</v>
      </c>
      <c r="F67" s="168">
        <f>IF(ISNUMBER('将来負担比率（分子）の構造'!J$53), IF('将来負担比率（分子）の構造'!J$53 &lt; 0, 0, '将来負担比率（分子）の構造'!J$53), NA())</f>
        <v>14179</v>
      </c>
      <c r="G67" s="168" t="e">
        <f>NA()</f>
        <v>#N/A</v>
      </c>
      <c r="H67" s="168" t="e">
        <f>NA()</f>
        <v>#N/A</v>
      </c>
      <c r="I67" s="168">
        <f>IF(ISNUMBER('将来負担比率（分子）の構造'!K$53), IF('将来負担比率（分子）の構造'!K$53 &lt; 0, 0, '将来負担比率（分子）の構造'!K$53), NA())</f>
        <v>14684</v>
      </c>
      <c r="J67" s="168" t="e">
        <f>NA()</f>
        <v>#N/A</v>
      </c>
      <c r="K67" s="168" t="e">
        <f>NA()</f>
        <v>#N/A</v>
      </c>
      <c r="L67" s="168">
        <f>IF(ISNUMBER('将来負担比率（分子）の構造'!L$53), IF('将来負担比率（分子）の構造'!L$53 &lt; 0, 0, '将来負担比率（分子）の構造'!L$53), NA())</f>
        <v>14054</v>
      </c>
      <c r="M67" s="168" t="e">
        <f>NA()</f>
        <v>#N/A</v>
      </c>
      <c r="N67" s="168" t="e">
        <f>NA()</f>
        <v>#N/A</v>
      </c>
      <c r="O67" s="168">
        <f>IF(ISNUMBER('将来負担比率（分子）の構造'!M$53), IF('将来負担比率（分子）の構造'!M$53 &lt; 0, 0, '将来負担比率（分子）の構造'!M$53), NA())</f>
        <v>13577</v>
      </c>
      <c r="P67" s="168" t="e">
        <f>NA()</f>
        <v>#N/A</v>
      </c>
    </row>
    <row r="70" spans="1:16" x14ac:dyDescent="0.2">
      <c r="A70" s="170" t="s">
        <v>75</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76</v>
      </c>
      <c r="B72" s="172">
        <f>基金残高に係る経年分析!F55</f>
        <v>2796</v>
      </c>
      <c r="C72" s="172">
        <f>基金残高に係る経年分析!G55</f>
        <v>2886</v>
      </c>
      <c r="D72" s="172">
        <f>基金残高に係る経年分析!H55</f>
        <v>3040</v>
      </c>
    </row>
    <row r="73" spans="1:16" x14ac:dyDescent="0.2">
      <c r="A73" s="171" t="s">
        <v>77</v>
      </c>
      <c r="B73" s="172">
        <f>基金残高に係る経年分析!F56</f>
        <v>12</v>
      </c>
      <c r="C73" s="172">
        <f>基金残高に係る経年分析!G56</f>
        <v>26</v>
      </c>
      <c r="D73" s="172">
        <f>基金残高に係る経年分析!H56</f>
        <v>428</v>
      </c>
    </row>
    <row r="74" spans="1:16" x14ac:dyDescent="0.2">
      <c r="A74" s="171" t="s">
        <v>78</v>
      </c>
      <c r="B74" s="172">
        <f>基金残高に係る経年分析!F57</f>
        <v>667</v>
      </c>
      <c r="C74" s="172">
        <f>基金残高に係る経年分析!G57</f>
        <v>891</v>
      </c>
      <c r="D74" s="172">
        <f>基金残高に係る経年分析!H57</f>
        <v>732</v>
      </c>
    </row>
  </sheetData>
  <sheetProtection algorithmName="SHA-512" hashValue="6Hnh6+eASi2H9xtP3VtYsXOuk0sonyj+G74hB+vbeTFtu55rfpr4tUiwVBibgHjpRC4Q0MMP0uvsbmP6Si5WeQ==" saltValue="BF7sV0wD7M9LfLwhtQJ5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E251-244A-4B79-8E61-2480FAB1F9AB}">
  <sheetPr>
    <pageSetUpPr fitToPage="1"/>
  </sheetPr>
  <dimension ref="B1:EM50"/>
  <sheetViews>
    <sheetView showGridLines="0" zoomScaleNormal="100" workbookViewId="0"/>
  </sheetViews>
  <sheetFormatPr defaultColWidth="0" defaultRowHeight="11.25" customHeight="1" zeroHeight="1" x14ac:dyDescent="0.2"/>
  <cols>
    <col min="1" max="1" width="1.6328125" style="207" customWidth="1"/>
    <col min="2" max="2" width="2.36328125" style="207" customWidth="1"/>
    <col min="3" max="16" width="2.6328125" style="207" customWidth="1"/>
    <col min="17" max="17" width="2.36328125" style="207" customWidth="1"/>
    <col min="18" max="95" width="1.6328125" style="207" customWidth="1"/>
    <col min="96" max="133" width="1.6328125" style="213" customWidth="1"/>
    <col min="134" max="143" width="1.6328125" style="207" customWidth="1"/>
    <col min="144" max="16384" width="0" style="207"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749" t="s">
        <v>218</v>
      </c>
      <c r="DI1" s="750"/>
      <c r="DJ1" s="750"/>
      <c r="DK1" s="750"/>
      <c r="DL1" s="750"/>
      <c r="DM1" s="750"/>
      <c r="DN1" s="751"/>
      <c r="DO1" s="207"/>
      <c r="DP1" s="749" t="s">
        <v>219</v>
      </c>
      <c r="DQ1" s="750"/>
      <c r="DR1" s="750"/>
      <c r="DS1" s="750"/>
      <c r="DT1" s="750"/>
      <c r="DU1" s="750"/>
      <c r="DV1" s="750"/>
      <c r="DW1" s="750"/>
      <c r="DX1" s="750"/>
      <c r="DY1" s="750"/>
      <c r="DZ1" s="750"/>
      <c r="EA1" s="750"/>
      <c r="EB1" s="750"/>
      <c r="EC1" s="751"/>
      <c r="ED1" s="206"/>
      <c r="EE1" s="206"/>
      <c r="EF1" s="206"/>
      <c r="EG1" s="206"/>
      <c r="EH1" s="206"/>
      <c r="EI1" s="206"/>
      <c r="EJ1" s="206"/>
      <c r="EK1" s="206"/>
      <c r="EL1" s="206"/>
      <c r="EM1" s="206"/>
    </row>
    <row r="2" spans="2:143" ht="22.5" customHeight="1" x14ac:dyDescent="0.2">
      <c r="B2" s="208" t="s">
        <v>220</v>
      </c>
      <c r="R2" s="209"/>
      <c r="S2" s="209"/>
      <c r="T2" s="209"/>
      <c r="U2" s="209"/>
      <c r="V2" s="209"/>
      <c r="W2" s="209"/>
      <c r="X2" s="209"/>
      <c r="Y2" s="209"/>
      <c r="Z2" s="209"/>
      <c r="AA2" s="209"/>
      <c r="AB2" s="209"/>
      <c r="AC2" s="209"/>
      <c r="AE2" s="358"/>
      <c r="AF2" s="358"/>
      <c r="AG2" s="358"/>
      <c r="AH2" s="358"/>
      <c r="AI2" s="358"/>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2">
      <c r="B3" s="711" t="s">
        <v>221</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222</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223</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224</v>
      </c>
      <c r="S4" s="712"/>
      <c r="T4" s="712"/>
      <c r="U4" s="712"/>
      <c r="V4" s="712"/>
      <c r="W4" s="712"/>
      <c r="X4" s="712"/>
      <c r="Y4" s="713"/>
      <c r="Z4" s="711" t="s">
        <v>225</v>
      </c>
      <c r="AA4" s="712"/>
      <c r="AB4" s="712"/>
      <c r="AC4" s="713"/>
      <c r="AD4" s="711" t="s">
        <v>226</v>
      </c>
      <c r="AE4" s="712"/>
      <c r="AF4" s="712"/>
      <c r="AG4" s="712"/>
      <c r="AH4" s="712"/>
      <c r="AI4" s="712"/>
      <c r="AJ4" s="712"/>
      <c r="AK4" s="713"/>
      <c r="AL4" s="711" t="s">
        <v>225</v>
      </c>
      <c r="AM4" s="712"/>
      <c r="AN4" s="712"/>
      <c r="AO4" s="713"/>
      <c r="AP4" s="752" t="s">
        <v>227</v>
      </c>
      <c r="AQ4" s="752"/>
      <c r="AR4" s="752"/>
      <c r="AS4" s="752"/>
      <c r="AT4" s="752"/>
      <c r="AU4" s="752"/>
      <c r="AV4" s="752"/>
      <c r="AW4" s="752"/>
      <c r="AX4" s="752"/>
      <c r="AY4" s="752"/>
      <c r="AZ4" s="752"/>
      <c r="BA4" s="752"/>
      <c r="BB4" s="752"/>
      <c r="BC4" s="752"/>
      <c r="BD4" s="752"/>
      <c r="BE4" s="752"/>
      <c r="BF4" s="752"/>
      <c r="BG4" s="752" t="s">
        <v>228</v>
      </c>
      <c r="BH4" s="752"/>
      <c r="BI4" s="752"/>
      <c r="BJ4" s="752"/>
      <c r="BK4" s="752"/>
      <c r="BL4" s="752"/>
      <c r="BM4" s="752"/>
      <c r="BN4" s="752"/>
      <c r="BO4" s="752" t="s">
        <v>225</v>
      </c>
      <c r="BP4" s="752"/>
      <c r="BQ4" s="752"/>
      <c r="BR4" s="752"/>
      <c r="BS4" s="752" t="s">
        <v>229</v>
      </c>
      <c r="BT4" s="752"/>
      <c r="BU4" s="752"/>
      <c r="BV4" s="752"/>
      <c r="BW4" s="752"/>
      <c r="BX4" s="752"/>
      <c r="BY4" s="752"/>
      <c r="BZ4" s="752"/>
      <c r="CA4" s="752"/>
      <c r="CB4" s="752"/>
      <c r="CD4" s="711" t="s">
        <v>230</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231</v>
      </c>
      <c r="C5" s="709"/>
      <c r="D5" s="709"/>
      <c r="E5" s="709"/>
      <c r="F5" s="709"/>
      <c r="G5" s="709"/>
      <c r="H5" s="709"/>
      <c r="I5" s="709"/>
      <c r="J5" s="709"/>
      <c r="K5" s="709"/>
      <c r="L5" s="709"/>
      <c r="M5" s="709"/>
      <c r="N5" s="709"/>
      <c r="O5" s="709"/>
      <c r="P5" s="709"/>
      <c r="Q5" s="710"/>
      <c r="R5" s="705">
        <v>12407547</v>
      </c>
      <c r="S5" s="706"/>
      <c r="T5" s="706"/>
      <c r="U5" s="706"/>
      <c r="V5" s="706"/>
      <c r="W5" s="706"/>
      <c r="X5" s="706"/>
      <c r="Y5" s="734"/>
      <c r="Z5" s="747">
        <v>36.700000000000003</v>
      </c>
      <c r="AA5" s="747"/>
      <c r="AB5" s="747"/>
      <c r="AC5" s="747"/>
      <c r="AD5" s="748">
        <v>11650709</v>
      </c>
      <c r="AE5" s="748"/>
      <c r="AF5" s="748"/>
      <c r="AG5" s="748"/>
      <c r="AH5" s="748"/>
      <c r="AI5" s="748"/>
      <c r="AJ5" s="748"/>
      <c r="AK5" s="748"/>
      <c r="AL5" s="735">
        <v>68.8</v>
      </c>
      <c r="AM5" s="720"/>
      <c r="AN5" s="720"/>
      <c r="AO5" s="736"/>
      <c r="AP5" s="708" t="s">
        <v>232</v>
      </c>
      <c r="AQ5" s="709"/>
      <c r="AR5" s="709"/>
      <c r="AS5" s="709"/>
      <c r="AT5" s="709"/>
      <c r="AU5" s="709"/>
      <c r="AV5" s="709"/>
      <c r="AW5" s="709"/>
      <c r="AX5" s="709"/>
      <c r="AY5" s="709"/>
      <c r="AZ5" s="709"/>
      <c r="BA5" s="709"/>
      <c r="BB5" s="709"/>
      <c r="BC5" s="709"/>
      <c r="BD5" s="709"/>
      <c r="BE5" s="709"/>
      <c r="BF5" s="710"/>
      <c r="BG5" s="658">
        <v>11650709</v>
      </c>
      <c r="BH5" s="659"/>
      <c r="BI5" s="659"/>
      <c r="BJ5" s="659"/>
      <c r="BK5" s="659"/>
      <c r="BL5" s="659"/>
      <c r="BM5" s="659"/>
      <c r="BN5" s="660"/>
      <c r="BO5" s="684">
        <v>93.9</v>
      </c>
      <c r="BP5" s="684"/>
      <c r="BQ5" s="684"/>
      <c r="BR5" s="684"/>
      <c r="BS5" s="685">
        <v>258642</v>
      </c>
      <c r="BT5" s="685"/>
      <c r="BU5" s="685"/>
      <c r="BV5" s="685"/>
      <c r="BW5" s="685"/>
      <c r="BX5" s="685"/>
      <c r="BY5" s="685"/>
      <c r="BZ5" s="685"/>
      <c r="CA5" s="685"/>
      <c r="CB5" s="730"/>
      <c r="CD5" s="711" t="s">
        <v>227</v>
      </c>
      <c r="CE5" s="712"/>
      <c r="CF5" s="712"/>
      <c r="CG5" s="712"/>
      <c r="CH5" s="712"/>
      <c r="CI5" s="712"/>
      <c r="CJ5" s="712"/>
      <c r="CK5" s="712"/>
      <c r="CL5" s="712"/>
      <c r="CM5" s="712"/>
      <c r="CN5" s="712"/>
      <c r="CO5" s="712"/>
      <c r="CP5" s="712"/>
      <c r="CQ5" s="713"/>
      <c r="CR5" s="711" t="s">
        <v>233</v>
      </c>
      <c r="CS5" s="712"/>
      <c r="CT5" s="712"/>
      <c r="CU5" s="712"/>
      <c r="CV5" s="712"/>
      <c r="CW5" s="712"/>
      <c r="CX5" s="712"/>
      <c r="CY5" s="713"/>
      <c r="CZ5" s="711" t="s">
        <v>225</v>
      </c>
      <c r="DA5" s="712"/>
      <c r="DB5" s="712"/>
      <c r="DC5" s="713"/>
      <c r="DD5" s="711" t="s">
        <v>234</v>
      </c>
      <c r="DE5" s="712"/>
      <c r="DF5" s="712"/>
      <c r="DG5" s="712"/>
      <c r="DH5" s="712"/>
      <c r="DI5" s="712"/>
      <c r="DJ5" s="712"/>
      <c r="DK5" s="712"/>
      <c r="DL5" s="712"/>
      <c r="DM5" s="712"/>
      <c r="DN5" s="712"/>
      <c r="DO5" s="712"/>
      <c r="DP5" s="713"/>
      <c r="DQ5" s="711" t="s">
        <v>235</v>
      </c>
      <c r="DR5" s="712"/>
      <c r="DS5" s="712"/>
      <c r="DT5" s="712"/>
      <c r="DU5" s="712"/>
      <c r="DV5" s="712"/>
      <c r="DW5" s="712"/>
      <c r="DX5" s="712"/>
      <c r="DY5" s="712"/>
      <c r="DZ5" s="712"/>
      <c r="EA5" s="712"/>
      <c r="EB5" s="712"/>
      <c r="EC5" s="713"/>
    </row>
    <row r="6" spans="2:143" ht="11.25" customHeight="1" x14ac:dyDescent="0.2">
      <c r="B6" s="655" t="s">
        <v>236</v>
      </c>
      <c r="C6" s="656"/>
      <c r="D6" s="656"/>
      <c r="E6" s="656"/>
      <c r="F6" s="656"/>
      <c r="G6" s="656"/>
      <c r="H6" s="656"/>
      <c r="I6" s="656"/>
      <c r="J6" s="656"/>
      <c r="K6" s="656"/>
      <c r="L6" s="656"/>
      <c r="M6" s="656"/>
      <c r="N6" s="656"/>
      <c r="O6" s="656"/>
      <c r="P6" s="656"/>
      <c r="Q6" s="657"/>
      <c r="R6" s="658">
        <v>257806</v>
      </c>
      <c r="S6" s="659"/>
      <c r="T6" s="659"/>
      <c r="U6" s="659"/>
      <c r="V6" s="659"/>
      <c r="W6" s="659"/>
      <c r="X6" s="659"/>
      <c r="Y6" s="660"/>
      <c r="Z6" s="684">
        <v>0.8</v>
      </c>
      <c r="AA6" s="684"/>
      <c r="AB6" s="684"/>
      <c r="AC6" s="684"/>
      <c r="AD6" s="685">
        <v>257806</v>
      </c>
      <c r="AE6" s="685"/>
      <c r="AF6" s="685"/>
      <c r="AG6" s="685"/>
      <c r="AH6" s="685"/>
      <c r="AI6" s="685"/>
      <c r="AJ6" s="685"/>
      <c r="AK6" s="685"/>
      <c r="AL6" s="661">
        <v>1.5</v>
      </c>
      <c r="AM6" s="662"/>
      <c r="AN6" s="662"/>
      <c r="AO6" s="686"/>
      <c r="AP6" s="655" t="s">
        <v>237</v>
      </c>
      <c r="AQ6" s="656"/>
      <c r="AR6" s="656"/>
      <c r="AS6" s="656"/>
      <c r="AT6" s="656"/>
      <c r="AU6" s="656"/>
      <c r="AV6" s="656"/>
      <c r="AW6" s="656"/>
      <c r="AX6" s="656"/>
      <c r="AY6" s="656"/>
      <c r="AZ6" s="656"/>
      <c r="BA6" s="656"/>
      <c r="BB6" s="656"/>
      <c r="BC6" s="656"/>
      <c r="BD6" s="656"/>
      <c r="BE6" s="656"/>
      <c r="BF6" s="657"/>
      <c r="BG6" s="658">
        <v>11650709</v>
      </c>
      <c r="BH6" s="659"/>
      <c r="BI6" s="659"/>
      <c r="BJ6" s="659"/>
      <c r="BK6" s="659"/>
      <c r="BL6" s="659"/>
      <c r="BM6" s="659"/>
      <c r="BN6" s="660"/>
      <c r="BO6" s="684">
        <v>93.9</v>
      </c>
      <c r="BP6" s="684"/>
      <c r="BQ6" s="684"/>
      <c r="BR6" s="684"/>
      <c r="BS6" s="685">
        <v>258642</v>
      </c>
      <c r="BT6" s="685"/>
      <c r="BU6" s="685"/>
      <c r="BV6" s="685"/>
      <c r="BW6" s="685"/>
      <c r="BX6" s="685"/>
      <c r="BY6" s="685"/>
      <c r="BZ6" s="685"/>
      <c r="CA6" s="685"/>
      <c r="CB6" s="730"/>
      <c r="CD6" s="708" t="s">
        <v>238</v>
      </c>
      <c r="CE6" s="709"/>
      <c r="CF6" s="709"/>
      <c r="CG6" s="709"/>
      <c r="CH6" s="709"/>
      <c r="CI6" s="709"/>
      <c r="CJ6" s="709"/>
      <c r="CK6" s="709"/>
      <c r="CL6" s="709"/>
      <c r="CM6" s="709"/>
      <c r="CN6" s="709"/>
      <c r="CO6" s="709"/>
      <c r="CP6" s="709"/>
      <c r="CQ6" s="710"/>
      <c r="CR6" s="658">
        <v>218600</v>
      </c>
      <c r="CS6" s="659"/>
      <c r="CT6" s="659"/>
      <c r="CU6" s="659"/>
      <c r="CV6" s="659"/>
      <c r="CW6" s="659"/>
      <c r="CX6" s="659"/>
      <c r="CY6" s="660"/>
      <c r="CZ6" s="735">
        <v>0.7</v>
      </c>
      <c r="DA6" s="720"/>
      <c r="DB6" s="720"/>
      <c r="DC6" s="737"/>
      <c r="DD6" s="664" t="s">
        <v>130</v>
      </c>
      <c r="DE6" s="659"/>
      <c r="DF6" s="659"/>
      <c r="DG6" s="659"/>
      <c r="DH6" s="659"/>
      <c r="DI6" s="659"/>
      <c r="DJ6" s="659"/>
      <c r="DK6" s="659"/>
      <c r="DL6" s="659"/>
      <c r="DM6" s="659"/>
      <c r="DN6" s="659"/>
      <c r="DO6" s="659"/>
      <c r="DP6" s="660"/>
      <c r="DQ6" s="664">
        <v>218600</v>
      </c>
      <c r="DR6" s="659"/>
      <c r="DS6" s="659"/>
      <c r="DT6" s="659"/>
      <c r="DU6" s="659"/>
      <c r="DV6" s="659"/>
      <c r="DW6" s="659"/>
      <c r="DX6" s="659"/>
      <c r="DY6" s="659"/>
      <c r="DZ6" s="659"/>
      <c r="EA6" s="659"/>
      <c r="EB6" s="659"/>
      <c r="EC6" s="694"/>
    </row>
    <row r="7" spans="2:143" ht="11.25" customHeight="1" x14ac:dyDescent="0.2">
      <c r="B7" s="655" t="s">
        <v>240</v>
      </c>
      <c r="C7" s="656"/>
      <c r="D7" s="656"/>
      <c r="E7" s="656"/>
      <c r="F7" s="656"/>
      <c r="G7" s="656"/>
      <c r="H7" s="656"/>
      <c r="I7" s="656"/>
      <c r="J7" s="656"/>
      <c r="K7" s="656"/>
      <c r="L7" s="656"/>
      <c r="M7" s="656"/>
      <c r="N7" s="656"/>
      <c r="O7" s="656"/>
      <c r="P7" s="656"/>
      <c r="Q7" s="657"/>
      <c r="R7" s="658">
        <v>7573</v>
      </c>
      <c r="S7" s="659"/>
      <c r="T7" s="659"/>
      <c r="U7" s="659"/>
      <c r="V7" s="659"/>
      <c r="W7" s="659"/>
      <c r="X7" s="659"/>
      <c r="Y7" s="660"/>
      <c r="Z7" s="684">
        <v>0</v>
      </c>
      <c r="AA7" s="684"/>
      <c r="AB7" s="684"/>
      <c r="AC7" s="684"/>
      <c r="AD7" s="685">
        <v>7573</v>
      </c>
      <c r="AE7" s="685"/>
      <c r="AF7" s="685"/>
      <c r="AG7" s="685"/>
      <c r="AH7" s="685"/>
      <c r="AI7" s="685"/>
      <c r="AJ7" s="685"/>
      <c r="AK7" s="685"/>
      <c r="AL7" s="661">
        <v>0</v>
      </c>
      <c r="AM7" s="662"/>
      <c r="AN7" s="662"/>
      <c r="AO7" s="686"/>
      <c r="AP7" s="655" t="s">
        <v>241</v>
      </c>
      <c r="AQ7" s="656"/>
      <c r="AR7" s="656"/>
      <c r="AS7" s="656"/>
      <c r="AT7" s="656"/>
      <c r="AU7" s="656"/>
      <c r="AV7" s="656"/>
      <c r="AW7" s="656"/>
      <c r="AX7" s="656"/>
      <c r="AY7" s="656"/>
      <c r="AZ7" s="656"/>
      <c r="BA7" s="656"/>
      <c r="BB7" s="656"/>
      <c r="BC7" s="656"/>
      <c r="BD7" s="656"/>
      <c r="BE7" s="656"/>
      <c r="BF7" s="657"/>
      <c r="BG7" s="658">
        <v>4949365</v>
      </c>
      <c r="BH7" s="659"/>
      <c r="BI7" s="659"/>
      <c r="BJ7" s="659"/>
      <c r="BK7" s="659"/>
      <c r="BL7" s="659"/>
      <c r="BM7" s="659"/>
      <c r="BN7" s="660"/>
      <c r="BO7" s="684">
        <v>39.9</v>
      </c>
      <c r="BP7" s="684"/>
      <c r="BQ7" s="684"/>
      <c r="BR7" s="684"/>
      <c r="BS7" s="685">
        <v>258642</v>
      </c>
      <c r="BT7" s="685"/>
      <c r="BU7" s="685"/>
      <c r="BV7" s="685"/>
      <c r="BW7" s="685"/>
      <c r="BX7" s="685"/>
      <c r="BY7" s="685"/>
      <c r="BZ7" s="685"/>
      <c r="CA7" s="685"/>
      <c r="CB7" s="730"/>
      <c r="CD7" s="655" t="s">
        <v>242</v>
      </c>
      <c r="CE7" s="656"/>
      <c r="CF7" s="656"/>
      <c r="CG7" s="656"/>
      <c r="CH7" s="656"/>
      <c r="CI7" s="656"/>
      <c r="CJ7" s="656"/>
      <c r="CK7" s="656"/>
      <c r="CL7" s="656"/>
      <c r="CM7" s="656"/>
      <c r="CN7" s="656"/>
      <c r="CO7" s="656"/>
      <c r="CP7" s="656"/>
      <c r="CQ7" s="657"/>
      <c r="CR7" s="658">
        <v>3480395</v>
      </c>
      <c r="CS7" s="659"/>
      <c r="CT7" s="659"/>
      <c r="CU7" s="659"/>
      <c r="CV7" s="659"/>
      <c r="CW7" s="659"/>
      <c r="CX7" s="659"/>
      <c r="CY7" s="660"/>
      <c r="CZ7" s="684">
        <v>11.2</v>
      </c>
      <c r="DA7" s="684"/>
      <c r="DB7" s="684"/>
      <c r="DC7" s="684"/>
      <c r="DD7" s="664">
        <v>590364</v>
      </c>
      <c r="DE7" s="659"/>
      <c r="DF7" s="659"/>
      <c r="DG7" s="659"/>
      <c r="DH7" s="659"/>
      <c r="DI7" s="659"/>
      <c r="DJ7" s="659"/>
      <c r="DK7" s="659"/>
      <c r="DL7" s="659"/>
      <c r="DM7" s="659"/>
      <c r="DN7" s="659"/>
      <c r="DO7" s="659"/>
      <c r="DP7" s="660"/>
      <c r="DQ7" s="664">
        <v>2444896</v>
      </c>
      <c r="DR7" s="659"/>
      <c r="DS7" s="659"/>
      <c r="DT7" s="659"/>
      <c r="DU7" s="659"/>
      <c r="DV7" s="659"/>
      <c r="DW7" s="659"/>
      <c r="DX7" s="659"/>
      <c r="DY7" s="659"/>
      <c r="DZ7" s="659"/>
      <c r="EA7" s="659"/>
      <c r="EB7" s="659"/>
      <c r="EC7" s="694"/>
    </row>
    <row r="8" spans="2:143" ht="11.25" customHeight="1" x14ac:dyDescent="0.2">
      <c r="B8" s="655" t="s">
        <v>243</v>
      </c>
      <c r="C8" s="656"/>
      <c r="D8" s="656"/>
      <c r="E8" s="656"/>
      <c r="F8" s="656"/>
      <c r="G8" s="656"/>
      <c r="H8" s="656"/>
      <c r="I8" s="656"/>
      <c r="J8" s="656"/>
      <c r="K8" s="656"/>
      <c r="L8" s="656"/>
      <c r="M8" s="656"/>
      <c r="N8" s="656"/>
      <c r="O8" s="656"/>
      <c r="P8" s="656"/>
      <c r="Q8" s="657"/>
      <c r="R8" s="658">
        <v>61230</v>
      </c>
      <c r="S8" s="659"/>
      <c r="T8" s="659"/>
      <c r="U8" s="659"/>
      <c r="V8" s="659"/>
      <c r="W8" s="659"/>
      <c r="X8" s="659"/>
      <c r="Y8" s="660"/>
      <c r="Z8" s="684">
        <v>0.2</v>
      </c>
      <c r="AA8" s="684"/>
      <c r="AB8" s="684"/>
      <c r="AC8" s="684"/>
      <c r="AD8" s="685">
        <v>61230</v>
      </c>
      <c r="AE8" s="685"/>
      <c r="AF8" s="685"/>
      <c r="AG8" s="685"/>
      <c r="AH8" s="685"/>
      <c r="AI8" s="685"/>
      <c r="AJ8" s="685"/>
      <c r="AK8" s="685"/>
      <c r="AL8" s="661">
        <v>0.4</v>
      </c>
      <c r="AM8" s="662"/>
      <c r="AN8" s="662"/>
      <c r="AO8" s="686"/>
      <c r="AP8" s="655" t="s">
        <v>244</v>
      </c>
      <c r="AQ8" s="656"/>
      <c r="AR8" s="656"/>
      <c r="AS8" s="656"/>
      <c r="AT8" s="656"/>
      <c r="AU8" s="656"/>
      <c r="AV8" s="656"/>
      <c r="AW8" s="656"/>
      <c r="AX8" s="656"/>
      <c r="AY8" s="656"/>
      <c r="AZ8" s="656"/>
      <c r="BA8" s="656"/>
      <c r="BB8" s="656"/>
      <c r="BC8" s="656"/>
      <c r="BD8" s="656"/>
      <c r="BE8" s="656"/>
      <c r="BF8" s="657"/>
      <c r="BG8" s="658">
        <v>136972</v>
      </c>
      <c r="BH8" s="659"/>
      <c r="BI8" s="659"/>
      <c r="BJ8" s="659"/>
      <c r="BK8" s="659"/>
      <c r="BL8" s="659"/>
      <c r="BM8" s="659"/>
      <c r="BN8" s="660"/>
      <c r="BO8" s="684">
        <v>1.1000000000000001</v>
      </c>
      <c r="BP8" s="684"/>
      <c r="BQ8" s="684"/>
      <c r="BR8" s="684"/>
      <c r="BS8" s="685" t="s">
        <v>130</v>
      </c>
      <c r="BT8" s="685"/>
      <c r="BU8" s="685"/>
      <c r="BV8" s="685"/>
      <c r="BW8" s="685"/>
      <c r="BX8" s="685"/>
      <c r="BY8" s="685"/>
      <c r="BZ8" s="685"/>
      <c r="CA8" s="685"/>
      <c r="CB8" s="730"/>
      <c r="CD8" s="655" t="s">
        <v>245</v>
      </c>
      <c r="CE8" s="656"/>
      <c r="CF8" s="656"/>
      <c r="CG8" s="656"/>
      <c r="CH8" s="656"/>
      <c r="CI8" s="656"/>
      <c r="CJ8" s="656"/>
      <c r="CK8" s="656"/>
      <c r="CL8" s="656"/>
      <c r="CM8" s="656"/>
      <c r="CN8" s="656"/>
      <c r="CO8" s="656"/>
      <c r="CP8" s="656"/>
      <c r="CQ8" s="657"/>
      <c r="CR8" s="658">
        <v>11794540</v>
      </c>
      <c r="CS8" s="659"/>
      <c r="CT8" s="659"/>
      <c r="CU8" s="659"/>
      <c r="CV8" s="659"/>
      <c r="CW8" s="659"/>
      <c r="CX8" s="659"/>
      <c r="CY8" s="660"/>
      <c r="CZ8" s="684">
        <v>37.9</v>
      </c>
      <c r="DA8" s="684"/>
      <c r="DB8" s="684"/>
      <c r="DC8" s="684"/>
      <c r="DD8" s="664">
        <v>42197</v>
      </c>
      <c r="DE8" s="659"/>
      <c r="DF8" s="659"/>
      <c r="DG8" s="659"/>
      <c r="DH8" s="659"/>
      <c r="DI8" s="659"/>
      <c r="DJ8" s="659"/>
      <c r="DK8" s="659"/>
      <c r="DL8" s="659"/>
      <c r="DM8" s="659"/>
      <c r="DN8" s="659"/>
      <c r="DO8" s="659"/>
      <c r="DP8" s="660"/>
      <c r="DQ8" s="664">
        <v>5310047</v>
      </c>
      <c r="DR8" s="659"/>
      <c r="DS8" s="659"/>
      <c r="DT8" s="659"/>
      <c r="DU8" s="659"/>
      <c r="DV8" s="659"/>
      <c r="DW8" s="659"/>
      <c r="DX8" s="659"/>
      <c r="DY8" s="659"/>
      <c r="DZ8" s="659"/>
      <c r="EA8" s="659"/>
      <c r="EB8" s="659"/>
      <c r="EC8" s="694"/>
    </row>
    <row r="9" spans="2:143" ht="11.25" customHeight="1" x14ac:dyDescent="0.2">
      <c r="B9" s="655" t="s">
        <v>246</v>
      </c>
      <c r="C9" s="656"/>
      <c r="D9" s="656"/>
      <c r="E9" s="656"/>
      <c r="F9" s="656"/>
      <c r="G9" s="656"/>
      <c r="H9" s="656"/>
      <c r="I9" s="656"/>
      <c r="J9" s="656"/>
      <c r="K9" s="656"/>
      <c r="L9" s="656"/>
      <c r="M9" s="656"/>
      <c r="N9" s="656"/>
      <c r="O9" s="656"/>
      <c r="P9" s="656"/>
      <c r="Q9" s="657"/>
      <c r="R9" s="658">
        <v>67758</v>
      </c>
      <c r="S9" s="659"/>
      <c r="T9" s="659"/>
      <c r="U9" s="659"/>
      <c r="V9" s="659"/>
      <c r="W9" s="659"/>
      <c r="X9" s="659"/>
      <c r="Y9" s="660"/>
      <c r="Z9" s="684">
        <v>0.2</v>
      </c>
      <c r="AA9" s="684"/>
      <c r="AB9" s="684"/>
      <c r="AC9" s="684"/>
      <c r="AD9" s="685">
        <v>67758</v>
      </c>
      <c r="AE9" s="685"/>
      <c r="AF9" s="685"/>
      <c r="AG9" s="685"/>
      <c r="AH9" s="685"/>
      <c r="AI9" s="685"/>
      <c r="AJ9" s="685"/>
      <c r="AK9" s="685"/>
      <c r="AL9" s="661">
        <v>0.4</v>
      </c>
      <c r="AM9" s="662"/>
      <c r="AN9" s="662"/>
      <c r="AO9" s="686"/>
      <c r="AP9" s="655" t="s">
        <v>247</v>
      </c>
      <c r="AQ9" s="656"/>
      <c r="AR9" s="656"/>
      <c r="AS9" s="656"/>
      <c r="AT9" s="656"/>
      <c r="AU9" s="656"/>
      <c r="AV9" s="656"/>
      <c r="AW9" s="656"/>
      <c r="AX9" s="656"/>
      <c r="AY9" s="656"/>
      <c r="AZ9" s="656"/>
      <c r="BA9" s="656"/>
      <c r="BB9" s="656"/>
      <c r="BC9" s="656"/>
      <c r="BD9" s="656"/>
      <c r="BE9" s="656"/>
      <c r="BF9" s="657"/>
      <c r="BG9" s="658">
        <v>3776507</v>
      </c>
      <c r="BH9" s="659"/>
      <c r="BI9" s="659"/>
      <c r="BJ9" s="659"/>
      <c r="BK9" s="659"/>
      <c r="BL9" s="659"/>
      <c r="BM9" s="659"/>
      <c r="BN9" s="660"/>
      <c r="BO9" s="684">
        <v>30.4</v>
      </c>
      <c r="BP9" s="684"/>
      <c r="BQ9" s="684"/>
      <c r="BR9" s="684"/>
      <c r="BS9" s="685" t="s">
        <v>130</v>
      </c>
      <c r="BT9" s="685"/>
      <c r="BU9" s="685"/>
      <c r="BV9" s="685"/>
      <c r="BW9" s="685"/>
      <c r="BX9" s="685"/>
      <c r="BY9" s="685"/>
      <c r="BZ9" s="685"/>
      <c r="CA9" s="685"/>
      <c r="CB9" s="730"/>
      <c r="CD9" s="655" t="s">
        <v>248</v>
      </c>
      <c r="CE9" s="656"/>
      <c r="CF9" s="656"/>
      <c r="CG9" s="656"/>
      <c r="CH9" s="656"/>
      <c r="CI9" s="656"/>
      <c r="CJ9" s="656"/>
      <c r="CK9" s="656"/>
      <c r="CL9" s="656"/>
      <c r="CM9" s="656"/>
      <c r="CN9" s="656"/>
      <c r="CO9" s="656"/>
      <c r="CP9" s="656"/>
      <c r="CQ9" s="657"/>
      <c r="CR9" s="658">
        <v>3579385</v>
      </c>
      <c r="CS9" s="659"/>
      <c r="CT9" s="659"/>
      <c r="CU9" s="659"/>
      <c r="CV9" s="659"/>
      <c r="CW9" s="659"/>
      <c r="CX9" s="659"/>
      <c r="CY9" s="660"/>
      <c r="CZ9" s="684">
        <v>11.5</v>
      </c>
      <c r="DA9" s="684"/>
      <c r="DB9" s="684"/>
      <c r="DC9" s="684"/>
      <c r="DD9" s="664">
        <v>45284</v>
      </c>
      <c r="DE9" s="659"/>
      <c r="DF9" s="659"/>
      <c r="DG9" s="659"/>
      <c r="DH9" s="659"/>
      <c r="DI9" s="659"/>
      <c r="DJ9" s="659"/>
      <c r="DK9" s="659"/>
      <c r="DL9" s="659"/>
      <c r="DM9" s="659"/>
      <c r="DN9" s="659"/>
      <c r="DO9" s="659"/>
      <c r="DP9" s="660"/>
      <c r="DQ9" s="664">
        <v>2970666</v>
      </c>
      <c r="DR9" s="659"/>
      <c r="DS9" s="659"/>
      <c r="DT9" s="659"/>
      <c r="DU9" s="659"/>
      <c r="DV9" s="659"/>
      <c r="DW9" s="659"/>
      <c r="DX9" s="659"/>
      <c r="DY9" s="659"/>
      <c r="DZ9" s="659"/>
      <c r="EA9" s="659"/>
      <c r="EB9" s="659"/>
      <c r="EC9" s="694"/>
    </row>
    <row r="10" spans="2:143" ht="11.25" customHeight="1" x14ac:dyDescent="0.2">
      <c r="B10" s="655" t="s">
        <v>249</v>
      </c>
      <c r="C10" s="656"/>
      <c r="D10" s="656"/>
      <c r="E10" s="656"/>
      <c r="F10" s="656"/>
      <c r="G10" s="656"/>
      <c r="H10" s="656"/>
      <c r="I10" s="656"/>
      <c r="J10" s="656"/>
      <c r="K10" s="656"/>
      <c r="L10" s="656"/>
      <c r="M10" s="656"/>
      <c r="N10" s="656"/>
      <c r="O10" s="656"/>
      <c r="P10" s="656"/>
      <c r="Q10" s="657"/>
      <c r="R10" s="658" t="s">
        <v>130</v>
      </c>
      <c r="S10" s="659"/>
      <c r="T10" s="659"/>
      <c r="U10" s="659"/>
      <c r="V10" s="659"/>
      <c r="W10" s="659"/>
      <c r="X10" s="659"/>
      <c r="Y10" s="660"/>
      <c r="Z10" s="684" t="s">
        <v>130</v>
      </c>
      <c r="AA10" s="684"/>
      <c r="AB10" s="684"/>
      <c r="AC10" s="684"/>
      <c r="AD10" s="685" t="s">
        <v>130</v>
      </c>
      <c r="AE10" s="685"/>
      <c r="AF10" s="685"/>
      <c r="AG10" s="685"/>
      <c r="AH10" s="685"/>
      <c r="AI10" s="685"/>
      <c r="AJ10" s="685"/>
      <c r="AK10" s="685"/>
      <c r="AL10" s="661" t="s">
        <v>130</v>
      </c>
      <c r="AM10" s="662"/>
      <c r="AN10" s="662"/>
      <c r="AO10" s="686"/>
      <c r="AP10" s="655" t="s">
        <v>250</v>
      </c>
      <c r="AQ10" s="656"/>
      <c r="AR10" s="656"/>
      <c r="AS10" s="656"/>
      <c r="AT10" s="656"/>
      <c r="AU10" s="656"/>
      <c r="AV10" s="656"/>
      <c r="AW10" s="656"/>
      <c r="AX10" s="656"/>
      <c r="AY10" s="656"/>
      <c r="AZ10" s="656"/>
      <c r="BA10" s="656"/>
      <c r="BB10" s="656"/>
      <c r="BC10" s="656"/>
      <c r="BD10" s="656"/>
      <c r="BE10" s="656"/>
      <c r="BF10" s="657"/>
      <c r="BG10" s="658">
        <v>297299</v>
      </c>
      <c r="BH10" s="659"/>
      <c r="BI10" s="659"/>
      <c r="BJ10" s="659"/>
      <c r="BK10" s="659"/>
      <c r="BL10" s="659"/>
      <c r="BM10" s="659"/>
      <c r="BN10" s="660"/>
      <c r="BO10" s="684">
        <v>2.4</v>
      </c>
      <c r="BP10" s="684"/>
      <c r="BQ10" s="684"/>
      <c r="BR10" s="684"/>
      <c r="BS10" s="685">
        <v>49359</v>
      </c>
      <c r="BT10" s="685"/>
      <c r="BU10" s="685"/>
      <c r="BV10" s="685"/>
      <c r="BW10" s="685"/>
      <c r="BX10" s="685"/>
      <c r="BY10" s="685"/>
      <c r="BZ10" s="685"/>
      <c r="CA10" s="685"/>
      <c r="CB10" s="730"/>
      <c r="CD10" s="655" t="s">
        <v>251</v>
      </c>
      <c r="CE10" s="656"/>
      <c r="CF10" s="656"/>
      <c r="CG10" s="656"/>
      <c r="CH10" s="656"/>
      <c r="CI10" s="656"/>
      <c r="CJ10" s="656"/>
      <c r="CK10" s="656"/>
      <c r="CL10" s="656"/>
      <c r="CM10" s="656"/>
      <c r="CN10" s="656"/>
      <c r="CO10" s="656"/>
      <c r="CP10" s="656"/>
      <c r="CQ10" s="657"/>
      <c r="CR10" s="658">
        <v>49057</v>
      </c>
      <c r="CS10" s="659"/>
      <c r="CT10" s="659"/>
      <c r="CU10" s="659"/>
      <c r="CV10" s="659"/>
      <c r="CW10" s="659"/>
      <c r="CX10" s="659"/>
      <c r="CY10" s="660"/>
      <c r="CZ10" s="684">
        <v>0.2</v>
      </c>
      <c r="DA10" s="684"/>
      <c r="DB10" s="684"/>
      <c r="DC10" s="684"/>
      <c r="DD10" s="664" t="s">
        <v>130</v>
      </c>
      <c r="DE10" s="659"/>
      <c r="DF10" s="659"/>
      <c r="DG10" s="659"/>
      <c r="DH10" s="659"/>
      <c r="DI10" s="659"/>
      <c r="DJ10" s="659"/>
      <c r="DK10" s="659"/>
      <c r="DL10" s="659"/>
      <c r="DM10" s="659"/>
      <c r="DN10" s="659"/>
      <c r="DO10" s="659"/>
      <c r="DP10" s="660"/>
      <c r="DQ10" s="664">
        <v>35069</v>
      </c>
      <c r="DR10" s="659"/>
      <c r="DS10" s="659"/>
      <c r="DT10" s="659"/>
      <c r="DU10" s="659"/>
      <c r="DV10" s="659"/>
      <c r="DW10" s="659"/>
      <c r="DX10" s="659"/>
      <c r="DY10" s="659"/>
      <c r="DZ10" s="659"/>
      <c r="EA10" s="659"/>
      <c r="EB10" s="659"/>
      <c r="EC10" s="694"/>
    </row>
    <row r="11" spans="2:143" ht="11.25" customHeight="1" x14ac:dyDescent="0.2">
      <c r="B11" s="655" t="s">
        <v>252</v>
      </c>
      <c r="C11" s="656"/>
      <c r="D11" s="656"/>
      <c r="E11" s="656"/>
      <c r="F11" s="656"/>
      <c r="G11" s="656"/>
      <c r="H11" s="656"/>
      <c r="I11" s="656"/>
      <c r="J11" s="656"/>
      <c r="K11" s="656"/>
      <c r="L11" s="656"/>
      <c r="M11" s="656"/>
      <c r="N11" s="656"/>
      <c r="O11" s="656"/>
      <c r="P11" s="656"/>
      <c r="Q11" s="657"/>
      <c r="R11" s="658">
        <v>1867902</v>
      </c>
      <c r="S11" s="659"/>
      <c r="T11" s="659"/>
      <c r="U11" s="659"/>
      <c r="V11" s="659"/>
      <c r="W11" s="659"/>
      <c r="X11" s="659"/>
      <c r="Y11" s="660"/>
      <c r="Z11" s="661">
        <v>5.5</v>
      </c>
      <c r="AA11" s="662"/>
      <c r="AB11" s="662"/>
      <c r="AC11" s="663"/>
      <c r="AD11" s="664">
        <v>1867902</v>
      </c>
      <c r="AE11" s="659"/>
      <c r="AF11" s="659"/>
      <c r="AG11" s="659"/>
      <c r="AH11" s="659"/>
      <c r="AI11" s="659"/>
      <c r="AJ11" s="659"/>
      <c r="AK11" s="660"/>
      <c r="AL11" s="661">
        <v>11</v>
      </c>
      <c r="AM11" s="662"/>
      <c r="AN11" s="662"/>
      <c r="AO11" s="686"/>
      <c r="AP11" s="655" t="s">
        <v>253</v>
      </c>
      <c r="AQ11" s="656"/>
      <c r="AR11" s="656"/>
      <c r="AS11" s="656"/>
      <c r="AT11" s="656"/>
      <c r="AU11" s="656"/>
      <c r="AV11" s="656"/>
      <c r="AW11" s="656"/>
      <c r="AX11" s="656"/>
      <c r="AY11" s="656"/>
      <c r="AZ11" s="656"/>
      <c r="BA11" s="656"/>
      <c r="BB11" s="656"/>
      <c r="BC11" s="656"/>
      <c r="BD11" s="656"/>
      <c r="BE11" s="656"/>
      <c r="BF11" s="657"/>
      <c r="BG11" s="658">
        <v>738587</v>
      </c>
      <c r="BH11" s="659"/>
      <c r="BI11" s="659"/>
      <c r="BJ11" s="659"/>
      <c r="BK11" s="659"/>
      <c r="BL11" s="659"/>
      <c r="BM11" s="659"/>
      <c r="BN11" s="660"/>
      <c r="BO11" s="684">
        <v>6</v>
      </c>
      <c r="BP11" s="684"/>
      <c r="BQ11" s="684"/>
      <c r="BR11" s="684"/>
      <c r="BS11" s="685">
        <v>209283</v>
      </c>
      <c r="BT11" s="685"/>
      <c r="BU11" s="685"/>
      <c r="BV11" s="685"/>
      <c r="BW11" s="685"/>
      <c r="BX11" s="685"/>
      <c r="BY11" s="685"/>
      <c r="BZ11" s="685"/>
      <c r="CA11" s="685"/>
      <c r="CB11" s="730"/>
      <c r="CD11" s="655" t="s">
        <v>254</v>
      </c>
      <c r="CE11" s="656"/>
      <c r="CF11" s="656"/>
      <c r="CG11" s="656"/>
      <c r="CH11" s="656"/>
      <c r="CI11" s="656"/>
      <c r="CJ11" s="656"/>
      <c r="CK11" s="656"/>
      <c r="CL11" s="656"/>
      <c r="CM11" s="656"/>
      <c r="CN11" s="656"/>
      <c r="CO11" s="656"/>
      <c r="CP11" s="656"/>
      <c r="CQ11" s="657"/>
      <c r="CR11" s="658">
        <v>449249</v>
      </c>
      <c r="CS11" s="659"/>
      <c r="CT11" s="659"/>
      <c r="CU11" s="659"/>
      <c r="CV11" s="659"/>
      <c r="CW11" s="659"/>
      <c r="CX11" s="659"/>
      <c r="CY11" s="660"/>
      <c r="CZ11" s="684">
        <v>1.4</v>
      </c>
      <c r="DA11" s="684"/>
      <c r="DB11" s="684"/>
      <c r="DC11" s="684"/>
      <c r="DD11" s="664">
        <v>91356</v>
      </c>
      <c r="DE11" s="659"/>
      <c r="DF11" s="659"/>
      <c r="DG11" s="659"/>
      <c r="DH11" s="659"/>
      <c r="DI11" s="659"/>
      <c r="DJ11" s="659"/>
      <c r="DK11" s="659"/>
      <c r="DL11" s="659"/>
      <c r="DM11" s="659"/>
      <c r="DN11" s="659"/>
      <c r="DO11" s="659"/>
      <c r="DP11" s="660"/>
      <c r="DQ11" s="664">
        <v>274481</v>
      </c>
      <c r="DR11" s="659"/>
      <c r="DS11" s="659"/>
      <c r="DT11" s="659"/>
      <c r="DU11" s="659"/>
      <c r="DV11" s="659"/>
      <c r="DW11" s="659"/>
      <c r="DX11" s="659"/>
      <c r="DY11" s="659"/>
      <c r="DZ11" s="659"/>
      <c r="EA11" s="659"/>
      <c r="EB11" s="659"/>
      <c r="EC11" s="694"/>
    </row>
    <row r="12" spans="2:143" ht="11.25" customHeight="1" x14ac:dyDescent="0.2">
      <c r="B12" s="655" t="s">
        <v>255</v>
      </c>
      <c r="C12" s="656"/>
      <c r="D12" s="656"/>
      <c r="E12" s="656"/>
      <c r="F12" s="656"/>
      <c r="G12" s="656"/>
      <c r="H12" s="656"/>
      <c r="I12" s="656"/>
      <c r="J12" s="656"/>
      <c r="K12" s="656"/>
      <c r="L12" s="656"/>
      <c r="M12" s="656"/>
      <c r="N12" s="656"/>
      <c r="O12" s="656"/>
      <c r="P12" s="656"/>
      <c r="Q12" s="657"/>
      <c r="R12" s="658" t="s">
        <v>130</v>
      </c>
      <c r="S12" s="659"/>
      <c r="T12" s="659"/>
      <c r="U12" s="659"/>
      <c r="V12" s="659"/>
      <c r="W12" s="659"/>
      <c r="X12" s="659"/>
      <c r="Y12" s="660"/>
      <c r="Z12" s="684" t="s">
        <v>130</v>
      </c>
      <c r="AA12" s="684"/>
      <c r="AB12" s="684"/>
      <c r="AC12" s="684"/>
      <c r="AD12" s="685" t="s">
        <v>130</v>
      </c>
      <c r="AE12" s="685"/>
      <c r="AF12" s="685"/>
      <c r="AG12" s="685"/>
      <c r="AH12" s="685"/>
      <c r="AI12" s="685"/>
      <c r="AJ12" s="685"/>
      <c r="AK12" s="685"/>
      <c r="AL12" s="661" t="s">
        <v>130</v>
      </c>
      <c r="AM12" s="662"/>
      <c r="AN12" s="662"/>
      <c r="AO12" s="686"/>
      <c r="AP12" s="655" t="s">
        <v>256</v>
      </c>
      <c r="AQ12" s="656"/>
      <c r="AR12" s="656"/>
      <c r="AS12" s="656"/>
      <c r="AT12" s="656"/>
      <c r="AU12" s="656"/>
      <c r="AV12" s="656"/>
      <c r="AW12" s="656"/>
      <c r="AX12" s="656"/>
      <c r="AY12" s="656"/>
      <c r="AZ12" s="656"/>
      <c r="BA12" s="656"/>
      <c r="BB12" s="656"/>
      <c r="BC12" s="656"/>
      <c r="BD12" s="656"/>
      <c r="BE12" s="656"/>
      <c r="BF12" s="657"/>
      <c r="BG12" s="658">
        <v>5906637</v>
      </c>
      <c r="BH12" s="659"/>
      <c r="BI12" s="659"/>
      <c r="BJ12" s="659"/>
      <c r="BK12" s="659"/>
      <c r="BL12" s="659"/>
      <c r="BM12" s="659"/>
      <c r="BN12" s="660"/>
      <c r="BO12" s="684">
        <v>47.6</v>
      </c>
      <c r="BP12" s="684"/>
      <c r="BQ12" s="684"/>
      <c r="BR12" s="684"/>
      <c r="BS12" s="685" t="s">
        <v>130</v>
      </c>
      <c r="BT12" s="685"/>
      <c r="BU12" s="685"/>
      <c r="BV12" s="685"/>
      <c r="BW12" s="685"/>
      <c r="BX12" s="685"/>
      <c r="BY12" s="685"/>
      <c r="BZ12" s="685"/>
      <c r="CA12" s="685"/>
      <c r="CB12" s="730"/>
      <c r="CD12" s="655" t="s">
        <v>257</v>
      </c>
      <c r="CE12" s="656"/>
      <c r="CF12" s="656"/>
      <c r="CG12" s="656"/>
      <c r="CH12" s="656"/>
      <c r="CI12" s="656"/>
      <c r="CJ12" s="656"/>
      <c r="CK12" s="656"/>
      <c r="CL12" s="656"/>
      <c r="CM12" s="656"/>
      <c r="CN12" s="656"/>
      <c r="CO12" s="656"/>
      <c r="CP12" s="656"/>
      <c r="CQ12" s="657"/>
      <c r="CR12" s="658">
        <v>1798500</v>
      </c>
      <c r="CS12" s="659"/>
      <c r="CT12" s="659"/>
      <c r="CU12" s="659"/>
      <c r="CV12" s="659"/>
      <c r="CW12" s="659"/>
      <c r="CX12" s="659"/>
      <c r="CY12" s="660"/>
      <c r="CZ12" s="684">
        <v>5.8</v>
      </c>
      <c r="DA12" s="684"/>
      <c r="DB12" s="684"/>
      <c r="DC12" s="684"/>
      <c r="DD12" s="664">
        <v>30369</v>
      </c>
      <c r="DE12" s="659"/>
      <c r="DF12" s="659"/>
      <c r="DG12" s="659"/>
      <c r="DH12" s="659"/>
      <c r="DI12" s="659"/>
      <c r="DJ12" s="659"/>
      <c r="DK12" s="659"/>
      <c r="DL12" s="659"/>
      <c r="DM12" s="659"/>
      <c r="DN12" s="659"/>
      <c r="DO12" s="659"/>
      <c r="DP12" s="660"/>
      <c r="DQ12" s="664">
        <v>955447</v>
      </c>
      <c r="DR12" s="659"/>
      <c r="DS12" s="659"/>
      <c r="DT12" s="659"/>
      <c r="DU12" s="659"/>
      <c r="DV12" s="659"/>
      <c r="DW12" s="659"/>
      <c r="DX12" s="659"/>
      <c r="DY12" s="659"/>
      <c r="DZ12" s="659"/>
      <c r="EA12" s="659"/>
      <c r="EB12" s="659"/>
      <c r="EC12" s="694"/>
    </row>
    <row r="13" spans="2:143" ht="11.25" customHeight="1" x14ac:dyDescent="0.2">
      <c r="B13" s="655" t="s">
        <v>258</v>
      </c>
      <c r="C13" s="656"/>
      <c r="D13" s="656"/>
      <c r="E13" s="656"/>
      <c r="F13" s="656"/>
      <c r="G13" s="656"/>
      <c r="H13" s="656"/>
      <c r="I13" s="656"/>
      <c r="J13" s="656"/>
      <c r="K13" s="656"/>
      <c r="L13" s="656"/>
      <c r="M13" s="656"/>
      <c r="N13" s="656"/>
      <c r="O13" s="656"/>
      <c r="P13" s="656"/>
      <c r="Q13" s="657"/>
      <c r="R13" s="658" t="s">
        <v>130</v>
      </c>
      <c r="S13" s="659"/>
      <c r="T13" s="659"/>
      <c r="U13" s="659"/>
      <c r="V13" s="659"/>
      <c r="W13" s="659"/>
      <c r="X13" s="659"/>
      <c r="Y13" s="660"/>
      <c r="Z13" s="684" t="s">
        <v>130</v>
      </c>
      <c r="AA13" s="684"/>
      <c r="AB13" s="684"/>
      <c r="AC13" s="684"/>
      <c r="AD13" s="685" t="s">
        <v>130</v>
      </c>
      <c r="AE13" s="685"/>
      <c r="AF13" s="685"/>
      <c r="AG13" s="685"/>
      <c r="AH13" s="685"/>
      <c r="AI13" s="685"/>
      <c r="AJ13" s="685"/>
      <c r="AK13" s="685"/>
      <c r="AL13" s="661" t="s">
        <v>130</v>
      </c>
      <c r="AM13" s="662"/>
      <c r="AN13" s="662"/>
      <c r="AO13" s="686"/>
      <c r="AP13" s="655" t="s">
        <v>259</v>
      </c>
      <c r="AQ13" s="656"/>
      <c r="AR13" s="656"/>
      <c r="AS13" s="656"/>
      <c r="AT13" s="656"/>
      <c r="AU13" s="656"/>
      <c r="AV13" s="656"/>
      <c r="AW13" s="656"/>
      <c r="AX13" s="656"/>
      <c r="AY13" s="656"/>
      <c r="AZ13" s="656"/>
      <c r="BA13" s="656"/>
      <c r="BB13" s="656"/>
      <c r="BC13" s="656"/>
      <c r="BD13" s="656"/>
      <c r="BE13" s="656"/>
      <c r="BF13" s="657"/>
      <c r="BG13" s="658">
        <v>5893759</v>
      </c>
      <c r="BH13" s="659"/>
      <c r="BI13" s="659"/>
      <c r="BJ13" s="659"/>
      <c r="BK13" s="659"/>
      <c r="BL13" s="659"/>
      <c r="BM13" s="659"/>
      <c r="BN13" s="660"/>
      <c r="BO13" s="684">
        <v>47.5</v>
      </c>
      <c r="BP13" s="684"/>
      <c r="BQ13" s="684"/>
      <c r="BR13" s="684"/>
      <c r="BS13" s="685" t="s">
        <v>130</v>
      </c>
      <c r="BT13" s="685"/>
      <c r="BU13" s="685"/>
      <c r="BV13" s="685"/>
      <c r="BW13" s="685"/>
      <c r="BX13" s="685"/>
      <c r="BY13" s="685"/>
      <c r="BZ13" s="685"/>
      <c r="CA13" s="685"/>
      <c r="CB13" s="730"/>
      <c r="CD13" s="655" t="s">
        <v>260</v>
      </c>
      <c r="CE13" s="656"/>
      <c r="CF13" s="656"/>
      <c r="CG13" s="656"/>
      <c r="CH13" s="656"/>
      <c r="CI13" s="656"/>
      <c r="CJ13" s="656"/>
      <c r="CK13" s="656"/>
      <c r="CL13" s="656"/>
      <c r="CM13" s="656"/>
      <c r="CN13" s="656"/>
      <c r="CO13" s="656"/>
      <c r="CP13" s="656"/>
      <c r="CQ13" s="657"/>
      <c r="CR13" s="658">
        <v>3240464</v>
      </c>
      <c r="CS13" s="659"/>
      <c r="CT13" s="659"/>
      <c r="CU13" s="659"/>
      <c r="CV13" s="659"/>
      <c r="CW13" s="659"/>
      <c r="CX13" s="659"/>
      <c r="CY13" s="660"/>
      <c r="CZ13" s="684">
        <v>10.4</v>
      </c>
      <c r="DA13" s="684"/>
      <c r="DB13" s="684"/>
      <c r="DC13" s="684"/>
      <c r="DD13" s="664">
        <v>1815150</v>
      </c>
      <c r="DE13" s="659"/>
      <c r="DF13" s="659"/>
      <c r="DG13" s="659"/>
      <c r="DH13" s="659"/>
      <c r="DI13" s="659"/>
      <c r="DJ13" s="659"/>
      <c r="DK13" s="659"/>
      <c r="DL13" s="659"/>
      <c r="DM13" s="659"/>
      <c r="DN13" s="659"/>
      <c r="DO13" s="659"/>
      <c r="DP13" s="660"/>
      <c r="DQ13" s="664">
        <v>1535470</v>
      </c>
      <c r="DR13" s="659"/>
      <c r="DS13" s="659"/>
      <c r="DT13" s="659"/>
      <c r="DU13" s="659"/>
      <c r="DV13" s="659"/>
      <c r="DW13" s="659"/>
      <c r="DX13" s="659"/>
      <c r="DY13" s="659"/>
      <c r="DZ13" s="659"/>
      <c r="EA13" s="659"/>
      <c r="EB13" s="659"/>
      <c r="EC13" s="694"/>
    </row>
    <row r="14" spans="2:143" ht="11.25" customHeight="1" x14ac:dyDescent="0.2">
      <c r="B14" s="655" t="s">
        <v>261</v>
      </c>
      <c r="C14" s="656"/>
      <c r="D14" s="656"/>
      <c r="E14" s="656"/>
      <c r="F14" s="656"/>
      <c r="G14" s="656"/>
      <c r="H14" s="656"/>
      <c r="I14" s="656"/>
      <c r="J14" s="656"/>
      <c r="K14" s="656"/>
      <c r="L14" s="656"/>
      <c r="M14" s="656"/>
      <c r="N14" s="656"/>
      <c r="O14" s="656"/>
      <c r="P14" s="656"/>
      <c r="Q14" s="657"/>
      <c r="R14" s="658" t="s">
        <v>130</v>
      </c>
      <c r="S14" s="659"/>
      <c r="T14" s="659"/>
      <c r="U14" s="659"/>
      <c r="V14" s="659"/>
      <c r="W14" s="659"/>
      <c r="X14" s="659"/>
      <c r="Y14" s="660"/>
      <c r="Z14" s="684" t="s">
        <v>130</v>
      </c>
      <c r="AA14" s="684"/>
      <c r="AB14" s="684"/>
      <c r="AC14" s="684"/>
      <c r="AD14" s="685" t="s">
        <v>130</v>
      </c>
      <c r="AE14" s="685"/>
      <c r="AF14" s="685"/>
      <c r="AG14" s="685"/>
      <c r="AH14" s="685"/>
      <c r="AI14" s="685"/>
      <c r="AJ14" s="685"/>
      <c r="AK14" s="685"/>
      <c r="AL14" s="661" t="s">
        <v>130</v>
      </c>
      <c r="AM14" s="662"/>
      <c r="AN14" s="662"/>
      <c r="AO14" s="686"/>
      <c r="AP14" s="655" t="s">
        <v>262</v>
      </c>
      <c r="AQ14" s="656"/>
      <c r="AR14" s="656"/>
      <c r="AS14" s="656"/>
      <c r="AT14" s="656"/>
      <c r="AU14" s="656"/>
      <c r="AV14" s="656"/>
      <c r="AW14" s="656"/>
      <c r="AX14" s="656"/>
      <c r="AY14" s="656"/>
      <c r="AZ14" s="656"/>
      <c r="BA14" s="656"/>
      <c r="BB14" s="656"/>
      <c r="BC14" s="656"/>
      <c r="BD14" s="656"/>
      <c r="BE14" s="656"/>
      <c r="BF14" s="657"/>
      <c r="BG14" s="658">
        <v>238189</v>
      </c>
      <c r="BH14" s="659"/>
      <c r="BI14" s="659"/>
      <c r="BJ14" s="659"/>
      <c r="BK14" s="659"/>
      <c r="BL14" s="659"/>
      <c r="BM14" s="659"/>
      <c r="BN14" s="660"/>
      <c r="BO14" s="684">
        <v>1.9</v>
      </c>
      <c r="BP14" s="684"/>
      <c r="BQ14" s="684"/>
      <c r="BR14" s="684"/>
      <c r="BS14" s="685" t="s">
        <v>130</v>
      </c>
      <c r="BT14" s="685"/>
      <c r="BU14" s="685"/>
      <c r="BV14" s="685"/>
      <c r="BW14" s="685"/>
      <c r="BX14" s="685"/>
      <c r="BY14" s="685"/>
      <c r="BZ14" s="685"/>
      <c r="CA14" s="685"/>
      <c r="CB14" s="730"/>
      <c r="CD14" s="655" t="s">
        <v>263</v>
      </c>
      <c r="CE14" s="656"/>
      <c r="CF14" s="656"/>
      <c r="CG14" s="656"/>
      <c r="CH14" s="656"/>
      <c r="CI14" s="656"/>
      <c r="CJ14" s="656"/>
      <c r="CK14" s="656"/>
      <c r="CL14" s="656"/>
      <c r="CM14" s="656"/>
      <c r="CN14" s="656"/>
      <c r="CO14" s="656"/>
      <c r="CP14" s="656"/>
      <c r="CQ14" s="657"/>
      <c r="CR14" s="658">
        <v>1000993</v>
      </c>
      <c r="CS14" s="659"/>
      <c r="CT14" s="659"/>
      <c r="CU14" s="659"/>
      <c r="CV14" s="659"/>
      <c r="CW14" s="659"/>
      <c r="CX14" s="659"/>
      <c r="CY14" s="660"/>
      <c r="CZ14" s="684">
        <v>3.2</v>
      </c>
      <c r="DA14" s="684"/>
      <c r="DB14" s="684"/>
      <c r="DC14" s="684"/>
      <c r="DD14" s="664">
        <v>3703</v>
      </c>
      <c r="DE14" s="659"/>
      <c r="DF14" s="659"/>
      <c r="DG14" s="659"/>
      <c r="DH14" s="659"/>
      <c r="DI14" s="659"/>
      <c r="DJ14" s="659"/>
      <c r="DK14" s="659"/>
      <c r="DL14" s="659"/>
      <c r="DM14" s="659"/>
      <c r="DN14" s="659"/>
      <c r="DO14" s="659"/>
      <c r="DP14" s="660"/>
      <c r="DQ14" s="664">
        <v>999671</v>
      </c>
      <c r="DR14" s="659"/>
      <c r="DS14" s="659"/>
      <c r="DT14" s="659"/>
      <c r="DU14" s="659"/>
      <c r="DV14" s="659"/>
      <c r="DW14" s="659"/>
      <c r="DX14" s="659"/>
      <c r="DY14" s="659"/>
      <c r="DZ14" s="659"/>
      <c r="EA14" s="659"/>
      <c r="EB14" s="659"/>
      <c r="EC14" s="694"/>
    </row>
    <row r="15" spans="2:143" ht="11.25" customHeight="1" x14ac:dyDescent="0.2">
      <c r="B15" s="655" t="s">
        <v>264</v>
      </c>
      <c r="C15" s="656"/>
      <c r="D15" s="656"/>
      <c r="E15" s="656"/>
      <c r="F15" s="656"/>
      <c r="G15" s="656"/>
      <c r="H15" s="656"/>
      <c r="I15" s="656"/>
      <c r="J15" s="656"/>
      <c r="K15" s="656"/>
      <c r="L15" s="656"/>
      <c r="M15" s="656"/>
      <c r="N15" s="656"/>
      <c r="O15" s="656"/>
      <c r="P15" s="656"/>
      <c r="Q15" s="657"/>
      <c r="R15" s="658" t="s">
        <v>130</v>
      </c>
      <c r="S15" s="659"/>
      <c r="T15" s="659"/>
      <c r="U15" s="659"/>
      <c r="V15" s="659"/>
      <c r="W15" s="659"/>
      <c r="X15" s="659"/>
      <c r="Y15" s="660"/>
      <c r="Z15" s="684" t="s">
        <v>130</v>
      </c>
      <c r="AA15" s="684"/>
      <c r="AB15" s="684"/>
      <c r="AC15" s="684"/>
      <c r="AD15" s="685" t="s">
        <v>130</v>
      </c>
      <c r="AE15" s="685"/>
      <c r="AF15" s="685"/>
      <c r="AG15" s="685"/>
      <c r="AH15" s="685"/>
      <c r="AI15" s="685"/>
      <c r="AJ15" s="685"/>
      <c r="AK15" s="685"/>
      <c r="AL15" s="661" t="s">
        <v>130</v>
      </c>
      <c r="AM15" s="662"/>
      <c r="AN15" s="662"/>
      <c r="AO15" s="686"/>
      <c r="AP15" s="655" t="s">
        <v>265</v>
      </c>
      <c r="AQ15" s="656"/>
      <c r="AR15" s="656"/>
      <c r="AS15" s="656"/>
      <c r="AT15" s="656"/>
      <c r="AU15" s="656"/>
      <c r="AV15" s="656"/>
      <c r="AW15" s="656"/>
      <c r="AX15" s="656"/>
      <c r="AY15" s="656"/>
      <c r="AZ15" s="656"/>
      <c r="BA15" s="656"/>
      <c r="BB15" s="656"/>
      <c r="BC15" s="656"/>
      <c r="BD15" s="656"/>
      <c r="BE15" s="656"/>
      <c r="BF15" s="657"/>
      <c r="BG15" s="658">
        <v>556518</v>
      </c>
      <c r="BH15" s="659"/>
      <c r="BI15" s="659"/>
      <c r="BJ15" s="659"/>
      <c r="BK15" s="659"/>
      <c r="BL15" s="659"/>
      <c r="BM15" s="659"/>
      <c r="BN15" s="660"/>
      <c r="BO15" s="684">
        <v>4.5</v>
      </c>
      <c r="BP15" s="684"/>
      <c r="BQ15" s="684"/>
      <c r="BR15" s="684"/>
      <c r="BS15" s="685" t="s">
        <v>130</v>
      </c>
      <c r="BT15" s="685"/>
      <c r="BU15" s="685"/>
      <c r="BV15" s="685"/>
      <c r="BW15" s="685"/>
      <c r="BX15" s="685"/>
      <c r="BY15" s="685"/>
      <c r="BZ15" s="685"/>
      <c r="CA15" s="685"/>
      <c r="CB15" s="730"/>
      <c r="CD15" s="655" t="s">
        <v>266</v>
      </c>
      <c r="CE15" s="656"/>
      <c r="CF15" s="656"/>
      <c r="CG15" s="656"/>
      <c r="CH15" s="656"/>
      <c r="CI15" s="656"/>
      <c r="CJ15" s="656"/>
      <c r="CK15" s="656"/>
      <c r="CL15" s="656"/>
      <c r="CM15" s="656"/>
      <c r="CN15" s="656"/>
      <c r="CO15" s="656"/>
      <c r="CP15" s="656"/>
      <c r="CQ15" s="657"/>
      <c r="CR15" s="658">
        <v>3351805</v>
      </c>
      <c r="CS15" s="659"/>
      <c r="CT15" s="659"/>
      <c r="CU15" s="659"/>
      <c r="CV15" s="659"/>
      <c r="CW15" s="659"/>
      <c r="CX15" s="659"/>
      <c r="CY15" s="660"/>
      <c r="CZ15" s="684">
        <v>10.8</v>
      </c>
      <c r="DA15" s="684"/>
      <c r="DB15" s="684"/>
      <c r="DC15" s="684"/>
      <c r="DD15" s="664">
        <v>545636</v>
      </c>
      <c r="DE15" s="659"/>
      <c r="DF15" s="659"/>
      <c r="DG15" s="659"/>
      <c r="DH15" s="659"/>
      <c r="DI15" s="659"/>
      <c r="DJ15" s="659"/>
      <c r="DK15" s="659"/>
      <c r="DL15" s="659"/>
      <c r="DM15" s="659"/>
      <c r="DN15" s="659"/>
      <c r="DO15" s="659"/>
      <c r="DP15" s="660"/>
      <c r="DQ15" s="664">
        <v>2455226</v>
      </c>
      <c r="DR15" s="659"/>
      <c r="DS15" s="659"/>
      <c r="DT15" s="659"/>
      <c r="DU15" s="659"/>
      <c r="DV15" s="659"/>
      <c r="DW15" s="659"/>
      <c r="DX15" s="659"/>
      <c r="DY15" s="659"/>
      <c r="DZ15" s="659"/>
      <c r="EA15" s="659"/>
      <c r="EB15" s="659"/>
      <c r="EC15" s="694"/>
    </row>
    <row r="16" spans="2:143" ht="11.25" customHeight="1" x14ac:dyDescent="0.2">
      <c r="B16" s="655" t="s">
        <v>267</v>
      </c>
      <c r="C16" s="656"/>
      <c r="D16" s="656"/>
      <c r="E16" s="656"/>
      <c r="F16" s="656"/>
      <c r="G16" s="656"/>
      <c r="H16" s="656"/>
      <c r="I16" s="656"/>
      <c r="J16" s="656"/>
      <c r="K16" s="656"/>
      <c r="L16" s="656"/>
      <c r="M16" s="656"/>
      <c r="N16" s="656"/>
      <c r="O16" s="656"/>
      <c r="P16" s="656"/>
      <c r="Q16" s="657"/>
      <c r="R16" s="658">
        <v>27776</v>
      </c>
      <c r="S16" s="659"/>
      <c r="T16" s="659"/>
      <c r="U16" s="659"/>
      <c r="V16" s="659"/>
      <c r="W16" s="659"/>
      <c r="X16" s="659"/>
      <c r="Y16" s="660"/>
      <c r="Z16" s="684">
        <v>0.1</v>
      </c>
      <c r="AA16" s="684"/>
      <c r="AB16" s="684"/>
      <c r="AC16" s="684"/>
      <c r="AD16" s="685">
        <v>27776</v>
      </c>
      <c r="AE16" s="685"/>
      <c r="AF16" s="685"/>
      <c r="AG16" s="685"/>
      <c r="AH16" s="685"/>
      <c r="AI16" s="685"/>
      <c r="AJ16" s="685"/>
      <c r="AK16" s="685"/>
      <c r="AL16" s="661">
        <v>0.2</v>
      </c>
      <c r="AM16" s="662"/>
      <c r="AN16" s="662"/>
      <c r="AO16" s="686"/>
      <c r="AP16" s="655" t="s">
        <v>268</v>
      </c>
      <c r="AQ16" s="656"/>
      <c r="AR16" s="656"/>
      <c r="AS16" s="656"/>
      <c r="AT16" s="656"/>
      <c r="AU16" s="656"/>
      <c r="AV16" s="656"/>
      <c r="AW16" s="656"/>
      <c r="AX16" s="656"/>
      <c r="AY16" s="656"/>
      <c r="AZ16" s="656"/>
      <c r="BA16" s="656"/>
      <c r="BB16" s="656"/>
      <c r="BC16" s="656"/>
      <c r="BD16" s="656"/>
      <c r="BE16" s="656"/>
      <c r="BF16" s="657"/>
      <c r="BG16" s="658" t="s">
        <v>130</v>
      </c>
      <c r="BH16" s="659"/>
      <c r="BI16" s="659"/>
      <c r="BJ16" s="659"/>
      <c r="BK16" s="659"/>
      <c r="BL16" s="659"/>
      <c r="BM16" s="659"/>
      <c r="BN16" s="660"/>
      <c r="BO16" s="684" t="s">
        <v>130</v>
      </c>
      <c r="BP16" s="684"/>
      <c r="BQ16" s="684"/>
      <c r="BR16" s="684"/>
      <c r="BS16" s="685" t="s">
        <v>130</v>
      </c>
      <c r="BT16" s="685"/>
      <c r="BU16" s="685"/>
      <c r="BV16" s="685"/>
      <c r="BW16" s="685"/>
      <c r="BX16" s="685"/>
      <c r="BY16" s="685"/>
      <c r="BZ16" s="685"/>
      <c r="CA16" s="685"/>
      <c r="CB16" s="730"/>
      <c r="CD16" s="655" t="s">
        <v>269</v>
      </c>
      <c r="CE16" s="656"/>
      <c r="CF16" s="656"/>
      <c r="CG16" s="656"/>
      <c r="CH16" s="656"/>
      <c r="CI16" s="656"/>
      <c r="CJ16" s="656"/>
      <c r="CK16" s="656"/>
      <c r="CL16" s="656"/>
      <c r="CM16" s="656"/>
      <c r="CN16" s="656"/>
      <c r="CO16" s="656"/>
      <c r="CP16" s="656"/>
      <c r="CQ16" s="657"/>
      <c r="CR16" s="658" t="s">
        <v>130</v>
      </c>
      <c r="CS16" s="659"/>
      <c r="CT16" s="659"/>
      <c r="CU16" s="659"/>
      <c r="CV16" s="659"/>
      <c r="CW16" s="659"/>
      <c r="CX16" s="659"/>
      <c r="CY16" s="660"/>
      <c r="CZ16" s="684" t="s">
        <v>130</v>
      </c>
      <c r="DA16" s="684"/>
      <c r="DB16" s="684"/>
      <c r="DC16" s="684"/>
      <c r="DD16" s="664" t="s">
        <v>130</v>
      </c>
      <c r="DE16" s="659"/>
      <c r="DF16" s="659"/>
      <c r="DG16" s="659"/>
      <c r="DH16" s="659"/>
      <c r="DI16" s="659"/>
      <c r="DJ16" s="659"/>
      <c r="DK16" s="659"/>
      <c r="DL16" s="659"/>
      <c r="DM16" s="659"/>
      <c r="DN16" s="659"/>
      <c r="DO16" s="659"/>
      <c r="DP16" s="660"/>
      <c r="DQ16" s="664" t="s">
        <v>130</v>
      </c>
      <c r="DR16" s="659"/>
      <c r="DS16" s="659"/>
      <c r="DT16" s="659"/>
      <c r="DU16" s="659"/>
      <c r="DV16" s="659"/>
      <c r="DW16" s="659"/>
      <c r="DX16" s="659"/>
      <c r="DY16" s="659"/>
      <c r="DZ16" s="659"/>
      <c r="EA16" s="659"/>
      <c r="EB16" s="659"/>
      <c r="EC16" s="694"/>
    </row>
    <row r="17" spans="2:133" ht="11.25" customHeight="1" x14ac:dyDescent="0.2">
      <c r="B17" s="655" t="s">
        <v>270</v>
      </c>
      <c r="C17" s="656"/>
      <c r="D17" s="656"/>
      <c r="E17" s="656"/>
      <c r="F17" s="656"/>
      <c r="G17" s="656"/>
      <c r="H17" s="656"/>
      <c r="I17" s="656"/>
      <c r="J17" s="656"/>
      <c r="K17" s="656"/>
      <c r="L17" s="656"/>
      <c r="M17" s="656"/>
      <c r="N17" s="656"/>
      <c r="O17" s="656"/>
      <c r="P17" s="656"/>
      <c r="Q17" s="657"/>
      <c r="R17" s="658">
        <v>157960</v>
      </c>
      <c r="S17" s="659"/>
      <c r="T17" s="659"/>
      <c r="U17" s="659"/>
      <c r="V17" s="659"/>
      <c r="W17" s="659"/>
      <c r="X17" s="659"/>
      <c r="Y17" s="660"/>
      <c r="Z17" s="684">
        <v>0.5</v>
      </c>
      <c r="AA17" s="684"/>
      <c r="AB17" s="684"/>
      <c r="AC17" s="684"/>
      <c r="AD17" s="685">
        <v>157960</v>
      </c>
      <c r="AE17" s="685"/>
      <c r="AF17" s="685"/>
      <c r="AG17" s="685"/>
      <c r="AH17" s="685"/>
      <c r="AI17" s="685"/>
      <c r="AJ17" s="685"/>
      <c r="AK17" s="685"/>
      <c r="AL17" s="661">
        <v>0.9</v>
      </c>
      <c r="AM17" s="662"/>
      <c r="AN17" s="662"/>
      <c r="AO17" s="686"/>
      <c r="AP17" s="655" t="s">
        <v>271</v>
      </c>
      <c r="AQ17" s="656"/>
      <c r="AR17" s="656"/>
      <c r="AS17" s="656"/>
      <c r="AT17" s="656"/>
      <c r="AU17" s="656"/>
      <c r="AV17" s="656"/>
      <c r="AW17" s="656"/>
      <c r="AX17" s="656"/>
      <c r="AY17" s="656"/>
      <c r="AZ17" s="656"/>
      <c r="BA17" s="656"/>
      <c r="BB17" s="656"/>
      <c r="BC17" s="656"/>
      <c r="BD17" s="656"/>
      <c r="BE17" s="656"/>
      <c r="BF17" s="657"/>
      <c r="BG17" s="658" t="s">
        <v>130</v>
      </c>
      <c r="BH17" s="659"/>
      <c r="BI17" s="659"/>
      <c r="BJ17" s="659"/>
      <c r="BK17" s="659"/>
      <c r="BL17" s="659"/>
      <c r="BM17" s="659"/>
      <c r="BN17" s="660"/>
      <c r="BO17" s="684" t="s">
        <v>130</v>
      </c>
      <c r="BP17" s="684"/>
      <c r="BQ17" s="684"/>
      <c r="BR17" s="684"/>
      <c r="BS17" s="685" t="s">
        <v>130</v>
      </c>
      <c r="BT17" s="685"/>
      <c r="BU17" s="685"/>
      <c r="BV17" s="685"/>
      <c r="BW17" s="685"/>
      <c r="BX17" s="685"/>
      <c r="BY17" s="685"/>
      <c r="BZ17" s="685"/>
      <c r="CA17" s="685"/>
      <c r="CB17" s="730"/>
      <c r="CD17" s="655" t="s">
        <v>272</v>
      </c>
      <c r="CE17" s="656"/>
      <c r="CF17" s="656"/>
      <c r="CG17" s="656"/>
      <c r="CH17" s="656"/>
      <c r="CI17" s="656"/>
      <c r="CJ17" s="656"/>
      <c r="CK17" s="656"/>
      <c r="CL17" s="656"/>
      <c r="CM17" s="656"/>
      <c r="CN17" s="656"/>
      <c r="CO17" s="656"/>
      <c r="CP17" s="656"/>
      <c r="CQ17" s="657"/>
      <c r="CR17" s="658">
        <v>2134350</v>
      </c>
      <c r="CS17" s="659"/>
      <c r="CT17" s="659"/>
      <c r="CU17" s="659"/>
      <c r="CV17" s="659"/>
      <c r="CW17" s="659"/>
      <c r="CX17" s="659"/>
      <c r="CY17" s="660"/>
      <c r="CZ17" s="684">
        <v>6.9</v>
      </c>
      <c r="DA17" s="684"/>
      <c r="DB17" s="684"/>
      <c r="DC17" s="684"/>
      <c r="DD17" s="664" t="s">
        <v>130</v>
      </c>
      <c r="DE17" s="659"/>
      <c r="DF17" s="659"/>
      <c r="DG17" s="659"/>
      <c r="DH17" s="659"/>
      <c r="DI17" s="659"/>
      <c r="DJ17" s="659"/>
      <c r="DK17" s="659"/>
      <c r="DL17" s="659"/>
      <c r="DM17" s="659"/>
      <c r="DN17" s="659"/>
      <c r="DO17" s="659"/>
      <c r="DP17" s="660"/>
      <c r="DQ17" s="664">
        <v>2103956</v>
      </c>
      <c r="DR17" s="659"/>
      <c r="DS17" s="659"/>
      <c r="DT17" s="659"/>
      <c r="DU17" s="659"/>
      <c r="DV17" s="659"/>
      <c r="DW17" s="659"/>
      <c r="DX17" s="659"/>
      <c r="DY17" s="659"/>
      <c r="DZ17" s="659"/>
      <c r="EA17" s="659"/>
      <c r="EB17" s="659"/>
      <c r="EC17" s="694"/>
    </row>
    <row r="18" spans="2:133" ht="11.25" customHeight="1" x14ac:dyDescent="0.2">
      <c r="B18" s="655" t="s">
        <v>273</v>
      </c>
      <c r="C18" s="656"/>
      <c r="D18" s="656"/>
      <c r="E18" s="656"/>
      <c r="F18" s="656"/>
      <c r="G18" s="656"/>
      <c r="H18" s="656"/>
      <c r="I18" s="656"/>
      <c r="J18" s="656"/>
      <c r="K18" s="656"/>
      <c r="L18" s="656"/>
      <c r="M18" s="656"/>
      <c r="N18" s="656"/>
      <c r="O18" s="656"/>
      <c r="P18" s="656"/>
      <c r="Q18" s="657"/>
      <c r="R18" s="658">
        <v>195047</v>
      </c>
      <c r="S18" s="659"/>
      <c r="T18" s="659"/>
      <c r="U18" s="659"/>
      <c r="V18" s="659"/>
      <c r="W18" s="659"/>
      <c r="X18" s="659"/>
      <c r="Y18" s="660"/>
      <c r="Z18" s="684">
        <v>0.6</v>
      </c>
      <c r="AA18" s="684"/>
      <c r="AB18" s="684"/>
      <c r="AC18" s="684"/>
      <c r="AD18" s="685">
        <v>187557</v>
      </c>
      <c r="AE18" s="685"/>
      <c r="AF18" s="685"/>
      <c r="AG18" s="685"/>
      <c r="AH18" s="685"/>
      <c r="AI18" s="685"/>
      <c r="AJ18" s="685"/>
      <c r="AK18" s="685"/>
      <c r="AL18" s="661">
        <v>1.1000000238418579</v>
      </c>
      <c r="AM18" s="662"/>
      <c r="AN18" s="662"/>
      <c r="AO18" s="686"/>
      <c r="AP18" s="655" t="s">
        <v>274</v>
      </c>
      <c r="AQ18" s="656"/>
      <c r="AR18" s="656"/>
      <c r="AS18" s="656"/>
      <c r="AT18" s="656"/>
      <c r="AU18" s="656"/>
      <c r="AV18" s="656"/>
      <c r="AW18" s="656"/>
      <c r="AX18" s="656"/>
      <c r="AY18" s="656"/>
      <c r="AZ18" s="656"/>
      <c r="BA18" s="656"/>
      <c r="BB18" s="656"/>
      <c r="BC18" s="656"/>
      <c r="BD18" s="656"/>
      <c r="BE18" s="656"/>
      <c r="BF18" s="657"/>
      <c r="BG18" s="658" t="s">
        <v>130</v>
      </c>
      <c r="BH18" s="659"/>
      <c r="BI18" s="659"/>
      <c r="BJ18" s="659"/>
      <c r="BK18" s="659"/>
      <c r="BL18" s="659"/>
      <c r="BM18" s="659"/>
      <c r="BN18" s="660"/>
      <c r="BO18" s="684" t="s">
        <v>130</v>
      </c>
      <c r="BP18" s="684"/>
      <c r="BQ18" s="684"/>
      <c r="BR18" s="684"/>
      <c r="BS18" s="685" t="s">
        <v>130</v>
      </c>
      <c r="BT18" s="685"/>
      <c r="BU18" s="685"/>
      <c r="BV18" s="685"/>
      <c r="BW18" s="685"/>
      <c r="BX18" s="685"/>
      <c r="BY18" s="685"/>
      <c r="BZ18" s="685"/>
      <c r="CA18" s="685"/>
      <c r="CB18" s="730"/>
      <c r="CD18" s="655" t="s">
        <v>275</v>
      </c>
      <c r="CE18" s="656"/>
      <c r="CF18" s="656"/>
      <c r="CG18" s="656"/>
      <c r="CH18" s="656"/>
      <c r="CI18" s="656"/>
      <c r="CJ18" s="656"/>
      <c r="CK18" s="656"/>
      <c r="CL18" s="656"/>
      <c r="CM18" s="656"/>
      <c r="CN18" s="656"/>
      <c r="CO18" s="656"/>
      <c r="CP18" s="656"/>
      <c r="CQ18" s="657"/>
      <c r="CR18" s="658" t="s">
        <v>130</v>
      </c>
      <c r="CS18" s="659"/>
      <c r="CT18" s="659"/>
      <c r="CU18" s="659"/>
      <c r="CV18" s="659"/>
      <c r="CW18" s="659"/>
      <c r="CX18" s="659"/>
      <c r="CY18" s="660"/>
      <c r="CZ18" s="684" t="s">
        <v>130</v>
      </c>
      <c r="DA18" s="684"/>
      <c r="DB18" s="684"/>
      <c r="DC18" s="684"/>
      <c r="DD18" s="664" t="s">
        <v>130</v>
      </c>
      <c r="DE18" s="659"/>
      <c r="DF18" s="659"/>
      <c r="DG18" s="659"/>
      <c r="DH18" s="659"/>
      <c r="DI18" s="659"/>
      <c r="DJ18" s="659"/>
      <c r="DK18" s="659"/>
      <c r="DL18" s="659"/>
      <c r="DM18" s="659"/>
      <c r="DN18" s="659"/>
      <c r="DO18" s="659"/>
      <c r="DP18" s="660"/>
      <c r="DQ18" s="664" t="s">
        <v>130</v>
      </c>
      <c r="DR18" s="659"/>
      <c r="DS18" s="659"/>
      <c r="DT18" s="659"/>
      <c r="DU18" s="659"/>
      <c r="DV18" s="659"/>
      <c r="DW18" s="659"/>
      <c r="DX18" s="659"/>
      <c r="DY18" s="659"/>
      <c r="DZ18" s="659"/>
      <c r="EA18" s="659"/>
      <c r="EB18" s="659"/>
      <c r="EC18" s="694"/>
    </row>
    <row r="19" spans="2:133" ht="11.25" customHeight="1" x14ac:dyDescent="0.2">
      <c r="B19" s="655" t="s">
        <v>276</v>
      </c>
      <c r="C19" s="656"/>
      <c r="D19" s="656"/>
      <c r="E19" s="656"/>
      <c r="F19" s="656"/>
      <c r="G19" s="656"/>
      <c r="H19" s="656"/>
      <c r="I19" s="656"/>
      <c r="J19" s="656"/>
      <c r="K19" s="656"/>
      <c r="L19" s="656"/>
      <c r="M19" s="656"/>
      <c r="N19" s="656"/>
      <c r="O19" s="656"/>
      <c r="P19" s="656"/>
      <c r="Q19" s="657"/>
      <c r="R19" s="658">
        <v>72821</v>
      </c>
      <c r="S19" s="659"/>
      <c r="T19" s="659"/>
      <c r="U19" s="659"/>
      <c r="V19" s="659"/>
      <c r="W19" s="659"/>
      <c r="X19" s="659"/>
      <c r="Y19" s="660"/>
      <c r="Z19" s="684">
        <v>0.2</v>
      </c>
      <c r="AA19" s="684"/>
      <c r="AB19" s="684"/>
      <c r="AC19" s="684"/>
      <c r="AD19" s="685">
        <v>72821</v>
      </c>
      <c r="AE19" s="685"/>
      <c r="AF19" s="685"/>
      <c r="AG19" s="685"/>
      <c r="AH19" s="685"/>
      <c r="AI19" s="685"/>
      <c r="AJ19" s="685"/>
      <c r="AK19" s="685"/>
      <c r="AL19" s="661">
        <v>0.4</v>
      </c>
      <c r="AM19" s="662"/>
      <c r="AN19" s="662"/>
      <c r="AO19" s="686"/>
      <c r="AP19" s="655" t="s">
        <v>277</v>
      </c>
      <c r="AQ19" s="656"/>
      <c r="AR19" s="656"/>
      <c r="AS19" s="656"/>
      <c r="AT19" s="656"/>
      <c r="AU19" s="656"/>
      <c r="AV19" s="656"/>
      <c r="AW19" s="656"/>
      <c r="AX19" s="656"/>
      <c r="AY19" s="656"/>
      <c r="AZ19" s="656"/>
      <c r="BA19" s="656"/>
      <c r="BB19" s="656"/>
      <c r="BC19" s="656"/>
      <c r="BD19" s="656"/>
      <c r="BE19" s="656"/>
      <c r="BF19" s="657"/>
      <c r="BG19" s="658">
        <v>756838</v>
      </c>
      <c r="BH19" s="659"/>
      <c r="BI19" s="659"/>
      <c r="BJ19" s="659"/>
      <c r="BK19" s="659"/>
      <c r="BL19" s="659"/>
      <c r="BM19" s="659"/>
      <c r="BN19" s="660"/>
      <c r="BO19" s="684">
        <v>6.1</v>
      </c>
      <c r="BP19" s="684"/>
      <c r="BQ19" s="684"/>
      <c r="BR19" s="684"/>
      <c r="BS19" s="685" t="s">
        <v>130</v>
      </c>
      <c r="BT19" s="685"/>
      <c r="BU19" s="685"/>
      <c r="BV19" s="685"/>
      <c r="BW19" s="685"/>
      <c r="BX19" s="685"/>
      <c r="BY19" s="685"/>
      <c r="BZ19" s="685"/>
      <c r="CA19" s="685"/>
      <c r="CB19" s="730"/>
      <c r="CD19" s="655" t="s">
        <v>278</v>
      </c>
      <c r="CE19" s="656"/>
      <c r="CF19" s="656"/>
      <c r="CG19" s="656"/>
      <c r="CH19" s="656"/>
      <c r="CI19" s="656"/>
      <c r="CJ19" s="656"/>
      <c r="CK19" s="656"/>
      <c r="CL19" s="656"/>
      <c r="CM19" s="656"/>
      <c r="CN19" s="656"/>
      <c r="CO19" s="656"/>
      <c r="CP19" s="656"/>
      <c r="CQ19" s="657"/>
      <c r="CR19" s="658" t="s">
        <v>130</v>
      </c>
      <c r="CS19" s="659"/>
      <c r="CT19" s="659"/>
      <c r="CU19" s="659"/>
      <c r="CV19" s="659"/>
      <c r="CW19" s="659"/>
      <c r="CX19" s="659"/>
      <c r="CY19" s="660"/>
      <c r="CZ19" s="684" t="s">
        <v>130</v>
      </c>
      <c r="DA19" s="684"/>
      <c r="DB19" s="684"/>
      <c r="DC19" s="684"/>
      <c r="DD19" s="664" t="s">
        <v>130</v>
      </c>
      <c r="DE19" s="659"/>
      <c r="DF19" s="659"/>
      <c r="DG19" s="659"/>
      <c r="DH19" s="659"/>
      <c r="DI19" s="659"/>
      <c r="DJ19" s="659"/>
      <c r="DK19" s="659"/>
      <c r="DL19" s="659"/>
      <c r="DM19" s="659"/>
      <c r="DN19" s="659"/>
      <c r="DO19" s="659"/>
      <c r="DP19" s="660"/>
      <c r="DQ19" s="664" t="s">
        <v>130</v>
      </c>
      <c r="DR19" s="659"/>
      <c r="DS19" s="659"/>
      <c r="DT19" s="659"/>
      <c r="DU19" s="659"/>
      <c r="DV19" s="659"/>
      <c r="DW19" s="659"/>
      <c r="DX19" s="659"/>
      <c r="DY19" s="659"/>
      <c r="DZ19" s="659"/>
      <c r="EA19" s="659"/>
      <c r="EB19" s="659"/>
      <c r="EC19" s="694"/>
    </row>
    <row r="20" spans="2:133" ht="11.25" customHeight="1" x14ac:dyDescent="0.2">
      <c r="B20" s="655" t="s">
        <v>279</v>
      </c>
      <c r="C20" s="656"/>
      <c r="D20" s="656"/>
      <c r="E20" s="656"/>
      <c r="F20" s="656"/>
      <c r="G20" s="656"/>
      <c r="H20" s="656"/>
      <c r="I20" s="656"/>
      <c r="J20" s="656"/>
      <c r="K20" s="656"/>
      <c r="L20" s="656"/>
      <c r="M20" s="656"/>
      <c r="N20" s="656"/>
      <c r="O20" s="656"/>
      <c r="P20" s="656"/>
      <c r="Q20" s="657"/>
      <c r="R20" s="658">
        <v>7926</v>
      </c>
      <c r="S20" s="659"/>
      <c r="T20" s="659"/>
      <c r="U20" s="659"/>
      <c r="V20" s="659"/>
      <c r="W20" s="659"/>
      <c r="X20" s="659"/>
      <c r="Y20" s="660"/>
      <c r="Z20" s="684">
        <v>0</v>
      </c>
      <c r="AA20" s="684"/>
      <c r="AB20" s="684"/>
      <c r="AC20" s="684"/>
      <c r="AD20" s="685">
        <v>7926</v>
      </c>
      <c r="AE20" s="685"/>
      <c r="AF20" s="685"/>
      <c r="AG20" s="685"/>
      <c r="AH20" s="685"/>
      <c r="AI20" s="685"/>
      <c r="AJ20" s="685"/>
      <c r="AK20" s="685"/>
      <c r="AL20" s="661">
        <v>0</v>
      </c>
      <c r="AM20" s="662"/>
      <c r="AN20" s="662"/>
      <c r="AO20" s="686"/>
      <c r="AP20" s="655" t="s">
        <v>280</v>
      </c>
      <c r="AQ20" s="656"/>
      <c r="AR20" s="656"/>
      <c r="AS20" s="656"/>
      <c r="AT20" s="656"/>
      <c r="AU20" s="656"/>
      <c r="AV20" s="656"/>
      <c r="AW20" s="656"/>
      <c r="AX20" s="656"/>
      <c r="AY20" s="656"/>
      <c r="AZ20" s="656"/>
      <c r="BA20" s="656"/>
      <c r="BB20" s="656"/>
      <c r="BC20" s="656"/>
      <c r="BD20" s="656"/>
      <c r="BE20" s="656"/>
      <c r="BF20" s="657"/>
      <c r="BG20" s="658">
        <v>756838</v>
      </c>
      <c r="BH20" s="659"/>
      <c r="BI20" s="659"/>
      <c r="BJ20" s="659"/>
      <c r="BK20" s="659"/>
      <c r="BL20" s="659"/>
      <c r="BM20" s="659"/>
      <c r="BN20" s="660"/>
      <c r="BO20" s="684">
        <v>6.1</v>
      </c>
      <c r="BP20" s="684"/>
      <c r="BQ20" s="684"/>
      <c r="BR20" s="684"/>
      <c r="BS20" s="685" t="s">
        <v>130</v>
      </c>
      <c r="BT20" s="685"/>
      <c r="BU20" s="685"/>
      <c r="BV20" s="685"/>
      <c r="BW20" s="685"/>
      <c r="BX20" s="685"/>
      <c r="BY20" s="685"/>
      <c r="BZ20" s="685"/>
      <c r="CA20" s="685"/>
      <c r="CB20" s="730"/>
      <c r="CD20" s="655" t="s">
        <v>281</v>
      </c>
      <c r="CE20" s="656"/>
      <c r="CF20" s="656"/>
      <c r="CG20" s="656"/>
      <c r="CH20" s="656"/>
      <c r="CI20" s="656"/>
      <c r="CJ20" s="656"/>
      <c r="CK20" s="656"/>
      <c r="CL20" s="656"/>
      <c r="CM20" s="656"/>
      <c r="CN20" s="656"/>
      <c r="CO20" s="656"/>
      <c r="CP20" s="656"/>
      <c r="CQ20" s="657"/>
      <c r="CR20" s="658">
        <v>31097338</v>
      </c>
      <c r="CS20" s="659"/>
      <c r="CT20" s="659"/>
      <c r="CU20" s="659"/>
      <c r="CV20" s="659"/>
      <c r="CW20" s="659"/>
      <c r="CX20" s="659"/>
      <c r="CY20" s="660"/>
      <c r="CZ20" s="684">
        <v>100</v>
      </c>
      <c r="DA20" s="684"/>
      <c r="DB20" s="684"/>
      <c r="DC20" s="684"/>
      <c r="DD20" s="664">
        <v>3164059</v>
      </c>
      <c r="DE20" s="659"/>
      <c r="DF20" s="659"/>
      <c r="DG20" s="659"/>
      <c r="DH20" s="659"/>
      <c r="DI20" s="659"/>
      <c r="DJ20" s="659"/>
      <c r="DK20" s="659"/>
      <c r="DL20" s="659"/>
      <c r="DM20" s="659"/>
      <c r="DN20" s="659"/>
      <c r="DO20" s="659"/>
      <c r="DP20" s="660"/>
      <c r="DQ20" s="664">
        <v>19303529</v>
      </c>
      <c r="DR20" s="659"/>
      <c r="DS20" s="659"/>
      <c r="DT20" s="659"/>
      <c r="DU20" s="659"/>
      <c r="DV20" s="659"/>
      <c r="DW20" s="659"/>
      <c r="DX20" s="659"/>
      <c r="DY20" s="659"/>
      <c r="DZ20" s="659"/>
      <c r="EA20" s="659"/>
      <c r="EB20" s="659"/>
      <c r="EC20" s="694"/>
    </row>
    <row r="21" spans="2:133" ht="11.25" customHeight="1" x14ac:dyDescent="0.2">
      <c r="B21" s="655" t="s">
        <v>282</v>
      </c>
      <c r="C21" s="656"/>
      <c r="D21" s="656"/>
      <c r="E21" s="656"/>
      <c r="F21" s="656"/>
      <c r="G21" s="656"/>
      <c r="H21" s="656"/>
      <c r="I21" s="656"/>
      <c r="J21" s="656"/>
      <c r="K21" s="656"/>
      <c r="L21" s="656"/>
      <c r="M21" s="656"/>
      <c r="N21" s="656"/>
      <c r="O21" s="656"/>
      <c r="P21" s="656"/>
      <c r="Q21" s="657"/>
      <c r="R21" s="658">
        <v>4337</v>
      </c>
      <c r="S21" s="659"/>
      <c r="T21" s="659"/>
      <c r="U21" s="659"/>
      <c r="V21" s="659"/>
      <c r="W21" s="659"/>
      <c r="X21" s="659"/>
      <c r="Y21" s="660"/>
      <c r="Z21" s="684">
        <v>0</v>
      </c>
      <c r="AA21" s="684"/>
      <c r="AB21" s="684"/>
      <c r="AC21" s="684"/>
      <c r="AD21" s="685">
        <v>4337</v>
      </c>
      <c r="AE21" s="685"/>
      <c r="AF21" s="685"/>
      <c r="AG21" s="685"/>
      <c r="AH21" s="685"/>
      <c r="AI21" s="685"/>
      <c r="AJ21" s="685"/>
      <c r="AK21" s="685"/>
      <c r="AL21" s="661">
        <v>0</v>
      </c>
      <c r="AM21" s="662"/>
      <c r="AN21" s="662"/>
      <c r="AO21" s="686"/>
      <c r="AP21" s="655" t="s">
        <v>283</v>
      </c>
      <c r="AQ21" s="731"/>
      <c r="AR21" s="731"/>
      <c r="AS21" s="731"/>
      <c r="AT21" s="731"/>
      <c r="AU21" s="731"/>
      <c r="AV21" s="731"/>
      <c r="AW21" s="731"/>
      <c r="AX21" s="731"/>
      <c r="AY21" s="731"/>
      <c r="AZ21" s="731"/>
      <c r="BA21" s="731"/>
      <c r="BB21" s="731"/>
      <c r="BC21" s="731"/>
      <c r="BD21" s="731"/>
      <c r="BE21" s="731"/>
      <c r="BF21" s="732"/>
      <c r="BG21" s="658" t="s">
        <v>130</v>
      </c>
      <c r="BH21" s="659"/>
      <c r="BI21" s="659"/>
      <c r="BJ21" s="659"/>
      <c r="BK21" s="659"/>
      <c r="BL21" s="659"/>
      <c r="BM21" s="659"/>
      <c r="BN21" s="660"/>
      <c r="BO21" s="684" t="s">
        <v>130</v>
      </c>
      <c r="BP21" s="684"/>
      <c r="BQ21" s="684"/>
      <c r="BR21" s="684"/>
      <c r="BS21" s="685" t="s">
        <v>130</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284</v>
      </c>
      <c r="C22" s="716"/>
      <c r="D22" s="716"/>
      <c r="E22" s="716"/>
      <c r="F22" s="716"/>
      <c r="G22" s="716"/>
      <c r="H22" s="716"/>
      <c r="I22" s="716"/>
      <c r="J22" s="716"/>
      <c r="K22" s="716"/>
      <c r="L22" s="716"/>
      <c r="M22" s="716"/>
      <c r="N22" s="716"/>
      <c r="O22" s="716"/>
      <c r="P22" s="716"/>
      <c r="Q22" s="717"/>
      <c r="R22" s="658">
        <v>109963</v>
      </c>
      <c r="S22" s="659"/>
      <c r="T22" s="659"/>
      <c r="U22" s="659"/>
      <c r="V22" s="659"/>
      <c r="W22" s="659"/>
      <c r="X22" s="659"/>
      <c r="Y22" s="660"/>
      <c r="Z22" s="684">
        <v>0.3</v>
      </c>
      <c r="AA22" s="684"/>
      <c r="AB22" s="684"/>
      <c r="AC22" s="684"/>
      <c r="AD22" s="685">
        <v>102473</v>
      </c>
      <c r="AE22" s="685"/>
      <c r="AF22" s="685"/>
      <c r="AG22" s="685"/>
      <c r="AH22" s="685"/>
      <c r="AI22" s="685"/>
      <c r="AJ22" s="685"/>
      <c r="AK22" s="685"/>
      <c r="AL22" s="661">
        <v>0.60000002384185791</v>
      </c>
      <c r="AM22" s="662"/>
      <c r="AN22" s="662"/>
      <c r="AO22" s="686"/>
      <c r="AP22" s="655" t="s">
        <v>285</v>
      </c>
      <c r="AQ22" s="731"/>
      <c r="AR22" s="731"/>
      <c r="AS22" s="731"/>
      <c r="AT22" s="731"/>
      <c r="AU22" s="731"/>
      <c r="AV22" s="731"/>
      <c r="AW22" s="731"/>
      <c r="AX22" s="731"/>
      <c r="AY22" s="731"/>
      <c r="AZ22" s="731"/>
      <c r="BA22" s="731"/>
      <c r="BB22" s="731"/>
      <c r="BC22" s="731"/>
      <c r="BD22" s="731"/>
      <c r="BE22" s="731"/>
      <c r="BF22" s="732"/>
      <c r="BG22" s="658" t="s">
        <v>130</v>
      </c>
      <c r="BH22" s="659"/>
      <c r="BI22" s="659"/>
      <c r="BJ22" s="659"/>
      <c r="BK22" s="659"/>
      <c r="BL22" s="659"/>
      <c r="BM22" s="659"/>
      <c r="BN22" s="660"/>
      <c r="BO22" s="684" t="s">
        <v>130</v>
      </c>
      <c r="BP22" s="684"/>
      <c r="BQ22" s="684"/>
      <c r="BR22" s="684"/>
      <c r="BS22" s="685" t="s">
        <v>130</v>
      </c>
      <c r="BT22" s="685"/>
      <c r="BU22" s="685"/>
      <c r="BV22" s="685"/>
      <c r="BW22" s="685"/>
      <c r="BX22" s="685"/>
      <c r="BY22" s="685"/>
      <c r="BZ22" s="685"/>
      <c r="CA22" s="685"/>
      <c r="CB22" s="730"/>
      <c r="CD22" s="711" t="s">
        <v>286</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287</v>
      </c>
      <c r="C23" s="656"/>
      <c r="D23" s="656"/>
      <c r="E23" s="656"/>
      <c r="F23" s="656"/>
      <c r="G23" s="656"/>
      <c r="H23" s="656"/>
      <c r="I23" s="656"/>
      <c r="J23" s="656"/>
      <c r="K23" s="656"/>
      <c r="L23" s="656"/>
      <c r="M23" s="656"/>
      <c r="N23" s="656"/>
      <c r="O23" s="656"/>
      <c r="P23" s="656"/>
      <c r="Q23" s="657"/>
      <c r="R23" s="658">
        <v>2957745</v>
      </c>
      <c r="S23" s="659"/>
      <c r="T23" s="659"/>
      <c r="U23" s="659"/>
      <c r="V23" s="659"/>
      <c r="W23" s="659"/>
      <c r="X23" s="659"/>
      <c r="Y23" s="660"/>
      <c r="Z23" s="684">
        <v>8.6999999999999993</v>
      </c>
      <c r="AA23" s="684"/>
      <c r="AB23" s="684"/>
      <c r="AC23" s="684"/>
      <c r="AD23" s="685">
        <v>2563460</v>
      </c>
      <c r="AE23" s="685"/>
      <c r="AF23" s="685"/>
      <c r="AG23" s="685"/>
      <c r="AH23" s="685"/>
      <c r="AI23" s="685"/>
      <c r="AJ23" s="685"/>
      <c r="AK23" s="685"/>
      <c r="AL23" s="661">
        <v>15.1</v>
      </c>
      <c r="AM23" s="662"/>
      <c r="AN23" s="662"/>
      <c r="AO23" s="686"/>
      <c r="AP23" s="655" t="s">
        <v>288</v>
      </c>
      <c r="AQ23" s="731"/>
      <c r="AR23" s="731"/>
      <c r="AS23" s="731"/>
      <c r="AT23" s="731"/>
      <c r="AU23" s="731"/>
      <c r="AV23" s="731"/>
      <c r="AW23" s="731"/>
      <c r="AX23" s="731"/>
      <c r="AY23" s="731"/>
      <c r="AZ23" s="731"/>
      <c r="BA23" s="731"/>
      <c r="BB23" s="731"/>
      <c r="BC23" s="731"/>
      <c r="BD23" s="731"/>
      <c r="BE23" s="731"/>
      <c r="BF23" s="732"/>
      <c r="BG23" s="658">
        <v>756838</v>
      </c>
      <c r="BH23" s="659"/>
      <c r="BI23" s="659"/>
      <c r="BJ23" s="659"/>
      <c r="BK23" s="659"/>
      <c r="BL23" s="659"/>
      <c r="BM23" s="659"/>
      <c r="BN23" s="660"/>
      <c r="BO23" s="684">
        <v>6.1</v>
      </c>
      <c r="BP23" s="684"/>
      <c r="BQ23" s="684"/>
      <c r="BR23" s="684"/>
      <c r="BS23" s="685" t="s">
        <v>130</v>
      </c>
      <c r="BT23" s="685"/>
      <c r="BU23" s="685"/>
      <c r="BV23" s="685"/>
      <c r="BW23" s="685"/>
      <c r="BX23" s="685"/>
      <c r="BY23" s="685"/>
      <c r="BZ23" s="685"/>
      <c r="CA23" s="685"/>
      <c r="CB23" s="730"/>
      <c r="CD23" s="711" t="s">
        <v>227</v>
      </c>
      <c r="CE23" s="712"/>
      <c r="CF23" s="712"/>
      <c r="CG23" s="712"/>
      <c r="CH23" s="712"/>
      <c r="CI23" s="712"/>
      <c r="CJ23" s="712"/>
      <c r="CK23" s="712"/>
      <c r="CL23" s="712"/>
      <c r="CM23" s="712"/>
      <c r="CN23" s="712"/>
      <c r="CO23" s="712"/>
      <c r="CP23" s="712"/>
      <c r="CQ23" s="713"/>
      <c r="CR23" s="711" t="s">
        <v>289</v>
      </c>
      <c r="CS23" s="712"/>
      <c r="CT23" s="712"/>
      <c r="CU23" s="712"/>
      <c r="CV23" s="712"/>
      <c r="CW23" s="712"/>
      <c r="CX23" s="712"/>
      <c r="CY23" s="713"/>
      <c r="CZ23" s="711" t="s">
        <v>290</v>
      </c>
      <c r="DA23" s="712"/>
      <c r="DB23" s="712"/>
      <c r="DC23" s="713"/>
      <c r="DD23" s="711" t="s">
        <v>291</v>
      </c>
      <c r="DE23" s="712"/>
      <c r="DF23" s="712"/>
      <c r="DG23" s="712"/>
      <c r="DH23" s="712"/>
      <c r="DI23" s="712"/>
      <c r="DJ23" s="712"/>
      <c r="DK23" s="713"/>
      <c r="DL23" s="743" t="s">
        <v>292</v>
      </c>
      <c r="DM23" s="744"/>
      <c r="DN23" s="744"/>
      <c r="DO23" s="744"/>
      <c r="DP23" s="744"/>
      <c r="DQ23" s="744"/>
      <c r="DR23" s="744"/>
      <c r="DS23" s="744"/>
      <c r="DT23" s="744"/>
      <c r="DU23" s="744"/>
      <c r="DV23" s="745"/>
      <c r="DW23" s="711" t="s">
        <v>293</v>
      </c>
      <c r="DX23" s="712"/>
      <c r="DY23" s="712"/>
      <c r="DZ23" s="712"/>
      <c r="EA23" s="712"/>
      <c r="EB23" s="712"/>
      <c r="EC23" s="713"/>
    </row>
    <row r="24" spans="2:133" ht="11.25" customHeight="1" x14ac:dyDescent="0.2">
      <c r="B24" s="655" t="s">
        <v>294</v>
      </c>
      <c r="C24" s="656"/>
      <c r="D24" s="656"/>
      <c r="E24" s="656"/>
      <c r="F24" s="656"/>
      <c r="G24" s="656"/>
      <c r="H24" s="656"/>
      <c r="I24" s="656"/>
      <c r="J24" s="656"/>
      <c r="K24" s="656"/>
      <c r="L24" s="656"/>
      <c r="M24" s="656"/>
      <c r="N24" s="656"/>
      <c r="O24" s="656"/>
      <c r="P24" s="656"/>
      <c r="Q24" s="657"/>
      <c r="R24" s="658">
        <v>2563460</v>
      </c>
      <c r="S24" s="659"/>
      <c r="T24" s="659"/>
      <c r="U24" s="659"/>
      <c r="V24" s="659"/>
      <c r="W24" s="659"/>
      <c r="X24" s="659"/>
      <c r="Y24" s="660"/>
      <c r="Z24" s="684">
        <v>7.6</v>
      </c>
      <c r="AA24" s="684"/>
      <c r="AB24" s="684"/>
      <c r="AC24" s="684"/>
      <c r="AD24" s="685">
        <v>2563460</v>
      </c>
      <c r="AE24" s="685"/>
      <c r="AF24" s="685"/>
      <c r="AG24" s="685"/>
      <c r="AH24" s="685"/>
      <c r="AI24" s="685"/>
      <c r="AJ24" s="685"/>
      <c r="AK24" s="685"/>
      <c r="AL24" s="661">
        <v>15.1</v>
      </c>
      <c r="AM24" s="662"/>
      <c r="AN24" s="662"/>
      <c r="AO24" s="686"/>
      <c r="AP24" s="655" t="s">
        <v>295</v>
      </c>
      <c r="AQ24" s="731"/>
      <c r="AR24" s="731"/>
      <c r="AS24" s="731"/>
      <c r="AT24" s="731"/>
      <c r="AU24" s="731"/>
      <c r="AV24" s="731"/>
      <c r="AW24" s="731"/>
      <c r="AX24" s="731"/>
      <c r="AY24" s="731"/>
      <c r="AZ24" s="731"/>
      <c r="BA24" s="731"/>
      <c r="BB24" s="731"/>
      <c r="BC24" s="731"/>
      <c r="BD24" s="731"/>
      <c r="BE24" s="731"/>
      <c r="BF24" s="732"/>
      <c r="BG24" s="658" t="s">
        <v>130</v>
      </c>
      <c r="BH24" s="659"/>
      <c r="BI24" s="659"/>
      <c r="BJ24" s="659"/>
      <c r="BK24" s="659"/>
      <c r="BL24" s="659"/>
      <c r="BM24" s="659"/>
      <c r="BN24" s="660"/>
      <c r="BO24" s="684" t="s">
        <v>130</v>
      </c>
      <c r="BP24" s="684"/>
      <c r="BQ24" s="684"/>
      <c r="BR24" s="684"/>
      <c r="BS24" s="685" t="s">
        <v>130</v>
      </c>
      <c r="BT24" s="685"/>
      <c r="BU24" s="685"/>
      <c r="BV24" s="685"/>
      <c r="BW24" s="685"/>
      <c r="BX24" s="685"/>
      <c r="BY24" s="685"/>
      <c r="BZ24" s="685"/>
      <c r="CA24" s="685"/>
      <c r="CB24" s="730"/>
      <c r="CD24" s="708" t="s">
        <v>296</v>
      </c>
      <c r="CE24" s="709"/>
      <c r="CF24" s="709"/>
      <c r="CG24" s="709"/>
      <c r="CH24" s="709"/>
      <c r="CI24" s="709"/>
      <c r="CJ24" s="709"/>
      <c r="CK24" s="709"/>
      <c r="CL24" s="709"/>
      <c r="CM24" s="709"/>
      <c r="CN24" s="709"/>
      <c r="CO24" s="709"/>
      <c r="CP24" s="709"/>
      <c r="CQ24" s="710"/>
      <c r="CR24" s="705">
        <v>14567190</v>
      </c>
      <c r="CS24" s="706"/>
      <c r="CT24" s="706"/>
      <c r="CU24" s="706"/>
      <c r="CV24" s="706"/>
      <c r="CW24" s="706"/>
      <c r="CX24" s="706"/>
      <c r="CY24" s="734"/>
      <c r="CZ24" s="735">
        <v>46.8</v>
      </c>
      <c r="DA24" s="720"/>
      <c r="DB24" s="720"/>
      <c r="DC24" s="737"/>
      <c r="DD24" s="733">
        <v>8523601</v>
      </c>
      <c r="DE24" s="706"/>
      <c r="DF24" s="706"/>
      <c r="DG24" s="706"/>
      <c r="DH24" s="706"/>
      <c r="DI24" s="706"/>
      <c r="DJ24" s="706"/>
      <c r="DK24" s="734"/>
      <c r="DL24" s="733">
        <v>8387068</v>
      </c>
      <c r="DM24" s="706"/>
      <c r="DN24" s="706"/>
      <c r="DO24" s="706"/>
      <c r="DP24" s="706"/>
      <c r="DQ24" s="706"/>
      <c r="DR24" s="706"/>
      <c r="DS24" s="706"/>
      <c r="DT24" s="706"/>
      <c r="DU24" s="706"/>
      <c r="DV24" s="734"/>
      <c r="DW24" s="735">
        <v>45.4</v>
      </c>
      <c r="DX24" s="720"/>
      <c r="DY24" s="720"/>
      <c r="DZ24" s="720"/>
      <c r="EA24" s="720"/>
      <c r="EB24" s="720"/>
      <c r="EC24" s="736"/>
    </row>
    <row r="25" spans="2:133" ht="11.25" customHeight="1" x14ac:dyDescent="0.2">
      <c r="B25" s="655" t="s">
        <v>297</v>
      </c>
      <c r="C25" s="656"/>
      <c r="D25" s="656"/>
      <c r="E25" s="656"/>
      <c r="F25" s="656"/>
      <c r="G25" s="656"/>
      <c r="H25" s="656"/>
      <c r="I25" s="656"/>
      <c r="J25" s="656"/>
      <c r="K25" s="656"/>
      <c r="L25" s="656"/>
      <c r="M25" s="656"/>
      <c r="N25" s="656"/>
      <c r="O25" s="656"/>
      <c r="P25" s="656"/>
      <c r="Q25" s="657"/>
      <c r="R25" s="658">
        <v>394162</v>
      </c>
      <c r="S25" s="659"/>
      <c r="T25" s="659"/>
      <c r="U25" s="659"/>
      <c r="V25" s="659"/>
      <c r="W25" s="659"/>
      <c r="X25" s="659"/>
      <c r="Y25" s="660"/>
      <c r="Z25" s="684">
        <v>1.2</v>
      </c>
      <c r="AA25" s="684"/>
      <c r="AB25" s="684"/>
      <c r="AC25" s="684"/>
      <c r="AD25" s="685" t="s">
        <v>130</v>
      </c>
      <c r="AE25" s="685"/>
      <c r="AF25" s="685"/>
      <c r="AG25" s="685"/>
      <c r="AH25" s="685"/>
      <c r="AI25" s="685"/>
      <c r="AJ25" s="685"/>
      <c r="AK25" s="685"/>
      <c r="AL25" s="661" t="s">
        <v>130</v>
      </c>
      <c r="AM25" s="662"/>
      <c r="AN25" s="662"/>
      <c r="AO25" s="686"/>
      <c r="AP25" s="655" t="s">
        <v>298</v>
      </c>
      <c r="AQ25" s="731"/>
      <c r="AR25" s="731"/>
      <c r="AS25" s="731"/>
      <c r="AT25" s="731"/>
      <c r="AU25" s="731"/>
      <c r="AV25" s="731"/>
      <c r="AW25" s="731"/>
      <c r="AX25" s="731"/>
      <c r="AY25" s="731"/>
      <c r="AZ25" s="731"/>
      <c r="BA25" s="731"/>
      <c r="BB25" s="731"/>
      <c r="BC25" s="731"/>
      <c r="BD25" s="731"/>
      <c r="BE25" s="731"/>
      <c r="BF25" s="732"/>
      <c r="BG25" s="658" t="s">
        <v>130</v>
      </c>
      <c r="BH25" s="659"/>
      <c r="BI25" s="659"/>
      <c r="BJ25" s="659"/>
      <c r="BK25" s="659"/>
      <c r="BL25" s="659"/>
      <c r="BM25" s="659"/>
      <c r="BN25" s="660"/>
      <c r="BO25" s="684" t="s">
        <v>130</v>
      </c>
      <c r="BP25" s="684"/>
      <c r="BQ25" s="684"/>
      <c r="BR25" s="684"/>
      <c r="BS25" s="685" t="s">
        <v>130</v>
      </c>
      <c r="BT25" s="685"/>
      <c r="BU25" s="685"/>
      <c r="BV25" s="685"/>
      <c r="BW25" s="685"/>
      <c r="BX25" s="685"/>
      <c r="BY25" s="685"/>
      <c r="BZ25" s="685"/>
      <c r="CA25" s="685"/>
      <c r="CB25" s="730"/>
      <c r="CD25" s="655" t="s">
        <v>299</v>
      </c>
      <c r="CE25" s="656"/>
      <c r="CF25" s="656"/>
      <c r="CG25" s="656"/>
      <c r="CH25" s="656"/>
      <c r="CI25" s="656"/>
      <c r="CJ25" s="656"/>
      <c r="CK25" s="656"/>
      <c r="CL25" s="656"/>
      <c r="CM25" s="656"/>
      <c r="CN25" s="656"/>
      <c r="CO25" s="656"/>
      <c r="CP25" s="656"/>
      <c r="CQ25" s="657"/>
      <c r="CR25" s="658">
        <v>4995865</v>
      </c>
      <c r="CS25" s="668"/>
      <c r="CT25" s="668"/>
      <c r="CU25" s="668"/>
      <c r="CV25" s="668"/>
      <c r="CW25" s="668"/>
      <c r="CX25" s="668"/>
      <c r="CY25" s="669"/>
      <c r="CZ25" s="661">
        <v>16.100000000000001</v>
      </c>
      <c r="DA25" s="670"/>
      <c r="DB25" s="670"/>
      <c r="DC25" s="671"/>
      <c r="DD25" s="664">
        <v>4645786</v>
      </c>
      <c r="DE25" s="668"/>
      <c r="DF25" s="668"/>
      <c r="DG25" s="668"/>
      <c r="DH25" s="668"/>
      <c r="DI25" s="668"/>
      <c r="DJ25" s="668"/>
      <c r="DK25" s="669"/>
      <c r="DL25" s="664">
        <v>4527544</v>
      </c>
      <c r="DM25" s="668"/>
      <c r="DN25" s="668"/>
      <c r="DO25" s="668"/>
      <c r="DP25" s="668"/>
      <c r="DQ25" s="668"/>
      <c r="DR25" s="668"/>
      <c r="DS25" s="668"/>
      <c r="DT25" s="668"/>
      <c r="DU25" s="668"/>
      <c r="DV25" s="669"/>
      <c r="DW25" s="661">
        <v>24.5</v>
      </c>
      <c r="DX25" s="670"/>
      <c r="DY25" s="670"/>
      <c r="DZ25" s="670"/>
      <c r="EA25" s="670"/>
      <c r="EB25" s="670"/>
      <c r="EC25" s="689"/>
    </row>
    <row r="26" spans="2:133" ht="11.25" customHeight="1" x14ac:dyDescent="0.2">
      <c r="B26" s="655" t="s">
        <v>300</v>
      </c>
      <c r="C26" s="656"/>
      <c r="D26" s="656"/>
      <c r="E26" s="656"/>
      <c r="F26" s="656"/>
      <c r="G26" s="656"/>
      <c r="H26" s="656"/>
      <c r="I26" s="656"/>
      <c r="J26" s="656"/>
      <c r="K26" s="656"/>
      <c r="L26" s="656"/>
      <c r="M26" s="656"/>
      <c r="N26" s="656"/>
      <c r="O26" s="656"/>
      <c r="P26" s="656"/>
      <c r="Q26" s="657"/>
      <c r="R26" s="658">
        <v>123</v>
      </c>
      <c r="S26" s="659"/>
      <c r="T26" s="659"/>
      <c r="U26" s="659"/>
      <c r="V26" s="659"/>
      <c r="W26" s="659"/>
      <c r="X26" s="659"/>
      <c r="Y26" s="660"/>
      <c r="Z26" s="684">
        <v>0</v>
      </c>
      <c r="AA26" s="684"/>
      <c r="AB26" s="684"/>
      <c r="AC26" s="684"/>
      <c r="AD26" s="685" t="s">
        <v>130</v>
      </c>
      <c r="AE26" s="685"/>
      <c r="AF26" s="685"/>
      <c r="AG26" s="685"/>
      <c r="AH26" s="685"/>
      <c r="AI26" s="685"/>
      <c r="AJ26" s="685"/>
      <c r="AK26" s="685"/>
      <c r="AL26" s="661" t="s">
        <v>130</v>
      </c>
      <c r="AM26" s="662"/>
      <c r="AN26" s="662"/>
      <c r="AO26" s="686"/>
      <c r="AP26" s="655" t="s">
        <v>301</v>
      </c>
      <c r="AQ26" s="731"/>
      <c r="AR26" s="731"/>
      <c r="AS26" s="731"/>
      <c r="AT26" s="731"/>
      <c r="AU26" s="731"/>
      <c r="AV26" s="731"/>
      <c r="AW26" s="731"/>
      <c r="AX26" s="731"/>
      <c r="AY26" s="731"/>
      <c r="AZ26" s="731"/>
      <c r="BA26" s="731"/>
      <c r="BB26" s="731"/>
      <c r="BC26" s="731"/>
      <c r="BD26" s="731"/>
      <c r="BE26" s="731"/>
      <c r="BF26" s="732"/>
      <c r="BG26" s="658" t="s">
        <v>130</v>
      </c>
      <c r="BH26" s="659"/>
      <c r="BI26" s="659"/>
      <c r="BJ26" s="659"/>
      <c r="BK26" s="659"/>
      <c r="BL26" s="659"/>
      <c r="BM26" s="659"/>
      <c r="BN26" s="660"/>
      <c r="BO26" s="684" t="s">
        <v>130</v>
      </c>
      <c r="BP26" s="684"/>
      <c r="BQ26" s="684"/>
      <c r="BR26" s="684"/>
      <c r="BS26" s="685" t="s">
        <v>130</v>
      </c>
      <c r="BT26" s="685"/>
      <c r="BU26" s="685"/>
      <c r="BV26" s="685"/>
      <c r="BW26" s="685"/>
      <c r="BX26" s="685"/>
      <c r="BY26" s="685"/>
      <c r="BZ26" s="685"/>
      <c r="CA26" s="685"/>
      <c r="CB26" s="730"/>
      <c r="CD26" s="655" t="s">
        <v>302</v>
      </c>
      <c r="CE26" s="656"/>
      <c r="CF26" s="656"/>
      <c r="CG26" s="656"/>
      <c r="CH26" s="656"/>
      <c r="CI26" s="656"/>
      <c r="CJ26" s="656"/>
      <c r="CK26" s="656"/>
      <c r="CL26" s="656"/>
      <c r="CM26" s="656"/>
      <c r="CN26" s="656"/>
      <c r="CO26" s="656"/>
      <c r="CP26" s="656"/>
      <c r="CQ26" s="657"/>
      <c r="CR26" s="658">
        <v>3054102</v>
      </c>
      <c r="CS26" s="659"/>
      <c r="CT26" s="659"/>
      <c r="CU26" s="659"/>
      <c r="CV26" s="659"/>
      <c r="CW26" s="659"/>
      <c r="CX26" s="659"/>
      <c r="CY26" s="660"/>
      <c r="CZ26" s="661">
        <v>9.8000000000000007</v>
      </c>
      <c r="DA26" s="670"/>
      <c r="DB26" s="670"/>
      <c r="DC26" s="671"/>
      <c r="DD26" s="664">
        <v>2803925</v>
      </c>
      <c r="DE26" s="659"/>
      <c r="DF26" s="659"/>
      <c r="DG26" s="659"/>
      <c r="DH26" s="659"/>
      <c r="DI26" s="659"/>
      <c r="DJ26" s="659"/>
      <c r="DK26" s="660"/>
      <c r="DL26" s="664" t="s">
        <v>130</v>
      </c>
      <c r="DM26" s="659"/>
      <c r="DN26" s="659"/>
      <c r="DO26" s="659"/>
      <c r="DP26" s="659"/>
      <c r="DQ26" s="659"/>
      <c r="DR26" s="659"/>
      <c r="DS26" s="659"/>
      <c r="DT26" s="659"/>
      <c r="DU26" s="659"/>
      <c r="DV26" s="660"/>
      <c r="DW26" s="661" t="s">
        <v>130</v>
      </c>
      <c r="DX26" s="670"/>
      <c r="DY26" s="670"/>
      <c r="DZ26" s="670"/>
      <c r="EA26" s="670"/>
      <c r="EB26" s="670"/>
      <c r="EC26" s="689"/>
    </row>
    <row r="27" spans="2:133" ht="11.25" customHeight="1" x14ac:dyDescent="0.2">
      <c r="B27" s="655" t="s">
        <v>303</v>
      </c>
      <c r="C27" s="656"/>
      <c r="D27" s="656"/>
      <c r="E27" s="656"/>
      <c r="F27" s="656"/>
      <c r="G27" s="656"/>
      <c r="H27" s="656"/>
      <c r="I27" s="656"/>
      <c r="J27" s="656"/>
      <c r="K27" s="656"/>
      <c r="L27" s="656"/>
      <c r="M27" s="656"/>
      <c r="N27" s="656"/>
      <c r="O27" s="656"/>
      <c r="P27" s="656"/>
      <c r="Q27" s="657"/>
      <c r="R27" s="658">
        <v>18008344</v>
      </c>
      <c r="S27" s="659"/>
      <c r="T27" s="659"/>
      <c r="U27" s="659"/>
      <c r="V27" s="659"/>
      <c r="W27" s="659"/>
      <c r="X27" s="659"/>
      <c r="Y27" s="660"/>
      <c r="Z27" s="684">
        <v>53.3</v>
      </c>
      <c r="AA27" s="684"/>
      <c r="AB27" s="684"/>
      <c r="AC27" s="684"/>
      <c r="AD27" s="685">
        <v>16849731</v>
      </c>
      <c r="AE27" s="685"/>
      <c r="AF27" s="685"/>
      <c r="AG27" s="685"/>
      <c r="AH27" s="685"/>
      <c r="AI27" s="685"/>
      <c r="AJ27" s="685"/>
      <c r="AK27" s="685"/>
      <c r="AL27" s="661">
        <v>99.400001525878906</v>
      </c>
      <c r="AM27" s="662"/>
      <c r="AN27" s="662"/>
      <c r="AO27" s="686"/>
      <c r="AP27" s="655" t="s">
        <v>304</v>
      </c>
      <c r="AQ27" s="656"/>
      <c r="AR27" s="656"/>
      <c r="AS27" s="656"/>
      <c r="AT27" s="656"/>
      <c r="AU27" s="656"/>
      <c r="AV27" s="656"/>
      <c r="AW27" s="656"/>
      <c r="AX27" s="656"/>
      <c r="AY27" s="656"/>
      <c r="AZ27" s="656"/>
      <c r="BA27" s="656"/>
      <c r="BB27" s="656"/>
      <c r="BC27" s="656"/>
      <c r="BD27" s="656"/>
      <c r="BE27" s="656"/>
      <c r="BF27" s="657"/>
      <c r="BG27" s="658">
        <v>12407547</v>
      </c>
      <c r="BH27" s="659"/>
      <c r="BI27" s="659"/>
      <c r="BJ27" s="659"/>
      <c r="BK27" s="659"/>
      <c r="BL27" s="659"/>
      <c r="BM27" s="659"/>
      <c r="BN27" s="660"/>
      <c r="BO27" s="684">
        <v>100</v>
      </c>
      <c r="BP27" s="684"/>
      <c r="BQ27" s="684"/>
      <c r="BR27" s="684"/>
      <c r="BS27" s="685">
        <v>258642</v>
      </c>
      <c r="BT27" s="685"/>
      <c r="BU27" s="685"/>
      <c r="BV27" s="685"/>
      <c r="BW27" s="685"/>
      <c r="BX27" s="685"/>
      <c r="BY27" s="685"/>
      <c r="BZ27" s="685"/>
      <c r="CA27" s="685"/>
      <c r="CB27" s="730"/>
      <c r="CD27" s="655" t="s">
        <v>305</v>
      </c>
      <c r="CE27" s="656"/>
      <c r="CF27" s="656"/>
      <c r="CG27" s="656"/>
      <c r="CH27" s="656"/>
      <c r="CI27" s="656"/>
      <c r="CJ27" s="656"/>
      <c r="CK27" s="656"/>
      <c r="CL27" s="656"/>
      <c r="CM27" s="656"/>
      <c r="CN27" s="656"/>
      <c r="CO27" s="656"/>
      <c r="CP27" s="656"/>
      <c r="CQ27" s="657"/>
      <c r="CR27" s="658">
        <v>7436975</v>
      </c>
      <c r="CS27" s="668"/>
      <c r="CT27" s="668"/>
      <c r="CU27" s="668"/>
      <c r="CV27" s="668"/>
      <c r="CW27" s="668"/>
      <c r="CX27" s="668"/>
      <c r="CY27" s="669"/>
      <c r="CZ27" s="661">
        <v>23.9</v>
      </c>
      <c r="DA27" s="670"/>
      <c r="DB27" s="670"/>
      <c r="DC27" s="671"/>
      <c r="DD27" s="664">
        <v>1773859</v>
      </c>
      <c r="DE27" s="668"/>
      <c r="DF27" s="668"/>
      <c r="DG27" s="668"/>
      <c r="DH27" s="668"/>
      <c r="DI27" s="668"/>
      <c r="DJ27" s="668"/>
      <c r="DK27" s="669"/>
      <c r="DL27" s="664">
        <v>1755568</v>
      </c>
      <c r="DM27" s="668"/>
      <c r="DN27" s="668"/>
      <c r="DO27" s="668"/>
      <c r="DP27" s="668"/>
      <c r="DQ27" s="668"/>
      <c r="DR27" s="668"/>
      <c r="DS27" s="668"/>
      <c r="DT27" s="668"/>
      <c r="DU27" s="668"/>
      <c r="DV27" s="669"/>
      <c r="DW27" s="661">
        <v>9.5</v>
      </c>
      <c r="DX27" s="670"/>
      <c r="DY27" s="670"/>
      <c r="DZ27" s="670"/>
      <c r="EA27" s="670"/>
      <c r="EB27" s="670"/>
      <c r="EC27" s="689"/>
    </row>
    <row r="28" spans="2:133" ht="11.25" customHeight="1" x14ac:dyDescent="0.2">
      <c r="B28" s="655" t="s">
        <v>306</v>
      </c>
      <c r="C28" s="656"/>
      <c r="D28" s="656"/>
      <c r="E28" s="656"/>
      <c r="F28" s="656"/>
      <c r="G28" s="656"/>
      <c r="H28" s="656"/>
      <c r="I28" s="656"/>
      <c r="J28" s="656"/>
      <c r="K28" s="656"/>
      <c r="L28" s="656"/>
      <c r="M28" s="656"/>
      <c r="N28" s="656"/>
      <c r="O28" s="656"/>
      <c r="P28" s="656"/>
      <c r="Q28" s="657"/>
      <c r="R28" s="658">
        <v>11903</v>
      </c>
      <c r="S28" s="659"/>
      <c r="T28" s="659"/>
      <c r="U28" s="659"/>
      <c r="V28" s="659"/>
      <c r="W28" s="659"/>
      <c r="X28" s="659"/>
      <c r="Y28" s="660"/>
      <c r="Z28" s="684">
        <v>0</v>
      </c>
      <c r="AA28" s="684"/>
      <c r="AB28" s="684"/>
      <c r="AC28" s="684"/>
      <c r="AD28" s="685">
        <v>11903</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307</v>
      </c>
      <c r="CE28" s="656"/>
      <c r="CF28" s="656"/>
      <c r="CG28" s="656"/>
      <c r="CH28" s="656"/>
      <c r="CI28" s="656"/>
      <c r="CJ28" s="656"/>
      <c r="CK28" s="656"/>
      <c r="CL28" s="656"/>
      <c r="CM28" s="656"/>
      <c r="CN28" s="656"/>
      <c r="CO28" s="656"/>
      <c r="CP28" s="656"/>
      <c r="CQ28" s="657"/>
      <c r="CR28" s="658">
        <v>2134350</v>
      </c>
      <c r="CS28" s="659"/>
      <c r="CT28" s="659"/>
      <c r="CU28" s="659"/>
      <c r="CV28" s="659"/>
      <c r="CW28" s="659"/>
      <c r="CX28" s="659"/>
      <c r="CY28" s="660"/>
      <c r="CZ28" s="661">
        <v>6.9</v>
      </c>
      <c r="DA28" s="670"/>
      <c r="DB28" s="670"/>
      <c r="DC28" s="671"/>
      <c r="DD28" s="664">
        <v>2103956</v>
      </c>
      <c r="DE28" s="659"/>
      <c r="DF28" s="659"/>
      <c r="DG28" s="659"/>
      <c r="DH28" s="659"/>
      <c r="DI28" s="659"/>
      <c r="DJ28" s="659"/>
      <c r="DK28" s="660"/>
      <c r="DL28" s="664">
        <v>2103956</v>
      </c>
      <c r="DM28" s="659"/>
      <c r="DN28" s="659"/>
      <c r="DO28" s="659"/>
      <c r="DP28" s="659"/>
      <c r="DQ28" s="659"/>
      <c r="DR28" s="659"/>
      <c r="DS28" s="659"/>
      <c r="DT28" s="659"/>
      <c r="DU28" s="659"/>
      <c r="DV28" s="660"/>
      <c r="DW28" s="661">
        <v>11.4</v>
      </c>
      <c r="DX28" s="670"/>
      <c r="DY28" s="670"/>
      <c r="DZ28" s="670"/>
      <c r="EA28" s="670"/>
      <c r="EB28" s="670"/>
      <c r="EC28" s="689"/>
    </row>
    <row r="29" spans="2:133" ht="11.25" customHeight="1" x14ac:dyDescent="0.2">
      <c r="B29" s="655" t="s">
        <v>308</v>
      </c>
      <c r="C29" s="656"/>
      <c r="D29" s="656"/>
      <c r="E29" s="656"/>
      <c r="F29" s="656"/>
      <c r="G29" s="656"/>
      <c r="H29" s="656"/>
      <c r="I29" s="656"/>
      <c r="J29" s="656"/>
      <c r="K29" s="656"/>
      <c r="L29" s="656"/>
      <c r="M29" s="656"/>
      <c r="N29" s="656"/>
      <c r="O29" s="656"/>
      <c r="P29" s="656"/>
      <c r="Q29" s="657"/>
      <c r="R29" s="658">
        <v>121952</v>
      </c>
      <c r="S29" s="659"/>
      <c r="T29" s="659"/>
      <c r="U29" s="659"/>
      <c r="V29" s="659"/>
      <c r="W29" s="659"/>
      <c r="X29" s="659"/>
      <c r="Y29" s="660"/>
      <c r="Z29" s="684">
        <v>0.4</v>
      </c>
      <c r="AA29" s="684"/>
      <c r="AB29" s="684"/>
      <c r="AC29" s="684"/>
      <c r="AD29" s="685" t="s">
        <v>130</v>
      </c>
      <c r="AE29" s="685"/>
      <c r="AF29" s="685"/>
      <c r="AG29" s="685"/>
      <c r="AH29" s="685"/>
      <c r="AI29" s="685"/>
      <c r="AJ29" s="685"/>
      <c r="AK29" s="685"/>
      <c r="AL29" s="661" t="s">
        <v>130</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309</v>
      </c>
      <c r="CE29" s="679"/>
      <c r="CF29" s="655" t="s">
        <v>69</v>
      </c>
      <c r="CG29" s="656"/>
      <c r="CH29" s="656"/>
      <c r="CI29" s="656"/>
      <c r="CJ29" s="656"/>
      <c r="CK29" s="656"/>
      <c r="CL29" s="656"/>
      <c r="CM29" s="656"/>
      <c r="CN29" s="656"/>
      <c r="CO29" s="656"/>
      <c r="CP29" s="656"/>
      <c r="CQ29" s="657"/>
      <c r="CR29" s="658">
        <v>2134153</v>
      </c>
      <c r="CS29" s="668"/>
      <c r="CT29" s="668"/>
      <c r="CU29" s="668"/>
      <c r="CV29" s="668"/>
      <c r="CW29" s="668"/>
      <c r="CX29" s="668"/>
      <c r="CY29" s="669"/>
      <c r="CZ29" s="661">
        <v>6.9</v>
      </c>
      <c r="DA29" s="670"/>
      <c r="DB29" s="670"/>
      <c r="DC29" s="671"/>
      <c r="DD29" s="664">
        <v>2103759</v>
      </c>
      <c r="DE29" s="668"/>
      <c r="DF29" s="668"/>
      <c r="DG29" s="668"/>
      <c r="DH29" s="668"/>
      <c r="DI29" s="668"/>
      <c r="DJ29" s="668"/>
      <c r="DK29" s="669"/>
      <c r="DL29" s="664">
        <v>2103759</v>
      </c>
      <c r="DM29" s="668"/>
      <c r="DN29" s="668"/>
      <c r="DO29" s="668"/>
      <c r="DP29" s="668"/>
      <c r="DQ29" s="668"/>
      <c r="DR29" s="668"/>
      <c r="DS29" s="668"/>
      <c r="DT29" s="668"/>
      <c r="DU29" s="668"/>
      <c r="DV29" s="669"/>
      <c r="DW29" s="661">
        <v>11.4</v>
      </c>
      <c r="DX29" s="670"/>
      <c r="DY29" s="670"/>
      <c r="DZ29" s="670"/>
      <c r="EA29" s="670"/>
      <c r="EB29" s="670"/>
      <c r="EC29" s="689"/>
    </row>
    <row r="30" spans="2:133" ht="11.25" customHeight="1" x14ac:dyDescent="0.2">
      <c r="B30" s="655" t="s">
        <v>310</v>
      </c>
      <c r="C30" s="656"/>
      <c r="D30" s="656"/>
      <c r="E30" s="656"/>
      <c r="F30" s="656"/>
      <c r="G30" s="656"/>
      <c r="H30" s="656"/>
      <c r="I30" s="656"/>
      <c r="J30" s="656"/>
      <c r="K30" s="656"/>
      <c r="L30" s="656"/>
      <c r="M30" s="656"/>
      <c r="N30" s="656"/>
      <c r="O30" s="656"/>
      <c r="P30" s="656"/>
      <c r="Q30" s="657"/>
      <c r="R30" s="658">
        <v>323302</v>
      </c>
      <c r="S30" s="659"/>
      <c r="T30" s="659"/>
      <c r="U30" s="659"/>
      <c r="V30" s="659"/>
      <c r="W30" s="659"/>
      <c r="X30" s="659"/>
      <c r="Y30" s="660"/>
      <c r="Z30" s="684">
        <v>1</v>
      </c>
      <c r="AA30" s="684"/>
      <c r="AB30" s="684"/>
      <c r="AC30" s="684"/>
      <c r="AD30" s="685">
        <v>17278</v>
      </c>
      <c r="AE30" s="685"/>
      <c r="AF30" s="685"/>
      <c r="AG30" s="685"/>
      <c r="AH30" s="685"/>
      <c r="AI30" s="685"/>
      <c r="AJ30" s="685"/>
      <c r="AK30" s="685"/>
      <c r="AL30" s="661">
        <v>0.1</v>
      </c>
      <c r="AM30" s="662"/>
      <c r="AN30" s="662"/>
      <c r="AO30" s="686"/>
      <c r="AP30" s="711" t="s">
        <v>227</v>
      </c>
      <c r="AQ30" s="712"/>
      <c r="AR30" s="712"/>
      <c r="AS30" s="712"/>
      <c r="AT30" s="712"/>
      <c r="AU30" s="712"/>
      <c r="AV30" s="712"/>
      <c r="AW30" s="712"/>
      <c r="AX30" s="712"/>
      <c r="AY30" s="712"/>
      <c r="AZ30" s="712"/>
      <c r="BA30" s="712"/>
      <c r="BB30" s="712"/>
      <c r="BC30" s="712"/>
      <c r="BD30" s="712"/>
      <c r="BE30" s="712"/>
      <c r="BF30" s="713"/>
      <c r="BG30" s="711" t="s">
        <v>311</v>
      </c>
      <c r="BH30" s="728"/>
      <c r="BI30" s="728"/>
      <c r="BJ30" s="728"/>
      <c r="BK30" s="728"/>
      <c r="BL30" s="728"/>
      <c r="BM30" s="728"/>
      <c r="BN30" s="728"/>
      <c r="BO30" s="728"/>
      <c r="BP30" s="728"/>
      <c r="BQ30" s="729"/>
      <c r="BR30" s="711" t="s">
        <v>312</v>
      </c>
      <c r="BS30" s="728"/>
      <c r="BT30" s="728"/>
      <c r="BU30" s="728"/>
      <c r="BV30" s="728"/>
      <c r="BW30" s="728"/>
      <c r="BX30" s="728"/>
      <c r="BY30" s="728"/>
      <c r="BZ30" s="728"/>
      <c r="CA30" s="728"/>
      <c r="CB30" s="729"/>
      <c r="CD30" s="680"/>
      <c r="CE30" s="681"/>
      <c r="CF30" s="655" t="s">
        <v>313</v>
      </c>
      <c r="CG30" s="656"/>
      <c r="CH30" s="656"/>
      <c r="CI30" s="656"/>
      <c r="CJ30" s="656"/>
      <c r="CK30" s="656"/>
      <c r="CL30" s="656"/>
      <c r="CM30" s="656"/>
      <c r="CN30" s="656"/>
      <c r="CO30" s="656"/>
      <c r="CP30" s="656"/>
      <c r="CQ30" s="657"/>
      <c r="CR30" s="658">
        <v>2034605</v>
      </c>
      <c r="CS30" s="659"/>
      <c r="CT30" s="659"/>
      <c r="CU30" s="659"/>
      <c r="CV30" s="659"/>
      <c r="CW30" s="659"/>
      <c r="CX30" s="659"/>
      <c r="CY30" s="660"/>
      <c r="CZ30" s="661">
        <v>6.5</v>
      </c>
      <c r="DA30" s="670"/>
      <c r="DB30" s="670"/>
      <c r="DC30" s="671"/>
      <c r="DD30" s="664">
        <v>2006687</v>
      </c>
      <c r="DE30" s="659"/>
      <c r="DF30" s="659"/>
      <c r="DG30" s="659"/>
      <c r="DH30" s="659"/>
      <c r="DI30" s="659"/>
      <c r="DJ30" s="659"/>
      <c r="DK30" s="660"/>
      <c r="DL30" s="664">
        <v>2006687</v>
      </c>
      <c r="DM30" s="659"/>
      <c r="DN30" s="659"/>
      <c r="DO30" s="659"/>
      <c r="DP30" s="659"/>
      <c r="DQ30" s="659"/>
      <c r="DR30" s="659"/>
      <c r="DS30" s="659"/>
      <c r="DT30" s="659"/>
      <c r="DU30" s="659"/>
      <c r="DV30" s="660"/>
      <c r="DW30" s="661">
        <v>10.9</v>
      </c>
      <c r="DX30" s="670"/>
      <c r="DY30" s="670"/>
      <c r="DZ30" s="670"/>
      <c r="EA30" s="670"/>
      <c r="EB30" s="670"/>
      <c r="EC30" s="689"/>
    </row>
    <row r="31" spans="2:133" ht="11.25" customHeight="1" x14ac:dyDescent="0.2">
      <c r="B31" s="655" t="s">
        <v>314</v>
      </c>
      <c r="C31" s="656"/>
      <c r="D31" s="656"/>
      <c r="E31" s="656"/>
      <c r="F31" s="656"/>
      <c r="G31" s="656"/>
      <c r="H31" s="656"/>
      <c r="I31" s="656"/>
      <c r="J31" s="656"/>
      <c r="K31" s="656"/>
      <c r="L31" s="656"/>
      <c r="M31" s="656"/>
      <c r="N31" s="656"/>
      <c r="O31" s="656"/>
      <c r="P31" s="656"/>
      <c r="Q31" s="657"/>
      <c r="R31" s="658">
        <v>41952</v>
      </c>
      <c r="S31" s="659"/>
      <c r="T31" s="659"/>
      <c r="U31" s="659"/>
      <c r="V31" s="659"/>
      <c r="W31" s="659"/>
      <c r="X31" s="659"/>
      <c r="Y31" s="660"/>
      <c r="Z31" s="684">
        <v>0.1</v>
      </c>
      <c r="AA31" s="684"/>
      <c r="AB31" s="684"/>
      <c r="AC31" s="684"/>
      <c r="AD31" s="685" t="s">
        <v>130</v>
      </c>
      <c r="AE31" s="685"/>
      <c r="AF31" s="685"/>
      <c r="AG31" s="685"/>
      <c r="AH31" s="685"/>
      <c r="AI31" s="685"/>
      <c r="AJ31" s="685"/>
      <c r="AK31" s="685"/>
      <c r="AL31" s="661" t="s">
        <v>130</v>
      </c>
      <c r="AM31" s="662"/>
      <c r="AN31" s="662"/>
      <c r="AO31" s="686"/>
      <c r="AP31" s="722" t="s">
        <v>315</v>
      </c>
      <c r="AQ31" s="723"/>
      <c r="AR31" s="723"/>
      <c r="AS31" s="723"/>
      <c r="AT31" s="724" t="s">
        <v>316</v>
      </c>
      <c r="AU31" s="355"/>
      <c r="AV31" s="355"/>
      <c r="AW31" s="355"/>
      <c r="AX31" s="708" t="s">
        <v>193</v>
      </c>
      <c r="AY31" s="709"/>
      <c r="AZ31" s="709"/>
      <c r="BA31" s="709"/>
      <c r="BB31" s="709"/>
      <c r="BC31" s="709"/>
      <c r="BD31" s="709"/>
      <c r="BE31" s="709"/>
      <c r="BF31" s="710"/>
      <c r="BG31" s="718">
        <v>99.1</v>
      </c>
      <c r="BH31" s="719"/>
      <c r="BI31" s="719"/>
      <c r="BJ31" s="719"/>
      <c r="BK31" s="719"/>
      <c r="BL31" s="719"/>
      <c r="BM31" s="720">
        <v>97</v>
      </c>
      <c r="BN31" s="719"/>
      <c r="BO31" s="719"/>
      <c r="BP31" s="719"/>
      <c r="BQ31" s="721"/>
      <c r="BR31" s="718">
        <v>98.9</v>
      </c>
      <c r="BS31" s="719"/>
      <c r="BT31" s="719"/>
      <c r="BU31" s="719"/>
      <c r="BV31" s="719"/>
      <c r="BW31" s="719"/>
      <c r="BX31" s="720">
        <v>96.9</v>
      </c>
      <c r="BY31" s="719"/>
      <c r="BZ31" s="719"/>
      <c r="CA31" s="719"/>
      <c r="CB31" s="721"/>
      <c r="CD31" s="680"/>
      <c r="CE31" s="681"/>
      <c r="CF31" s="655" t="s">
        <v>317</v>
      </c>
      <c r="CG31" s="656"/>
      <c r="CH31" s="656"/>
      <c r="CI31" s="656"/>
      <c r="CJ31" s="656"/>
      <c r="CK31" s="656"/>
      <c r="CL31" s="656"/>
      <c r="CM31" s="656"/>
      <c r="CN31" s="656"/>
      <c r="CO31" s="656"/>
      <c r="CP31" s="656"/>
      <c r="CQ31" s="657"/>
      <c r="CR31" s="658">
        <v>99548</v>
      </c>
      <c r="CS31" s="668"/>
      <c r="CT31" s="668"/>
      <c r="CU31" s="668"/>
      <c r="CV31" s="668"/>
      <c r="CW31" s="668"/>
      <c r="CX31" s="668"/>
      <c r="CY31" s="669"/>
      <c r="CZ31" s="661">
        <v>0.3</v>
      </c>
      <c r="DA31" s="670"/>
      <c r="DB31" s="670"/>
      <c r="DC31" s="671"/>
      <c r="DD31" s="664">
        <v>97072</v>
      </c>
      <c r="DE31" s="668"/>
      <c r="DF31" s="668"/>
      <c r="DG31" s="668"/>
      <c r="DH31" s="668"/>
      <c r="DI31" s="668"/>
      <c r="DJ31" s="668"/>
      <c r="DK31" s="669"/>
      <c r="DL31" s="664">
        <v>97072</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2">
      <c r="B32" s="655" t="s">
        <v>318</v>
      </c>
      <c r="C32" s="656"/>
      <c r="D32" s="656"/>
      <c r="E32" s="656"/>
      <c r="F32" s="656"/>
      <c r="G32" s="656"/>
      <c r="H32" s="656"/>
      <c r="I32" s="656"/>
      <c r="J32" s="656"/>
      <c r="K32" s="656"/>
      <c r="L32" s="656"/>
      <c r="M32" s="656"/>
      <c r="N32" s="656"/>
      <c r="O32" s="656"/>
      <c r="P32" s="656"/>
      <c r="Q32" s="657"/>
      <c r="R32" s="658">
        <v>6087328</v>
      </c>
      <c r="S32" s="659"/>
      <c r="T32" s="659"/>
      <c r="U32" s="659"/>
      <c r="V32" s="659"/>
      <c r="W32" s="659"/>
      <c r="X32" s="659"/>
      <c r="Y32" s="660"/>
      <c r="Z32" s="684">
        <v>18</v>
      </c>
      <c r="AA32" s="684"/>
      <c r="AB32" s="684"/>
      <c r="AC32" s="684"/>
      <c r="AD32" s="685" t="s">
        <v>130</v>
      </c>
      <c r="AE32" s="685"/>
      <c r="AF32" s="685"/>
      <c r="AG32" s="685"/>
      <c r="AH32" s="685"/>
      <c r="AI32" s="685"/>
      <c r="AJ32" s="685"/>
      <c r="AK32" s="685"/>
      <c r="AL32" s="661" t="s">
        <v>130</v>
      </c>
      <c r="AM32" s="662"/>
      <c r="AN32" s="662"/>
      <c r="AO32" s="686"/>
      <c r="AP32" s="695"/>
      <c r="AQ32" s="696"/>
      <c r="AR32" s="696"/>
      <c r="AS32" s="696"/>
      <c r="AT32" s="725"/>
      <c r="AU32" s="207" t="s">
        <v>319</v>
      </c>
      <c r="AX32" s="655" t="s">
        <v>320</v>
      </c>
      <c r="AY32" s="656"/>
      <c r="AZ32" s="656"/>
      <c r="BA32" s="656"/>
      <c r="BB32" s="656"/>
      <c r="BC32" s="656"/>
      <c r="BD32" s="656"/>
      <c r="BE32" s="656"/>
      <c r="BF32" s="657"/>
      <c r="BG32" s="727">
        <v>99</v>
      </c>
      <c r="BH32" s="668"/>
      <c r="BI32" s="668"/>
      <c r="BJ32" s="668"/>
      <c r="BK32" s="668"/>
      <c r="BL32" s="668"/>
      <c r="BM32" s="662">
        <v>96.6</v>
      </c>
      <c r="BN32" s="668"/>
      <c r="BO32" s="668"/>
      <c r="BP32" s="668"/>
      <c r="BQ32" s="693"/>
      <c r="BR32" s="727">
        <v>98.8</v>
      </c>
      <c r="BS32" s="668"/>
      <c r="BT32" s="668"/>
      <c r="BU32" s="668"/>
      <c r="BV32" s="668"/>
      <c r="BW32" s="668"/>
      <c r="BX32" s="662">
        <v>96.5</v>
      </c>
      <c r="BY32" s="668"/>
      <c r="BZ32" s="668"/>
      <c r="CA32" s="668"/>
      <c r="CB32" s="693"/>
      <c r="CD32" s="682"/>
      <c r="CE32" s="683"/>
      <c r="CF32" s="655" t="s">
        <v>321</v>
      </c>
      <c r="CG32" s="656"/>
      <c r="CH32" s="656"/>
      <c r="CI32" s="656"/>
      <c r="CJ32" s="656"/>
      <c r="CK32" s="656"/>
      <c r="CL32" s="656"/>
      <c r="CM32" s="656"/>
      <c r="CN32" s="656"/>
      <c r="CO32" s="656"/>
      <c r="CP32" s="656"/>
      <c r="CQ32" s="657"/>
      <c r="CR32" s="658">
        <v>197</v>
      </c>
      <c r="CS32" s="659"/>
      <c r="CT32" s="659"/>
      <c r="CU32" s="659"/>
      <c r="CV32" s="659"/>
      <c r="CW32" s="659"/>
      <c r="CX32" s="659"/>
      <c r="CY32" s="660"/>
      <c r="CZ32" s="661">
        <v>0</v>
      </c>
      <c r="DA32" s="670"/>
      <c r="DB32" s="670"/>
      <c r="DC32" s="671"/>
      <c r="DD32" s="664">
        <v>197</v>
      </c>
      <c r="DE32" s="659"/>
      <c r="DF32" s="659"/>
      <c r="DG32" s="659"/>
      <c r="DH32" s="659"/>
      <c r="DI32" s="659"/>
      <c r="DJ32" s="659"/>
      <c r="DK32" s="660"/>
      <c r="DL32" s="664">
        <v>197</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2">
      <c r="B33" s="715" t="s">
        <v>322</v>
      </c>
      <c r="C33" s="716"/>
      <c r="D33" s="716"/>
      <c r="E33" s="716"/>
      <c r="F33" s="716"/>
      <c r="G33" s="716"/>
      <c r="H33" s="716"/>
      <c r="I33" s="716"/>
      <c r="J33" s="716"/>
      <c r="K33" s="716"/>
      <c r="L33" s="716"/>
      <c r="M33" s="716"/>
      <c r="N33" s="716"/>
      <c r="O33" s="716"/>
      <c r="P33" s="716"/>
      <c r="Q33" s="717"/>
      <c r="R33" s="658" t="s">
        <v>130</v>
      </c>
      <c r="S33" s="659"/>
      <c r="T33" s="659"/>
      <c r="U33" s="659"/>
      <c r="V33" s="659"/>
      <c r="W33" s="659"/>
      <c r="X33" s="659"/>
      <c r="Y33" s="660"/>
      <c r="Z33" s="684" t="s">
        <v>130</v>
      </c>
      <c r="AA33" s="684"/>
      <c r="AB33" s="684"/>
      <c r="AC33" s="684"/>
      <c r="AD33" s="685" t="s">
        <v>130</v>
      </c>
      <c r="AE33" s="685"/>
      <c r="AF33" s="685"/>
      <c r="AG33" s="685"/>
      <c r="AH33" s="685"/>
      <c r="AI33" s="685"/>
      <c r="AJ33" s="685"/>
      <c r="AK33" s="685"/>
      <c r="AL33" s="661" t="s">
        <v>130</v>
      </c>
      <c r="AM33" s="662"/>
      <c r="AN33" s="662"/>
      <c r="AO33" s="686"/>
      <c r="AP33" s="697"/>
      <c r="AQ33" s="698"/>
      <c r="AR33" s="698"/>
      <c r="AS33" s="698"/>
      <c r="AT33" s="726"/>
      <c r="AU33" s="356"/>
      <c r="AV33" s="356"/>
      <c r="AW33" s="356"/>
      <c r="AX33" s="635" t="s">
        <v>323</v>
      </c>
      <c r="AY33" s="636"/>
      <c r="AZ33" s="636"/>
      <c r="BA33" s="636"/>
      <c r="BB33" s="636"/>
      <c r="BC33" s="636"/>
      <c r="BD33" s="636"/>
      <c r="BE33" s="636"/>
      <c r="BF33" s="637"/>
      <c r="BG33" s="714">
        <v>99.1</v>
      </c>
      <c r="BH33" s="639"/>
      <c r="BI33" s="639"/>
      <c r="BJ33" s="639"/>
      <c r="BK33" s="639"/>
      <c r="BL33" s="639"/>
      <c r="BM33" s="676">
        <v>97.1</v>
      </c>
      <c r="BN33" s="639"/>
      <c r="BO33" s="639"/>
      <c r="BP33" s="639"/>
      <c r="BQ33" s="687"/>
      <c r="BR33" s="714">
        <v>99</v>
      </c>
      <c r="BS33" s="639"/>
      <c r="BT33" s="639"/>
      <c r="BU33" s="639"/>
      <c r="BV33" s="639"/>
      <c r="BW33" s="639"/>
      <c r="BX33" s="676">
        <v>97</v>
      </c>
      <c r="BY33" s="639"/>
      <c r="BZ33" s="639"/>
      <c r="CA33" s="639"/>
      <c r="CB33" s="687"/>
      <c r="CD33" s="655" t="s">
        <v>324</v>
      </c>
      <c r="CE33" s="656"/>
      <c r="CF33" s="656"/>
      <c r="CG33" s="656"/>
      <c r="CH33" s="656"/>
      <c r="CI33" s="656"/>
      <c r="CJ33" s="656"/>
      <c r="CK33" s="656"/>
      <c r="CL33" s="656"/>
      <c r="CM33" s="656"/>
      <c r="CN33" s="656"/>
      <c r="CO33" s="656"/>
      <c r="CP33" s="656"/>
      <c r="CQ33" s="657"/>
      <c r="CR33" s="658">
        <v>13366089</v>
      </c>
      <c r="CS33" s="668"/>
      <c r="CT33" s="668"/>
      <c r="CU33" s="668"/>
      <c r="CV33" s="668"/>
      <c r="CW33" s="668"/>
      <c r="CX33" s="668"/>
      <c r="CY33" s="669"/>
      <c r="CZ33" s="661">
        <v>43</v>
      </c>
      <c r="DA33" s="670"/>
      <c r="DB33" s="670"/>
      <c r="DC33" s="671"/>
      <c r="DD33" s="664">
        <v>10088045</v>
      </c>
      <c r="DE33" s="668"/>
      <c r="DF33" s="668"/>
      <c r="DG33" s="668"/>
      <c r="DH33" s="668"/>
      <c r="DI33" s="668"/>
      <c r="DJ33" s="668"/>
      <c r="DK33" s="669"/>
      <c r="DL33" s="664">
        <v>8217617</v>
      </c>
      <c r="DM33" s="668"/>
      <c r="DN33" s="668"/>
      <c r="DO33" s="668"/>
      <c r="DP33" s="668"/>
      <c r="DQ33" s="668"/>
      <c r="DR33" s="668"/>
      <c r="DS33" s="668"/>
      <c r="DT33" s="668"/>
      <c r="DU33" s="668"/>
      <c r="DV33" s="669"/>
      <c r="DW33" s="661">
        <v>44.5</v>
      </c>
      <c r="DX33" s="670"/>
      <c r="DY33" s="670"/>
      <c r="DZ33" s="670"/>
      <c r="EA33" s="670"/>
      <c r="EB33" s="670"/>
      <c r="EC33" s="689"/>
    </row>
    <row r="34" spans="2:133" ht="11.25" customHeight="1" x14ac:dyDescent="0.2">
      <c r="B34" s="655" t="s">
        <v>325</v>
      </c>
      <c r="C34" s="656"/>
      <c r="D34" s="656"/>
      <c r="E34" s="656"/>
      <c r="F34" s="656"/>
      <c r="G34" s="656"/>
      <c r="H34" s="656"/>
      <c r="I34" s="656"/>
      <c r="J34" s="656"/>
      <c r="K34" s="656"/>
      <c r="L34" s="656"/>
      <c r="M34" s="656"/>
      <c r="N34" s="656"/>
      <c r="O34" s="656"/>
      <c r="P34" s="656"/>
      <c r="Q34" s="657"/>
      <c r="R34" s="658">
        <v>2618788</v>
      </c>
      <c r="S34" s="659"/>
      <c r="T34" s="659"/>
      <c r="U34" s="659"/>
      <c r="V34" s="659"/>
      <c r="W34" s="659"/>
      <c r="X34" s="659"/>
      <c r="Y34" s="660"/>
      <c r="Z34" s="684">
        <v>7.7</v>
      </c>
      <c r="AA34" s="684"/>
      <c r="AB34" s="684"/>
      <c r="AC34" s="684"/>
      <c r="AD34" s="685" t="s">
        <v>130</v>
      </c>
      <c r="AE34" s="685"/>
      <c r="AF34" s="685"/>
      <c r="AG34" s="685"/>
      <c r="AH34" s="685"/>
      <c r="AI34" s="685"/>
      <c r="AJ34" s="685"/>
      <c r="AK34" s="685"/>
      <c r="AL34" s="661" t="s">
        <v>130</v>
      </c>
      <c r="AM34" s="662"/>
      <c r="AN34" s="662"/>
      <c r="AO34" s="686"/>
      <c r="AP34" s="210"/>
      <c r="AQ34" s="211"/>
      <c r="AS34" s="355"/>
      <c r="AT34" s="355"/>
      <c r="AU34" s="355"/>
      <c r="AV34" s="355"/>
      <c r="AW34" s="355"/>
      <c r="AX34" s="355"/>
      <c r="AY34" s="355"/>
      <c r="AZ34" s="355"/>
      <c r="BA34" s="355"/>
      <c r="BB34" s="355"/>
      <c r="BC34" s="355"/>
      <c r="BD34" s="355"/>
      <c r="BE34" s="355"/>
      <c r="BF34" s="355"/>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55" t="s">
        <v>326</v>
      </c>
      <c r="CE34" s="656"/>
      <c r="CF34" s="656"/>
      <c r="CG34" s="656"/>
      <c r="CH34" s="656"/>
      <c r="CI34" s="656"/>
      <c r="CJ34" s="656"/>
      <c r="CK34" s="656"/>
      <c r="CL34" s="656"/>
      <c r="CM34" s="656"/>
      <c r="CN34" s="656"/>
      <c r="CO34" s="656"/>
      <c r="CP34" s="656"/>
      <c r="CQ34" s="657"/>
      <c r="CR34" s="658">
        <v>4343208</v>
      </c>
      <c r="CS34" s="659"/>
      <c r="CT34" s="659"/>
      <c r="CU34" s="659"/>
      <c r="CV34" s="659"/>
      <c r="CW34" s="659"/>
      <c r="CX34" s="659"/>
      <c r="CY34" s="660"/>
      <c r="CZ34" s="661">
        <v>14</v>
      </c>
      <c r="DA34" s="670"/>
      <c r="DB34" s="670"/>
      <c r="DC34" s="671"/>
      <c r="DD34" s="664">
        <v>2992624</v>
      </c>
      <c r="DE34" s="659"/>
      <c r="DF34" s="659"/>
      <c r="DG34" s="659"/>
      <c r="DH34" s="659"/>
      <c r="DI34" s="659"/>
      <c r="DJ34" s="659"/>
      <c r="DK34" s="660"/>
      <c r="DL34" s="664">
        <v>2731269</v>
      </c>
      <c r="DM34" s="659"/>
      <c r="DN34" s="659"/>
      <c r="DO34" s="659"/>
      <c r="DP34" s="659"/>
      <c r="DQ34" s="659"/>
      <c r="DR34" s="659"/>
      <c r="DS34" s="659"/>
      <c r="DT34" s="659"/>
      <c r="DU34" s="659"/>
      <c r="DV34" s="660"/>
      <c r="DW34" s="661">
        <v>14.8</v>
      </c>
      <c r="DX34" s="670"/>
      <c r="DY34" s="670"/>
      <c r="DZ34" s="670"/>
      <c r="EA34" s="670"/>
      <c r="EB34" s="670"/>
      <c r="EC34" s="689"/>
    </row>
    <row r="35" spans="2:133" ht="11.25" customHeight="1" x14ac:dyDescent="0.2">
      <c r="B35" s="655" t="s">
        <v>327</v>
      </c>
      <c r="C35" s="656"/>
      <c r="D35" s="656"/>
      <c r="E35" s="656"/>
      <c r="F35" s="656"/>
      <c r="G35" s="656"/>
      <c r="H35" s="656"/>
      <c r="I35" s="656"/>
      <c r="J35" s="656"/>
      <c r="K35" s="656"/>
      <c r="L35" s="656"/>
      <c r="M35" s="656"/>
      <c r="N35" s="656"/>
      <c r="O35" s="656"/>
      <c r="P35" s="656"/>
      <c r="Q35" s="657"/>
      <c r="R35" s="658">
        <v>68126</v>
      </c>
      <c r="S35" s="659"/>
      <c r="T35" s="659"/>
      <c r="U35" s="659"/>
      <c r="V35" s="659"/>
      <c r="W35" s="659"/>
      <c r="X35" s="659"/>
      <c r="Y35" s="660"/>
      <c r="Z35" s="684">
        <v>0.2</v>
      </c>
      <c r="AA35" s="684"/>
      <c r="AB35" s="684"/>
      <c r="AC35" s="684"/>
      <c r="AD35" s="685">
        <v>40418</v>
      </c>
      <c r="AE35" s="685"/>
      <c r="AF35" s="685"/>
      <c r="AG35" s="685"/>
      <c r="AH35" s="685"/>
      <c r="AI35" s="685"/>
      <c r="AJ35" s="685"/>
      <c r="AK35" s="685"/>
      <c r="AL35" s="661">
        <v>0.2</v>
      </c>
      <c r="AM35" s="662"/>
      <c r="AN35" s="662"/>
      <c r="AO35" s="686"/>
      <c r="AP35" s="212"/>
      <c r="AQ35" s="711" t="s">
        <v>328</v>
      </c>
      <c r="AR35" s="712"/>
      <c r="AS35" s="712"/>
      <c r="AT35" s="712"/>
      <c r="AU35" s="712"/>
      <c r="AV35" s="712"/>
      <c r="AW35" s="712"/>
      <c r="AX35" s="712"/>
      <c r="AY35" s="712"/>
      <c r="AZ35" s="712"/>
      <c r="BA35" s="712"/>
      <c r="BB35" s="712"/>
      <c r="BC35" s="712"/>
      <c r="BD35" s="712"/>
      <c r="BE35" s="712"/>
      <c r="BF35" s="713"/>
      <c r="BG35" s="711" t="s">
        <v>329</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330</v>
      </c>
      <c r="CE35" s="656"/>
      <c r="CF35" s="656"/>
      <c r="CG35" s="656"/>
      <c r="CH35" s="656"/>
      <c r="CI35" s="656"/>
      <c r="CJ35" s="656"/>
      <c r="CK35" s="656"/>
      <c r="CL35" s="656"/>
      <c r="CM35" s="656"/>
      <c r="CN35" s="656"/>
      <c r="CO35" s="656"/>
      <c r="CP35" s="656"/>
      <c r="CQ35" s="657"/>
      <c r="CR35" s="658">
        <v>262822</v>
      </c>
      <c r="CS35" s="668"/>
      <c r="CT35" s="668"/>
      <c r="CU35" s="668"/>
      <c r="CV35" s="668"/>
      <c r="CW35" s="668"/>
      <c r="CX35" s="668"/>
      <c r="CY35" s="669"/>
      <c r="CZ35" s="661">
        <v>0.8</v>
      </c>
      <c r="DA35" s="670"/>
      <c r="DB35" s="670"/>
      <c r="DC35" s="671"/>
      <c r="DD35" s="664">
        <v>245177</v>
      </c>
      <c r="DE35" s="668"/>
      <c r="DF35" s="668"/>
      <c r="DG35" s="668"/>
      <c r="DH35" s="668"/>
      <c r="DI35" s="668"/>
      <c r="DJ35" s="668"/>
      <c r="DK35" s="669"/>
      <c r="DL35" s="664">
        <v>245177</v>
      </c>
      <c r="DM35" s="668"/>
      <c r="DN35" s="668"/>
      <c r="DO35" s="668"/>
      <c r="DP35" s="668"/>
      <c r="DQ35" s="668"/>
      <c r="DR35" s="668"/>
      <c r="DS35" s="668"/>
      <c r="DT35" s="668"/>
      <c r="DU35" s="668"/>
      <c r="DV35" s="669"/>
      <c r="DW35" s="661">
        <v>1.3</v>
      </c>
      <c r="DX35" s="670"/>
      <c r="DY35" s="670"/>
      <c r="DZ35" s="670"/>
      <c r="EA35" s="670"/>
      <c r="EB35" s="670"/>
      <c r="EC35" s="689"/>
    </row>
    <row r="36" spans="2:133" ht="11.25" customHeight="1" x14ac:dyDescent="0.2">
      <c r="B36" s="655" t="s">
        <v>331</v>
      </c>
      <c r="C36" s="656"/>
      <c r="D36" s="656"/>
      <c r="E36" s="656"/>
      <c r="F36" s="656"/>
      <c r="G36" s="656"/>
      <c r="H36" s="656"/>
      <c r="I36" s="656"/>
      <c r="J36" s="656"/>
      <c r="K36" s="656"/>
      <c r="L36" s="656"/>
      <c r="M36" s="656"/>
      <c r="N36" s="656"/>
      <c r="O36" s="656"/>
      <c r="P36" s="656"/>
      <c r="Q36" s="657"/>
      <c r="R36" s="658">
        <v>56404</v>
      </c>
      <c r="S36" s="659"/>
      <c r="T36" s="659"/>
      <c r="U36" s="659"/>
      <c r="V36" s="659"/>
      <c r="W36" s="659"/>
      <c r="X36" s="659"/>
      <c r="Y36" s="660"/>
      <c r="Z36" s="684">
        <v>0.2</v>
      </c>
      <c r="AA36" s="684"/>
      <c r="AB36" s="684"/>
      <c r="AC36" s="684"/>
      <c r="AD36" s="685" t="s">
        <v>130</v>
      </c>
      <c r="AE36" s="685"/>
      <c r="AF36" s="685"/>
      <c r="AG36" s="685"/>
      <c r="AH36" s="685"/>
      <c r="AI36" s="685"/>
      <c r="AJ36" s="685"/>
      <c r="AK36" s="685"/>
      <c r="AL36" s="661" t="s">
        <v>130</v>
      </c>
      <c r="AM36" s="662"/>
      <c r="AN36" s="662"/>
      <c r="AO36" s="686"/>
      <c r="AP36" s="212"/>
      <c r="AQ36" s="702" t="s">
        <v>332</v>
      </c>
      <c r="AR36" s="703"/>
      <c r="AS36" s="703"/>
      <c r="AT36" s="703"/>
      <c r="AU36" s="703"/>
      <c r="AV36" s="703"/>
      <c r="AW36" s="703"/>
      <c r="AX36" s="703"/>
      <c r="AY36" s="704"/>
      <c r="AZ36" s="705">
        <v>3717461</v>
      </c>
      <c r="BA36" s="706"/>
      <c r="BB36" s="706"/>
      <c r="BC36" s="706"/>
      <c r="BD36" s="706"/>
      <c r="BE36" s="706"/>
      <c r="BF36" s="707"/>
      <c r="BG36" s="708" t="s">
        <v>333</v>
      </c>
      <c r="BH36" s="709"/>
      <c r="BI36" s="709"/>
      <c r="BJ36" s="709"/>
      <c r="BK36" s="709"/>
      <c r="BL36" s="709"/>
      <c r="BM36" s="709"/>
      <c r="BN36" s="709"/>
      <c r="BO36" s="709"/>
      <c r="BP36" s="709"/>
      <c r="BQ36" s="709"/>
      <c r="BR36" s="709"/>
      <c r="BS36" s="709"/>
      <c r="BT36" s="709"/>
      <c r="BU36" s="710"/>
      <c r="BV36" s="705">
        <v>256453</v>
      </c>
      <c r="BW36" s="706"/>
      <c r="BX36" s="706"/>
      <c r="BY36" s="706"/>
      <c r="BZ36" s="706"/>
      <c r="CA36" s="706"/>
      <c r="CB36" s="707"/>
      <c r="CD36" s="655" t="s">
        <v>334</v>
      </c>
      <c r="CE36" s="656"/>
      <c r="CF36" s="656"/>
      <c r="CG36" s="656"/>
      <c r="CH36" s="656"/>
      <c r="CI36" s="656"/>
      <c r="CJ36" s="656"/>
      <c r="CK36" s="656"/>
      <c r="CL36" s="656"/>
      <c r="CM36" s="656"/>
      <c r="CN36" s="656"/>
      <c r="CO36" s="656"/>
      <c r="CP36" s="656"/>
      <c r="CQ36" s="657"/>
      <c r="CR36" s="658">
        <v>4629183</v>
      </c>
      <c r="CS36" s="659"/>
      <c r="CT36" s="659"/>
      <c r="CU36" s="659"/>
      <c r="CV36" s="659"/>
      <c r="CW36" s="659"/>
      <c r="CX36" s="659"/>
      <c r="CY36" s="660"/>
      <c r="CZ36" s="661">
        <v>14.9</v>
      </c>
      <c r="DA36" s="670"/>
      <c r="DB36" s="670"/>
      <c r="DC36" s="671"/>
      <c r="DD36" s="664">
        <v>4219834</v>
      </c>
      <c r="DE36" s="659"/>
      <c r="DF36" s="659"/>
      <c r="DG36" s="659"/>
      <c r="DH36" s="659"/>
      <c r="DI36" s="659"/>
      <c r="DJ36" s="659"/>
      <c r="DK36" s="660"/>
      <c r="DL36" s="664">
        <v>3209220</v>
      </c>
      <c r="DM36" s="659"/>
      <c r="DN36" s="659"/>
      <c r="DO36" s="659"/>
      <c r="DP36" s="659"/>
      <c r="DQ36" s="659"/>
      <c r="DR36" s="659"/>
      <c r="DS36" s="659"/>
      <c r="DT36" s="659"/>
      <c r="DU36" s="659"/>
      <c r="DV36" s="660"/>
      <c r="DW36" s="661">
        <v>17.399999999999999</v>
      </c>
      <c r="DX36" s="670"/>
      <c r="DY36" s="670"/>
      <c r="DZ36" s="670"/>
      <c r="EA36" s="670"/>
      <c r="EB36" s="670"/>
      <c r="EC36" s="689"/>
    </row>
    <row r="37" spans="2:133" ht="11.25" customHeight="1" x14ac:dyDescent="0.2">
      <c r="B37" s="655" t="s">
        <v>335</v>
      </c>
      <c r="C37" s="656"/>
      <c r="D37" s="656"/>
      <c r="E37" s="656"/>
      <c r="F37" s="656"/>
      <c r="G37" s="656"/>
      <c r="H37" s="656"/>
      <c r="I37" s="656"/>
      <c r="J37" s="656"/>
      <c r="K37" s="656"/>
      <c r="L37" s="656"/>
      <c r="M37" s="656"/>
      <c r="N37" s="656"/>
      <c r="O37" s="656"/>
      <c r="P37" s="656"/>
      <c r="Q37" s="657"/>
      <c r="R37" s="658">
        <v>1775352</v>
      </c>
      <c r="S37" s="659"/>
      <c r="T37" s="659"/>
      <c r="U37" s="659"/>
      <c r="V37" s="659"/>
      <c r="W37" s="659"/>
      <c r="X37" s="659"/>
      <c r="Y37" s="660"/>
      <c r="Z37" s="684">
        <v>5.3</v>
      </c>
      <c r="AA37" s="684"/>
      <c r="AB37" s="684"/>
      <c r="AC37" s="684"/>
      <c r="AD37" s="685" t="s">
        <v>130</v>
      </c>
      <c r="AE37" s="685"/>
      <c r="AF37" s="685"/>
      <c r="AG37" s="685"/>
      <c r="AH37" s="685"/>
      <c r="AI37" s="685"/>
      <c r="AJ37" s="685"/>
      <c r="AK37" s="685"/>
      <c r="AL37" s="661" t="s">
        <v>130</v>
      </c>
      <c r="AM37" s="662"/>
      <c r="AN37" s="662"/>
      <c r="AO37" s="686"/>
      <c r="AQ37" s="690" t="s">
        <v>336</v>
      </c>
      <c r="AR37" s="691"/>
      <c r="AS37" s="691"/>
      <c r="AT37" s="691"/>
      <c r="AU37" s="691"/>
      <c r="AV37" s="691"/>
      <c r="AW37" s="691"/>
      <c r="AX37" s="691"/>
      <c r="AY37" s="692"/>
      <c r="AZ37" s="658">
        <v>770039</v>
      </c>
      <c r="BA37" s="659"/>
      <c r="BB37" s="659"/>
      <c r="BC37" s="659"/>
      <c r="BD37" s="668"/>
      <c r="BE37" s="668"/>
      <c r="BF37" s="693"/>
      <c r="BG37" s="655" t="s">
        <v>337</v>
      </c>
      <c r="BH37" s="656"/>
      <c r="BI37" s="656"/>
      <c r="BJ37" s="656"/>
      <c r="BK37" s="656"/>
      <c r="BL37" s="656"/>
      <c r="BM37" s="656"/>
      <c r="BN37" s="656"/>
      <c r="BO37" s="656"/>
      <c r="BP37" s="656"/>
      <c r="BQ37" s="656"/>
      <c r="BR37" s="656"/>
      <c r="BS37" s="656"/>
      <c r="BT37" s="656"/>
      <c r="BU37" s="657"/>
      <c r="BV37" s="658">
        <v>219211</v>
      </c>
      <c r="BW37" s="659"/>
      <c r="BX37" s="659"/>
      <c r="BY37" s="659"/>
      <c r="BZ37" s="659"/>
      <c r="CA37" s="659"/>
      <c r="CB37" s="694"/>
      <c r="CD37" s="655" t="s">
        <v>338</v>
      </c>
      <c r="CE37" s="656"/>
      <c r="CF37" s="656"/>
      <c r="CG37" s="656"/>
      <c r="CH37" s="656"/>
      <c r="CI37" s="656"/>
      <c r="CJ37" s="656"/>
      <c r="CK37" s="656"/>
      <c r="CL37" s="656"/>
      <c r="CM37" s="656"/>
      <c r="CN37" s="656"/>
      <c r="CO37" s="656"/>
      <c r="CP37" s="656"/>
      <c r="CQ37" s="657"/>
      <c r="CR37" s="658">
        <v>2015283</v>
      </c>
      <c r="CS37" s="668"/>
      <c r="CT37" s="668"/>
      <c r="CU37" s="668"/>
      <c r="CV37" s="668"/>
      <c r="CW37" s="668"/>
      <c r="CX37" s="668"/>
      <c r="CY37" s="669"/>
      <c r="CZ37" s="661">
        <v>6.5</v>
      </c>
      <c r="DA37" s="670"/>
      <c r="DB37" s="670"/>
      <c r="DC37" s="671"/>
      <c r="DD37" s="664">
        <v>2015283</v>
      </c>
      <c r="DE37" s="668"/>
      <c r="DF37" s="668"/>
      <c r="DG37" s="668"/>
      <c r="DH37" s="668"/>
      <c r="DI37" s="668"/>
      <c r="DJ37" s="668"/>
      <c r="DK37" s="669"/>
      <c r="DL37" s="664">
        <v>1997066</v>
      </c>
      <c r="DM37" s="668"/>
      <c r="DN37" s="668"/>
      <c r="DO37" s="668"/>
      <c r="DP37" s="668"/>
      <c r="DQ37" s="668"/>
      <c r="DR37" s="668"/>
      <c r="DS37" s="668"/>
      <c r="DT37" s="668"/>
      <c r="DU37" s="668"/>
      <c r="DV37" s="669"/>
      <c r="DW37" s="661">
        <v>10.8</v>
      </c>
      <c r="DX37" s="670"/>
      <c r="DY37" s="670"/>
      <c r="DZ37" s="670"/>
      <c r="EA37" s="670"/>
      <c r="EB37" s="670"/>
      <c r="EC37" s="689"/>
    </row>
    <row r="38" spans="2:133" ht="11.25" customHeight="1" x14ac:dyDescent="0.2">
      <c r="B38" s="655" t="s">
        <v>339</v>
      </c>
      <c r="C38" s="656"/>
      <c r="D38" s="656"/>
      <c r="E38" s="656"/>
      <c r="F38" s="656"/>
      <c r="G38" s="656"/>
      <c r="H38" s="656"/>
      <c r="I38" s="656"/>
      <c r="J38" s="656"/>
      <c r="K38" s="656"/>
      <c r="L38" s="656"/>
      <c r="M38" s="656"/>
      <c r="N38" s="656"/>
      <c r="O38" s="656"/>
      <c r="P38" s="656"/>
      <c r="Q38" s="657"/>
      <c r="R38" s="658">
        <v>479255</v>
      </c>
      <c r="S38" s="659"/>
      <c r="T38" s="659"/>
      <c r="U38" s="659"/>
      <c r="V38" s="659"/>
      <c r="W38" s="659"/>
      <c r="X38" s="659"/>
      <c r="Y38" s="660"/>
      <c r="Z38" s="684">
        <v>1.4</v>
      </c>
      <c r="AA38" s="684"/>
      <c r="AB38" s="684"/>
      <c r="AC38" s="684"/>
      <c r="AD38" s="685" t="s">
        <v>130</v>
      </c>
      <c r="AE38" s="685"/>
      <c r="AF38" s="685"/>
      <c r="AG38" s="685"/>
      <c r="AH38" s="685"/>
      <c r="AI38" s="685"/>
      <c r="AJ38" s="685"/>
      <c r="AK38" s="685"/>
      <c r="AL38" s="661" t="s">
        <v>130</v>
      </c>
      <c r="AM38" s="662"/>
      <c r="AN38" s="662"/>
      <c r="AO38" s="686"/>
      <c r="AQ38" s="690" t="s">
        <v>340</v>
      </c>
      <c r="AR38" s="691"/>
      <c r="AS38" s="691"/>
      <c r="AT38" s="691"/>
      <c r="AU38" s="691"/>
      <c r="AV38" s="691"/>
      <c r="AW38" s="691"/>
      <c r="AX38" s="691"/>
      <c r="AY38" s="692"/>
      <c r="AZ38" s="658">
        <v>465000</v>
      </c>
      <c r="BA38" s="659"/>
      <c r="BB38" s="659"/>
      <c r="BC38" s="659"/>
      <c r="BD38" s="668"/>
      <c r="BE38" s="668"/>
      <c r="BF38" s="693"/>
      <c r="BG38" s="655" t="s">
        <v>341</v>
      </c>
      <c r="BH38" s="656"/>
      <c r="BI38" s="656"/>
      <c r="BJ38" s="656"/>
      <c r="BK38" s="656"/>
      <c r="BL38" s="656"/>
      <c r="BM38" s="656"/>
      <c r="BN38" s="656"/>
      <c r="BO38" s="656"/>
      <c r="BP38" s="656"/>
      <c r="BQ38" s="656"/>
      <c r="BR38" s="656"/>
      <c r="BS38" s="656"/>
      <c r="BT38" s="656"/>
      <c r="BU38" s="657"/>
      <c r="BV38" s="658">
        <v>10890</v>
      </c>
      <c r="BW38" s="659"/>
      <c r="BX38" s="659"/>
      <c r="BY38" s="659"/>
      <c r="BZ38" s="659"/>
      <c r="CA38" s="659"/>
      <c r="CB38" s="694"/>
      <c r="CD38" s="655" t="s">
        <v>342</v>
      </c>
      <c r="CE38" s="656"/>
      <c r="CF38" s="656"/>
      <c r="CG38" s="656"/>
      <c r="CH38" s="656"/>
      <c r="CI38" s="656"/>
      <c r="CJ38" s="656"/>
      <c r="CK38" s="656"/>
      <c r="CL38" s="656"/>
      <c r="CM38" s="656"/>
      <c r="CN38" s="656"/>
      <c r="CO38" s="656"/>
      <c r="CP38" s="656"/>
      <c r="CQ38" s="657"/>
      <c r="CR38" s="658">
        <v>2482422</v>
      </c>
      <c r="CS38" s="659"/>
      <c r="CT38" s="659"/>
      <c r="CU38" s="659"/>
      <c r="CV38" s="659"/>
      <c r="CW38" s="659"/>
      <c r="CX38" s="659"/>
      <c r="CY38" s="660"/>
      <c r="CZ38" s="661">
        <v>8</v>
      </c>
      <c r="DA38" s="670"/>
      <c r="DB38" s="670"/>
      <c r="DC38" s="671"/>
      <c r="DD38" s="664">
        <v>1934220</v>
      </c>
      <c r="DE38" s="659"/>
      <c r="DF38" s="659"/>
      <c r="DG38" s="659"/>
      <c r="DH38" s="659"/>
      <c r="DI38" s="659"/>
      <c r="DJ38" s="659"/>
      <c r="DK38" s="660"/>
      <c r="DL38" s="664">
        <v>1888148</v>
      </c>
      <c r="DM38" s="659"/>
      <c r="DN38" s="659"/>
      <c r="DO38" s="659"/>
      <c r="DP38" s="659"/>
      <c r="DQ38" s="659"/>
      <c r="DR38" s="659"/>
      <c r="DS38" s="659"/>
      <c r="DT38" s="659"/>
      <c r="DU38" s="659"/>
      <c r="DV38" s="660"/>
      <c r="DW38" s="661">
        <v>10.199999999999999</v>
      </c>
      <c r="DX38" s="670"/>
      <c r="DY38" s="670"/>
      <c r="DZ38" s="670"/>
      <c r="EA38" s="670"/>
      <c r="EB38" s="670"/>
      <c r="EC38" s="689"/>
    </row>
    <row r="39" spans="2:133" ht="11.25" customHeight="1" x14ac:dyDescent="0.2">
      <c r="B39" s="655" t="s">
        <v>343</v>
      </c>
      <c r="C39" s="656"/>
      <c r="D39" s="656"/>
      <c r="E39" s="656"/>
      <c r="F39" s="656"/>
      <c r="G39" s="656"/>
      <c r="H39" s="656"/>
      <c r="I39" s="656"/>
      <c r="J39" s="656"/>
      <c r="K39" s="656"/>
      <c r="L39" s="656"/>
      <c r="M39" s="656"/>
      <c r="N39" s="656"/>
      <c r="O39" s="656"/>
      <c r="P39" s="656"/>
      <c r="Q39" s="657"/>
      <c r="R39" s="658">
        <v>1474664</v>
      </c>
      <c r="S39" s="659"/>
      <c r="T39" s="659"/>
      <c r="U39" s="659"/>
      <c r="V39" s="659"/>
      <c r="W39" s="659"/>
      <c r="X39" s="659"/>
      <c r="Y39" s="660"/>
      <c r="Z39" s="684">
        <v>4.4000000000000004</v>
      </c>
      <c r="AA39" s="684"/>
      <c r="AB39" s="684"/>
      <c r="AC39" s="684"/>
      <c r="AD39" s="685">
        <v>25716</v>
      </c>
      <c r="AE39" s="685"/>
      <c r="AF39" s="685"/>
      <c r="AG39" s="685"/>
      <c r="AH39" s="685"/>
      <c r="AI39" s="685"/>
      <c r="AJ39" s="685"/>
      <c r="AK39" s="685"/>
      <c r="AL39" s="661">
        <v>0.2</v>
      </c>
      <c r="AM39" s="662"/>
      <c r="AN39" s="662"/>
      <c r="AO39" s="686"/>
      <c r="AQ39" s="690" t="s">
        <v>344</v>
      </c>
      <c r="AR39" s="691"/>
      <c r="AS39" s="691"/>
      <c r="AT39" s="691"/>
      <c r="AU39" s="691"/>
      <c r="AV39" s="691"/>
      <c r="AW39" s="691"/>
      <c r="AX39" s="691"/>
      <c r="AY39" s="692"/>
      <c r="AZ39" s="658" t="s">
        <v>130</v>
      </c>
      <c r="BA39" s="659"/>
      <c r="BB39" s="659"/>
      <c r="BC39" s="659"/>
      <c r="BD39" s="668"/>
      <c r="BE39" s="668"/>
      <c r="BF39" s="693"/>
      <c r="BG39" s="655" t="s">
        <v>345</v>
      </c>
      <c r="BH39" s="656"/>
      <c r="BI39" s="656"/>
      <c r="BJ39" s="656"/>
      <c r="BK39" s="656"/>
      <c r="BL39" s="656"/>
      <c r="BM39" s="656"/>
      <c r="BN39" s="656"/>
      <c r="BO39" s="656"/>
      <c r="BP39" s="656"/>
      <c r="BQ39" s="656"/>
      <c r="BR39" s="656"/>
      <c r="BS39" s="656"/>
      <c r="BT39" s="656"/>
      <c r="BU39" s="657"/>
      <c r="BV39" s="658">
        <v>17107</v>
      </c>
      <c r="BW39" s="659"/>
      <c r="BX39" s="659"/>
      <c r="BY39" s="659"/>
      <c r="BZ39" s="659"/>
      <c r="CA39" s="659"/>
      <c r="CB39" s="694"/>
      <c r="CD39" s="655" t="s">
        <v>346</v>
      </c>
      <c r="CE39" s="656"/>
      <c r="CF39" s="656"/>
      <c r="CG39" s="656"/>
      <c r="CH39" s="656"/>
      <c r="CI39" s="656"/>
      <c r="CJ39" s="656"/>
      <c r="CK39" s="656"/>
      <c r="CL39" s="656"/>
      <c r="CM39" s="656"/>
      <c r="CN39" s="656"/>
      <c r="CO39" s="656"/>
      <c r="CP39" s="656"/>
      <c r="CQ39" s="657"/>
      <c r="CR39" s="658">
        <v>571405</v>
      </c>
      <c r="CS39" s="668"/>
      <c r="CT39" s="668"/>
      <c r="CU39" s="668"/>
      <c r="CV39" s="668"/>
      <c r="CW39" s="668"/>
      <c r="CX39" s="668"/>
      <c r="CY39" s="669"/>
      <c r="CZ39" s="661">
        <v>1.8</v>
      </c>
      <c r="DA39" s="670"/>
      <c r="DB39" s="670"/>
      <c r="DC39" s="671"/>
      <c r="DD39" s="664">
        <v>453380</v>
      </c>
      <c r="DE39" s="668"/>
      <c r="DF39" s="668"/>
      <c r="DG39" s="668"/>
      <c r="DH39" s="668"/>
      <c r="DI39" s="668"/>
      <c r="DJ39" s="668"/>
      <c r="DK39" s="669"/>
      <c r="DL39" s="664" t="s">
        <v>130</v>
      </c>
      <c r="DM39" s="668"/>
      <c r="DN39" s="668"/>
      <c r="DO39" s="668"/>
      <c r="DP39" s="668"/>
      <c r="DQ39" s="668"/>
      <c r="DR39" s="668"/>
      <c r="DS39" s="668"/>
      <c r="DT39" s="668"/>
      <c r="DU39" s="668"/>
      <c r="DV39" s="669"/>
      <c r="DW39" s="661" t="s">
        <v>130</v>
      </c>
      <c r="DX39" s="670"/>
      <c r="DY39" s="670"/>
      <c r="DZ39" s="670"/>
      <c r="EA39" s="670"/>
      <c r="EB39" s="670"/>
      <c r="EC39" s="689"/>
    </row>
    <row r="40" spans="2:133" ht="11.25" customHeight="1" x14ac:dyDescent="0.2">
      <c r="B40" s="655" t="s">
        <v>347</v>
      </c>
      <c r="C40" s="656"/>
      <c r="D40" s="656"/>
      <c r="E40" s="656"/>
      <c r="F40" s="656"/>
      <c r="G40" s="656"/>
      <c r="H40" s="656"/>
      <c r="I40" s="656"/>
      <c r="J40" s="656"/>
      <c r="K40" s="656"/>
      <c r="L40" s="656"/>
      <c r="M40" s="656"/>
      <c r="N40" s="656"/>
      <c r="O40" s="656"/>
      <c r="P40" s="656"/>
      <c r="Q40" s="657"/>
      <c r="R40" s="658">
        <v>2742700</v>
      </c>
      <c r="S40" s="659"/>
      <c r="T40" s="659"/>
      <c r="U40" s="659"/>
      <c r="V40" s="659"/>
      <c r="W40" s="659"/>
      <c r="X40" s="659"/>
      <c r="Y40" s="660"/>
      <c r="Z40" s="684">
        <v>8.1</v>
      </c>
      <c r="AA40" s="684"/>
      <c r="AB40" s="684"/>
      <c r="AC40" s="684"/>
      <c r="AD40" s="685" t="s">
        <v>130</v>
      </c>
      <c r="AE40" s="685"/>
      <c r="AF40" s="685"/>
      <c r="AG40" s="685"/>
      <c r="AH40" s="685"/>
      <c r="AI40" s="685"/>
      <c r="AJ40" s="685"/>
      <c r="AK40" s="685"/>
      <c r="AL40" s="661" t="s">
        <v>130</v>
      </c>
      <c r="AM40" s="662"/>
      <c r="AN40" s="662"/>
      <c r="AO40" s="686"/>
      <c r="AQ40" s="690" t="s">
        <v>348</v>
      </c>
      <c r="AR40" s="691"/>
      <c r="AS40" s="691"/>
      <c r="AT40" s="691"/>
      <c r="AU40" s="691"/>
      <c r="AV40" s="691"/>
      <c r="AW40" s="691"/>
      <c r="AX40" s="691"/>
      <c r="AY40" s="692"/>
      <c r="AZ40" s="658" t="s">
        <v>130</v>
      </c>
      <c r="BA40" s="659"/>
      <c r="BB40" s="659"/>
      <c r="BC40" s="659"/>
      <c r="BD40" s="668"/>
      <c r="BE40" s="668"/>
      <c r="BF40" s="693"/>
      <c r="BG40" s="695" t="s">
        <v>349</v>
      </c>
      <c r="BH40" s="696"/>
      <c r="BI40" s="696"/>
      <c r="BJ40" s="696"/>
      <c r="BK40" s="696"/>
      <c r="BL40" s="359"/>
      <c r="BM40" s="656" t="s">
        <v>350</v>
      </c>
      <c r="BN40" s="656"/>
      <c r="BO40" s="656"/>
      <c r="BP40" s="656"/>
      <c r="BQ40" s="656"/>
      <c r="BR40" s="656"/>
      <c r="BS40" s="656"/>
      <c r="BT40" s="656"/>
      <c r="BU40" s="657"/>
      <c r="BV40" s="658">
        <v>99</v>
      </c>
      <c r="BW40" s="659"/>
      <c r="BX40" s="659"/>
      <c r="BY40" s="659"/>
      <c r="BZ40" s="659"/>
      <c r="CA40" s="659"/>
      <c r="CB40" s="694"/>
      <c r="CD40" s="655" t="s">
        <v>351</v>
      </c>
      <c r="CE40" s="656"/>
      <c r="CF40" s="656"/>
      <c r="CG40" s="656"/>
      <c r="CH40" s="656"/>
      <c r="CI40" s="656"/>
      <c r="CJ40" s="656"/>
      <c r="CK40" s="656"/>
      <c r="CL40" s="656"/>
      <c r="CM40" s="656"/>
      <c r="CN40" s="656"/>
      <c r="CO40" s="656"/>
      <c r="CP40" s="656"/>
      <c r="CQ40" s="657"/>
      <c r="CR40" s="658">
        <v>1077049</v>
      </c>
      <c r="CS40" s="659"/>
      <c r="CT40" s="659"/>
      <c r="CU40" s="659"/>
      <c r="CV40" s="659"/>
      <c r="CW40" s="659"/>
      <c r="CX40" s="659"/>
      <c r="CY40" s="660"/>
      <c r="CZ40" s="661">
        <v>3.5</v>
      </c>
      <c r="DA40" s="670"/>
      <c r="DB40" s="670"/>
      <c r="DC40" s="671"/>
      <c r="DD40" s="664">
        <v>242810</v>
      </c>
      <c r="DE40" s="659"/>
      <c r="DF40" s="659"/>
      <c r="DG40" s="659"/>
      <c r="DH40" s="659"/>
      <c r="DI40" s="659"/>
      <c r="DJ40" s="659"/>
      <c r="DK40" s="660"/>
      <c r="DL40" s="664">
        <v>143803</v>
      </c>
      <c r="DM40" s="659"/>
      <c r="DN40" s="659"/>
      <c r="DO40" s="659"/>
      <c r="DP40" s="659"/>
      <c r="DQ40" s="659"/>
      <c r="DR40" s="659"/>
      <c r="DS40" s="659"/>
      <c r="DT40" s="659"/>
      <c r="DU40" s="659"/>
      <c r="DV40" s="660"/>
      <c r="DW40" s="661">
        <v>0.8</v>
      </c>
      <c r="DX40" s="670"/>
      <c r="DY40" s="670"/>
      <c r="DZ40" s="670"/>
      <c r="EA40" s="670"/>
      <c r="EB40" s="670"/>
      <c r="EC40" s="689"/>
    </row>
    <row r="41" spans="2:133" ht="11.25" customHeight="1" x14ac:dyDescent="0.2">
      <c r="B41" s="655" t="s">
        <v>352</v>
      </c>
      <c r="C41" s="656"/>
      <c r="D41" s="656"/>
      <c r="E41" s="656"/>
      <c r="F41" s="656"/>
      <c r="G41" s="656"/>
      <c r="H41" s="656"/>
      <c r="I41" s="656"/>
      <c r="J41" s="656"/>
      <c r="K41" s="656"/>
      <c r="L41" s="656"/>
      <c r="M41" s="656"/>
      <c r="N41" s="656"/>
      <c r="O41" s="656"/>
      <c r="P41" s="656"/>
      <c r="Q41" s="657"/>
      <c r="R41" s="658" t="s">
        <v>130</v>
      </c>
      <c r="S41" s="659"/>
      <c r="T41" s="659"/>
      <c r="U41" s="659"/>
      <c r="V41" s="659"/>
      <c r="W41" s="659"/>
      <c r="X41" s="659"/>
      <c r="Y41" s="660"/>
      <c r="Z41" s="684" t="s">
        <v>130</v>
      </c>
      <c r="AA41" s="684"/>
      <c r="AB41" s="684"/>
      <c r="AC41" s="684"/>
      <c r="AD41" s="685" t="s">
        <v>130</v>
      </c>
      <c r="AE41" s="685"/>
      <c r="AF41" s="685"/>
      <c r="AG41" s="685"/>
      <c r="AH41" s="685"/>
      <c r="AI41" s="685"/>
      <c r="AJ41" s="685"/>
      <c r="AK41" s="685"/>
      <c r="AL41" s="661" t="s">
        <v>130</v>
      </c>
      <c r="AM41" s="662"/>
      <c r="AN41" s="662"/>
      <c r="AO41" s="686"/>
      <c r="AQ41" s="690" t="s">
        <v>353</v>
      </c>
      <c r="AR41" s="691"/>
      <c r="AS41" s="691"/>
      <c r="AT41" s="691"/>
      <c r="AU41" s="691"/>
      <c r="AV41" s="691"/>
      <c r="AW41" s="691"/>
      <c r="AX41" s="691"/>
      <c r="AY41" s="692"/>
      <c r="AZ41" s="658">
        <v>645203</v>
      </c>
      <c r="BA41" s="659"/>
      <c r="BB41" s="659"/>
      <c r="BC41" s="659"/>
      <c r="BD41" s="668"/>
      <c r="BE41" s="668"/>
      <c r="BF41" s="693"/>
      <c r="BG41" s="695"/>
      <c r="BH41" s="696"/>
      <c r="BI41" s="696"/>
      <c r="BJ41" s="696"/>
      <c r="BK41" s="696"/>
      <c r="BL41" s="359"/>
      <c r="BM41" s="656" t="s">
        <v>354</v>
      </c>
      <c r="BN41" s="656"/>
      <c r="BO41" s="656"/>
      <c r="BP41" s="656"/>
      <c r="BQ41" s="656"/>
      <c r="BR41" s="656"/>
      <c r="BS41" s="656"/>
      <c r="BT41" s="656"/>
      <c r="BU41" s="657"/>
      <c r="BV41" s="658" t="s">
        <v>130</v>
      </c>
      <c r="BW41" s="659"/>
      <c r="BX41" s="659"/>
      <c r="BY41" s="659"/>
      <c r="BZ41" s="659"/>
      <c r="CA41" s="659"/>
      <c r="CB41" s="694"/>
      <c r="CD41" s="655" t="s">
        <v>355</v>
      </c>
      <c r="CE41" s="656"/>
      <c r="CF41" s="656"/>
      <c r="CG41" s="656"/>
      <c r="CH41" s="656"/>
      <c r="CI41" s="656"/>
      <c r="CJ41" s="656"/>
      <c r="CK41" s="656"/>
      <c r="CL41" s="656"/>
      <c r="CM41" s="656"/>
      <c r="CN41" s="656"/>
      <c r="CO41" s="656"/>
      <c r="CP41" s="656"/>
      <c r="CQ41" s="657"/>
      <c r="CR41" s="658" t="s">
        <v>130</v>
      </c>
      <c r="CS41" s="668"/>
      <c r="CT41" s="668"/>
      <c r="CU41" s="668"/>
      <c r="CV41" s="668"/>
      <c r="CW41" s="668"/>
      <c r="CX41" s="668"/>
      <c r="CY41" s="669"/>
      <c r="CZ41" s="661" t="s">
        <v>130</v>
      </c>
      <c r="DA41" s="670"/>
      <c r="DB41" s="670"/>
      <c r="DC41" s="671"/>
      <c r="DD41" s="664" t="s">
        <v>130</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356</v>
      </c>
      <c r="C42" s="656"/>
      <c r="D42" s="656"/>
      <c r="E42" s="656"/>
      <c r="F42" s="656"/>
      <c r="G42" s="656"/>
      <c r="H42" s="656"/>
      <c r="I42" s="656"/>
      <c r="J42" s="656"/>
      <c r="K42" s="656"/>
      <c r="L42" s="656"/>
      <c r="M42" s="656"/>
      <c r="N42" s="656"/>
      <c r="O42" s="656"/>
      <c r="P42" s="656"/>
      <c r="Q42" s="657"/>
      <c r="R42" s="658" t="s">
        <v>130</v>
      </c>
      <c r="S42" s="659"/>
      <c r="T42" s="659"/>
      <c r="U42" s="659"/>
      <c r="V42" s="659"/>
      <c r="W42" s="659"/>
      <c r="X42" s="659"/>
      <c r="Y42" s="660"/>
      <c r="Z42" s="684" t="s">
        <v>130</v>
      </c>
      <c r="AA42" s="684"/>
      <c r="AB42" s="684"/>
      <c r="AC42" s="684"/>
      <c r="AD42" s="685" t="s">
        <v>130</v>
      </c>
      <c r="AE42" s="685"/>
      <c r="AF42" s="685"/>
      <c r="AG42" s="685"/>
      <c r="AH42" s="685"/>
      <c r="AI42" s="685"/>
      <c r="AJ42" s="685"/>
      <c r="AK42" s="685"/>
      <c r="AL42" s="661" t="s">
        <v>130</v>
      </c>
      <c r="AM42" s="662"/>
      <c r="AN42" s="662"/>
      <c r="AO42" s="686"/>
      <c r="AQ42" s="699" t="s">
        <v>357</v>
      </c>
      <c r="AR42" s="700"/>
      <c r="AS42" s="700"/>
      <c r="AT42" s="700"/>
      <c r="AU42" s="700"/>
      <c r="AV42" s="700"/>
      <c r="AW42" s="700"/>
      <c r="AX42" s="700"/>
      <c r="AY42" s="701"/>
      <c r="AZ42" s="638">
        <v>1837219</v>
      </c>
      <c r="BA42" s="672"/>
      <c r="BB42" s="672"/>
      <c r="BC42" s="672"/>
      <c r="BD42" s="639"/>
      <c r="BE42" s="639"/>
      <c r="BF42" s="687"/>
      <c r="BG42" s="697"/>
      <c r="BH42" s="698"/>
      <c r="BI42" s="698"/>
      <c r="BJ42" s="698"/>
      <c r="BK42" s="698"/>
      <c r="BL42" s="357"/>
      <c r="BM42" s="636" t="s">
        <v>358</v>
      </c>
      <c r="BN42" s="636"/>
      <c r="BO42" s="636"/>
      <c r="BP42" s="636"/>
      <c r="BQ42" s="636"/>
      <c r="BR42" s="636"/>
      <c r="BS42" s="636"/>
      <c r="BT42" s="636"/>
      <c r="BU42" s="637"/>
      <c r="BV42" s="638">
        <v>310</v>
      </c>
      <c r="BW42" s="672"/>
      <c r="BX42" s="672"/>
      <c r="BY42" s="672"/>
      <c r="BZ42" s="672"/>
      <c r="CA42" s="672"/>
      <c r="CB42" s="688"/>
      <c r="CD42" s="655" t="s">
        <v>359</v>
      </c>
      <c r="CE42" s="656"/>
      <c r="CF42" s="656"/>
      <c r="CG42" s="656"/>
      <c r="CH42" s="656"/>
      <c r="CI42" s="656"/>
      <c r="CJ42" s="656"/>
      <c r="CK42" s="656"/>
      <c r="CL42" s="656"/>
      <c r="CM42" s="656"/>
      <c r="CN42" s="656"/>
      <c r="CO42" s="656"/>
      <c r="CP42" s="656"/>
      <c r="CQ42" s="657"/>
      <c r="CR42" s="658">
        <v>3164059</v>
      </c>
      <c r="CS42" s="668"/>
      <c r="CT42" s="668"/>
      <c r="CU42" s="668"/>
      <c r="CV42" s="668"/>
      <c r="CW42" s="668"/>
      <c r="CX42" s="668"/>
      <c r="CY42" s="669"/>
      <c r="CZ42" s="661">
        <v>10.199999999999999</v>
      </c>
      <c r="DA42" s="670"/>
      <c r="DB42" s="670"/>
      <c r="DC42" s="671"/>
      <c r="DD42" s="664">
        <v>691883</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360</v>
      </c>
      <c r="C43" s="656"/>
      <c r="D43" s="656"/>
      <c r="E43" s="656"/>
      <c r="F43" s="656"/>
      <c r="G43" s="656"/>
      <c r="H43" s="656"/>
      <c r="I43" s="656"/>
      <c r="J43" s="656"/>
      <c r="K43" s="656"/>
      <c r="L43" s="656"/>
      <c r="M43" s="656"/>
      <c r="N43" s="656"/>
      <c r="O43" s="656"/>
      <c r="P43" s="656"/>
      <c r="Q43" s="657"/>
      <c r="R43" s="658">
        <v>1538900</v>
      </c>
      <c r="S43" s="659"/>
      <c r="T43" s="659"/>
      <c r="U43" s="659"/>
      <c r="V43" s="659"/>
      <c r="W43" s="659"/>
      <c r="X43" s="659"/>
      <c r="Y43" s="660"/>
      <c r="Z43" s="684">
        <v>4.5999999999999996</v>
      </c>
      <c r="AA43" s="684"/>
      <c r="AB43" s="684"/>
      <c r="AC43" s="684"/>
      <c r="AD43" s="685" t="s">
        <v>130</v>
      </c>
      <c r="AE43" s="685"/>
      <c r="AF43" s="685"/>
      <c r="AG43" s="685"/>
      <c r="AH43" s="685"/>
      <c r="AI43" s="685"/>
      <c r="AJ43" s="685"/>
      <c r="AK43" s="685"/>
      <c r="AL43" s="661" t="s">
        <v>130</v>
      </c>
      <c r="AM43" s="662"/>
      <c r="AN43" s="662"/>
      <c r="AO43" s="686"/>
      <c r="CD43" s="655" t="s">
        <v>361</v>
      </c>
      <c r="CE43" s="656"/>
      <c r="CF43" s="656"/>
      <c r="CG43" s="656"/>
      <c r="CH43" s="656"/>
      <c r="CI43" s="656"/>
      <c r="CJ43" s="656"/>
      <c r="CK43" s="656"/>
      <c r="CL43" s="656"/>
      <c r="CM43" s="656"/>
      <c r="CN43" s="656"/>
      <c r="CO43" s="656"/>
      <c r="CP43" s="656"/>
      <c r="CQ43" s="657"/>
      <c r="CR43" s="658">
        <v>172434</v>
      </c>
      <c r="CS43" s="668"/>
      <c r="CT43" s="668"/>
      <c r="CU43" s="668"/>
      <c r="CV43" s="668"/>
      <c r="CW43" s="668"/>
      <c r="CX43" s="668"/>
      <c r="CY43" s="669"/>
      <c r="CZ43" s="661">
        <v>0.6</v>
      </c>
      <c r="DA43" s="670"/>
      <c r="DB43" s="670"/>
      <c r="DC43" s="671"/>
      <c r="DD43" s="664">
        <v>161430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362</v>
      </c>
      <c r="C44" s="636"/>
      <c r="D44" s="636"/>
      <c r="E44" s="636"/>
      <c r="F44" s="636"/>
      <c r="G44" s="636"/>
      <c r="H44" s="636"/>
      <c r="I44" s="636"/>
      <c r="J44" s="636"/>
      <c r="K44" s="636"/>
      <c r="L44" s="636"/>
      <c r="M44" s="636"/>
      <c r="N44" s="636"/>
      <c r="O44" s="636"/>
      <c r="P44" s="636"/>
      <c r="Q44" s="637"/>
      <c r="R44" s="638">
        <v>33810070</v>
      </c>
      <c r="S44" s="672"/>
      <c r="T44" s="672"/>
      <c r="U44" s="672"/>
      <c r="V44" s="672"/>
      <c r="W44" s="672"/>
      <c r="X44" s="672"/>
      <c r="Y44" s="673"/>
      <c r="Z44" s="674">
        <v>100</v>
      </c>
      <c r="AA44" s="674"/>
      <c r="AB44" s="674"/>
      <c r="AC44" s="674"/>
      <c r="AD44" s="675">
        <v>16945046</v>
      </c>
      <c r="AE44" s="675"/>
      <c r="AF44" s="675"/>
      <c r="AG44" s="675"/>
      <c r="AH44" s="675"/>
      <c r="AI44" s="675"/>
      <c r="AJ44" s="675"/>
      <c r="AK44" s="675"/>
      <c r="AL44" s="641">
        <v>100</v>
      </c>
      <c r="AM44" s="676"/>
      <c r="AN44" s="676"/>
      <c r="AO44" s="677"/>
      <c r="CD44" s="678" t="s">
        <v>309</v>
      </c>
      <c r="CE44" s="679"/>
      <c r="CF44" s="655" t="s">
        <v>363</v>
      </c>
      <c r="CG44" s="656"/>
      <c r="CH44" s="656"/>
      <c r="CI44" s="656"/>
      <c r="CJ44" s="656"/>
      <c r="CK44" s="656"/>
      <c r="CL44" s="656"/>
      <c r="CM44" s="656"/>
      <c r="CN44" s="656"/>
      <c r="CO44" s="656"/>
      <c r="CP44" s="656"/>
      <c r="CQ44" s="657"/>
      <c r="CR44" s="658">
        <v>3164059</v>
      </c>
      <c r="CS44" s="659"/>
      <c r="CT44" s="659"/>
      <c r="CU44" s="659"/>
      <c r="CV44" s="659"/>
      <c r="CW44" s="659"/>
      <c r="CX44" s="659"/>
      <c r="CY44" s="660"/>
      <c r="CZ44" s="661">
        <v>10.199999999999999</v>
      </c>
      <c r="DA44" s="662"/>
      <c r="DB44" s="662"/>
      <c r="DC44" s="663"/>
      <c r="DD44" s="664">
        <v>691883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364</v>
      </c>
      <c r="CG45" s="656"/>
      <c r="CH45" s="656"/>
      <c r="CI45" s="656"/>
      <c r="CJ45" s="656"/>
      <c r="CK45" s="656"/>
      <c r="CL45" s="656"/>
      <c r="CM45" s="656"/>
      <c r="CN45" s="656"/>
      <c r="CO45" s="656"/>
      <c r="CP45" s="656"/>
      <c r="CQ45" s="657"/>
      <c r="CR45" s="658">
        <v>957626</v>
      </c>
      <c r="CS45" s="668"/>
      <c r="CT45" s="668"/>
      <c r="CU45" s="668"/>
      <c r="CV45" s="668"/>
      <c r="CW45" s="668"/>
      <c r="CX45" s="668"/>
      <c r="CY45" s="669"/>
      <c r="CZ45" s="661">
        <v>3.1</v>
      </c>
      <c r="DA45" s="670"/>
      <c r="DB45" s="670"/>
      <c r="DC45" s="671"/>
      <c r="DD45" s="664">
        <v>38933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07" t="s">
        <v>365</v>
      </c>
      <c r="CD46" s="680"/>
      <c r="CE46" s="681"/>
      <c r="CF46" s="655" t="s">
        <v>366</v>
      </c>
      <c r="CG46" s="656"/>
      <c r="CH46" s="656"/>
      <c r="CI46" s="656"/>
      <c r="CJ46" s="656"/>
      <c r="CK46" s="656"/>
      <c r="CL46" s="656"/>
      <c r="CM46" s="656"/>
      <c r="CN46" s="656"/>
      <c r="CO46" s="656"/>
      <c r="CP46" s="656"/>
      <c r="CQ46" s="657"/>
      <c r="CR46" s="658">
        <v>2124053</v>
      </c>
      <c r="CS46" s="659"/>
      <c r="CT46" s="659"/>
      <c r="CU46" s="659"/>
      <c r="CV46" s="659"/>
      <c r="CW46" s="659"/>
      <c r="CX46" s="659"/>
      <c r="CY46" s="660"/>
      <c r="CZ46" s="661">
        <v>6.8</v>
      </c>
      <c r="DA46" s="662"/>
      <c r="DB46" s="662"/>
      <c r="DC46" s="663"/>
      <c r="DD46" s="664">
        <v>647070</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367</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368</v>
      </c>
      <c r="CG47" s="656"/>
      <c r="CH47" s="656"/>
      <c r="CI47" s="656"/>
      <c r="CJ47" s="656"/>
      <c r="CK47" s="656"/>
      <c r="CL47" s="656"/>
      <c r="CM47" s="656"/>
      <c r="CN47" s="656"/>
      <c r="CO47" s="656"/>
      <c r="CP47" s="656"/>
      <c r="CQ47" s="657"/>
      <c r="CR47" s="658" t="s">
        <v>130</v>
      </c>
      <c r="CS47" s="668"/>
      <c r="CT47" s="668"/>
      <c r="CU47" s="668"/>
      <c r="CV47" s="668"/>
      <c r="CW47" s="668"/>
      <c r="CX47" s="668"/>
      <c r="CY47" s="669"/>
      <c r="CZ47" s="661" t="s">
        <v>130</v>
      </c>
      <c r="DA47" s="670"/>
      <c r="DB47" s="670"/>
      <c r="DC47" s="671"/>
      <c r="DD47" s="664" t="s">
        <v>130</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1" x14ac:dyDescent="0.2">
      <c r="B48" s="654" t="s">
        <v>369</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370</v>
      </c>
      <c r="CG48" s="656"/>
      <c r="CH48" s="656"/>
      <c r="CI48" s="656"/>
      <c r="CJ48" s="656"/>
      <c r="CK48" s="656"/>
      <c r="CL48" s="656"/>
      <c r="CM48" s="656"/>
      <c r="CN48" s="656"/>
      <c r="CO48" s="656"/>
      <c r="CP48" s="656"/>
      <c r="CQ48" s="657"/>
      <c r="CR48" s="658" t="s">
        <v>130</v>
      </c>
      <c r="CS48" s="659"/>
      <c r="CT48" s="659"/>
      <c r="CU48" s="659"/>
      <c r="CV48" s="659"/>
      <c r="CW48" s="659"/>
      <c r="CX48" s="659"/>
      <c r="CY48" s="660"/>
      <c r="CZ48" s="661" t="s">
        <v>130</v>
      </c>
      <c r="DA48" s="662"/>
      <c r="DB48" s="662"/>
      <c r="DC48" s="663"/>
      <c r="DD48" s="664" t="s">
        <v>130</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371</v>
      </c>
      <c r="CE49" s="636"/>
      <c r="CF49" s="636"/>
      <c r="CG49" s="636"/>
      <c r="CH49" s="636"/>
      <c r="CI49" s="636"/>
      <c r="CJ49" s="636"/>
      <c r="CK49" s="636"/>
      <c r="CL49" s="636"/>
      <c r="CM49" s="636"/>
      <c r="CN49" s="636"/>
      <c r="CO49" s="636"/>
      <c r="CP49" s="636"/>
      <c r="CQ49" s="637"/>
      <c r="CR49" s="638">
        <v>31097338</v>
      </c>
      <c r="CS49" s="639"/>
      <c r="CT49" s="639"/>
      <c r="CU49" s="639"/>
      <c r="CV49" s="639"/>
      <c r="CW49" s="639"/>
      <c r="CX49" s="639"/>
      <c r="CY49" s="640"/>
      <c r="CZ49" s="641">
        <v>100</v>
      </c>
      <c r="DA49" s="642"/>
      <c r="DB49" s="642"/>
      <c r="DC49" s="643"/>
      <c r="DD49" s="644">
        <v>19303529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 hidden="1" x14ac:dyDescent="0.2">
      <c r="B50" s="360"/>
    </row>
  </sheetData>
  <sheetProtection algorithmName="SHA-512" hashValue="1wk1ihQ9TQRF1QKO5A1hu6owHWSp7Itrd0zTPFTeiKbOHxDMBHm1f1XNDPvR1LstppjFyYsX1NVr9qn5T7m1iw==" saltValue="Bd4xqBqwR7XpFUQEgSZl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18" customWidth="1"/>
    <col min="131" max="131" width="1.6328125" style="218" customWidth="1"/>
    <col min="132" max="16384" width="9" style="218" hidden="1"/>
  </cols>
  <sheetData>
    <row r="1" spans="1:131" ht="11.25" customHeight="1" thickBot="1" x14ac:dyDescent="0.25">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5">
      <c r="A2" s="753" t="s">
        <v>372</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754" t="s">
        <v>373</v>
      </c>
      <c r="DK2" s="755"/>
      <c r="DL2" s="755"/>
      <c r="DM2" s="755"/>
      <c r="DN2" s="755"/>
      <c r="DO2" s="756"/>
      <c r="DP2" s="215"/>
      <c r="DQ2" s="754" t="s">
        <v>374</v>
      </c>
      <c r="DR2" s="755"/>
      <c r="DS2" s="755"/>
      <c r="DT2" s="755"/>
      <c r="DU2" s="755"/>
      <c r="DV2" s="755"/>
      <c r="DW2" s="755"/>
      <c r="DX2" s="755"/>
      <c r="DY2" s="755"/>
      <c r="DZ2" s="756"/>
      <c r="EA2" s="217"/>
    </row>
    <row r="3" spans="1:131" ht="11.25" customHeight="1" x14ac:dyDescent="0.2">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5">
      <c r="A4" s="757" t="s">
        <v>375</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19"/>
      <c r="BA4" s="219"/>
      <c r="BB4" s="219"/>
      <c r="BC4" s="219"/>
      <c r="BD4" s="219"/>
      <c r="BE4" s="220"/>
      <c r="BF4" s="220"/>
      <c r="BG4" s="220"/>
      <c r="BH4" s="220"/>
      <c r="BI4" s="220"/>
      <c r="BJ4" s="220"/>
      <c r="BK4" s="220"/>
      <c r="BL4" s="220"/>
      <c r="BM4" s="220"/>
      <c r="BN4" s="220"/>
      <c r="BO4" s="220"/>
      <c r="BP4" s="220"/>
      <c r="BQ4" s="758" t="s">
        <v>376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1"/>
    </row>
    <row r="5" spans="1:131" s="222" customFormat="1" ht="26.25" customHeight="1" x14ac:dyDescent="0.2">
      <c r="A5" s="759" t="s">
        <v>377</v>
      </c>
      <c r="B5" s="760"/>
      <c r="C5" s="760"/>
      <c r="D5" s="760"/>
      <c r="E5" s="760"/>
      <c r="F5" s="760"/>
      <c r="G5" s="760"/>
      <c r="H5" s="760"/>
      <c r="I5" s="760"/>
      <c r="J5" s="760"/>
      <c r="K5" s="760"/>
      <c r="L5" s="760"/>
      <c r="M5" s="760"/>
      <c r="N5" s="760"/>
      <c r="O5" s="760"/>
      <c r="P5" s="761"/>
      <c r="Q5" s="765" t="s">
        <v>378</v>
      </c>
      <c r="R5" s="766"/>
      <c r="S5" s="766"/>
      <c r="T5" s="766"/>
      <c r="U5" s="767"/>
      <c r="V5" s="765" t="s">
        <v>379</v>
      </c>
      <c r="W5" s="766"/>
      <c r="X5" s="766"/>
      <c r="Y5" s="766"/>
      <c r="Z5" s="767"/>
      <c r="AA5" s="765" t="s">
        <v>380</v>
      </c>
      <c r="AB5" s="766"/>
      <c r="AC5" s="766"/>
      <c r="AD5" s="766"/>
      <c r="AE5" s="766"/>
      <c r="AF5" s="771" t="s">
        <v>381</v>
      </c>
      <c r="AG5" s="766"/>
      <c r="AH5" s="766"/>
      <c r="AI5" s="766"/>
      <c r="AJ5" s="772"/>
      <c r="AK5" s="766" t="s">
        <v>382</v>
      </c>
      <c r="AL5" s="766"/>
      <c r="AM5" s="766"/>
      <c r="AN5" s="766"/>
      <c r="AO5" s="767"/>
      <c r="AP5" s="765" t="s">
        <v>383</v>
      </c>
      <c r="AQ5" s="766"/>
      <c r="AR5" s="766"/>
      <c r="AS5" s="766"/>
      <c r="AT5" s="767"/>
      <c r="AU5" s="765" t="s">
        <v>384</v>
      </c>
      <c r="AV5" s="766"/>
      <c r="AW5" s="766"/>
      <c r="AX5" s="766"/>
      <c r="AY5" s="772"/>
      <c r="AZ5" s="219"/>
      <c r="BA5" s="219"/>
      <c r="BB5" s="219"/>
      <c r="BC5" s="219"/>
      <c r="BD5" s="219"/>
      <c r="BE5" s="220"/>
      <c r="BF5" s="220"/>
      <c r="BG5" s="220"/>
      <c r="BH5" s="220"/>
      <c r="BI5" s="220"/>
      <c r="BJ5" s="220"/>
      <c r="BK5" s="220"/>
      <c r="BL5" s="220"/>
      <c r="BM5" s="220"/>
      <c r="BN5" s="220"/>
      <c r="BO5" s="220"/>
      <c r="BP5" s="220"/>
      <c r="BQ5" s="759" t="s">
        <v>385</v>
      </c>
      <c r="BR5" s="760"/>
      <c r="BS5" s="760"/>
      <c r="BT5" s="760"/>
      <c r="BU5" s="760"/>
      <c r="BV5" s="760"/>
      <c r="BW5" s="760"/>
      <c r="BX5" s="760"/>
      <c r="BY5" s="760"/>
      <c r="BZ5" s="760"/>
      <c r="CA5" s="760"/>
      <c r="CB5" s="760"/>
      <c r="CC5" s="760"/>
      <c r="CD5" s="760"/>
      <c r="CE5" s="760"/>
      <c r="CF5" s="760"/>
      <c r="CG5" s="761"/>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95" t="s">
        <v>391</v>
      </c>
      <c r="DH5" s="796"/>
      <c r="DI5" s="796"/>
      <c r="DJ5" s="796"/>
      <c r="DK5" s="797"/>
      <c r="DL5" s="795" t="s">
        <v>392</v>
      </c>
      <c r="DM5" s="796"/>
      <c r="DN5" s="796"/>
      <c r="DO5" s="796"/>
      <c r="DP5" s="797"/>
      <c r="DQ5" s="765" t="s">
        <v>393</v>
      </c>
      <c r="DR5" s="766"/>
      <c r="DS5" s="766"/>
      <c r="DT5" s="766"/>
      <c r="DU5" s="767"/>
      <c r="DV5" s="765" t="s">
        <v>384</v>
      </c>
      <c r="DW5" s="766"/>
      <c r="DX5" s="766"/>
      <c r="DY5" s="766"/>
      <c r="DZ5" s="772"/>
      <c r="EA5" s="221"/>
    </row>
    <row r="6" spans="1:131" s="222"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19"/>
      <c r="BA6" s="219"/>
      <c r="BB6" s="219"/>
      <c r="BC6" s="219"/>
      <c r="BD6" s="219"/>
      <c r="BE6" s="220"/>
      <c r="BF6" s="220"/>
      <c r="BG6" s="220"/>
      <c r="BH6" s="220"/>
      <c r="BI6" s="220"/>
      <c r="BJ6" s="220"/>
      <c r="BK6" s="220"/>
      <c r="BL6" s="220"/>
      <c r="BM6" s="220"/>
      <c r="BN6" s="220"/>
      <c r="BO6" s="220"/>
      <c r="BP6" s="220"/>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1"/>
    </row>
    <row r="7" spans="1:131" s="222" customFormat="1" ht="26.25" customHeight="1" thickTop="1" x14ac:dyDescent="0.2">
      <c r="A7" s="223">
        <v>1</v>
      </c>
      <c r="B7" s="781" t="s">
        <v>394</v>
      </c>
      <c r="C7" s="782"/>
      <c r="D7" s="782"/>
      <c r="E7" s="782"/>
      <c r="F7" s="782"/>
      <c r="G7" s="782"/>
      <c r="H7" s="782"/>
      <c r="I7" s="782"/>
      <c r="J7" s="782"/>
      <c r="K7" s="782"/>
      <c r="L7" s="782"/>
      <c r="M7" s="782"/>
      <c r="N7" s="782"/>
      <c r="O7" s="782"/>
      <c r="P7" s="783"/>
      <c r="Q7" s="784">
        <v>33868</v>
      </c>
      <c r="R7" s="785"/>
      <c r="S7" s="785"/>
      <c r="T7" s="785"/>
      <c r="U7" s="785"/>
      <c r="V7" s="785">
        <v>31155</v>
      </c>
      <c r="W7" s="785"/>
      <c r="X7" s="785"/>
      <c r="Y7" s="785"/>
      <c r="Z7" s="785"/>
      <c r="AA7" s="785">
        <v>2713</v>
      </c>
      <c r="AB7" s="785"/>
      <c r="AC7" s="785"/>
      <c r="AD7" s="785"/>
      <c r="AE7" s="786"/>
      <c r="AF7" s="787">
        <v>2678</v>
      </c>
      <c r="AG7" s="788"/>
      <c r="AH7" s="788"/>
      <c r="AI7" s="788"/>
      <c r="AJ7" s="789"/>
      <c r="AK7" s="790">
        <v>1679</v>
      </c>
      <c r="AL7" s="791"/>
      <c r="AM7" s="791"/>
      <c r="AN7" s="791"/>
      <c r="AO7" s="791"/>
      <c r="AP7" s="791">
        <v>27382</v>
      </c>
      <c r="AQ7" s="791"/>
      <c r="AR7" s="791"/>
      <c r="AS7" s="791"/>
      <c r="AT7" s="791"/>
      <c r="AU7" s="792"/>
      <c r="AV7" s="792"/>
      <c r="AW7" s="792"/>
      <c r="AX7" s="792"/>
      <c r="AY7" s="793"/>
      <c r="AZ7" s="219"/>
      <c r="BA7" s="219"/>
      <c r="BB7" s="219"/>
      <c r="BC7" s="219"/>
      <c r="BD7" s="219"/>
      <c r="BE7" s="220"/>
      <c r="BF7" s="220"/>
      <c r="BG7" s="220"/>
      <c r="BH7" s="220"/>
      <c r="BI7" s="220"/>
      <c r="BJ7" s="220"/>
      <c r="BK7" s="220"/>
      <c r="BL7" s="220"/>
      <c r="BM7" s="220"/>
      <c r="BN7" s="220"/>
      <c r="BO7" s="220"/>
      <c r="BP7" s="220"/>
      <c r="BQ7" s="223">
        <v>1</v>
      </c>
      <c r="BR7" s="224"/>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1"/>
    </row>
    <row r="8" spans="1:131" s="222" customFormat="1" ht="26.25" customHeight="1" x14ac:dyDescent="0.2">
      <c r="A8" s="225">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19"/>
      <c r="BA8" s="219"/>
      <c r="BB8" s="219"/>
      <c r="BC8" s="219"/>
      <c r="BD8" s="219"/>
      <c r="BE8" s="220"/>
      <c r="BF8" s="220"/>
      <c r="BG8" s="220"/>
      <c r="BH8" s="220"/>
      <c r="BI8" s="220"/>
      <c r="BJ8" s="220"/>
      <c r="BK8" s="220"/>
      <c r="BL8" s="220"/>
      <c r="BM8" s="220"/>
      <c r="BN8" s="220"/>
      <c r="BO8" s="220"/>
      <c r="BP8" s="220"/>
      <c r="BQ8" s="225">
        <v>2</v>
      </c>
      <c r="BR8" s="226"/>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1"/>
    </row>
    <row r="9" spans="1:131" s="222" customFormat="1" ht="26.25" customHeight="1" x14ac:dyDescent="0.2">
      <c r="A9" s="225">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19"/>
      <c r="BA9" s="219"/>
      <c r="BB9" s="219"/>
      <c r="BC9" s="219"/>
      <c r="BD9" s="219"/>
      <c r="BE9" s="220"/>
      <c r="BF9" s="220"/>
      <c r="BG9" s="220"/>
      <c r="BH9" s="220"/>
      <c r="BI9" s="220"/>
      <c r="BJ9" s="220"/>
      <c r="BK9" s="220"/>
      <c r="BL9" s="220"/>
      <c r="BM9" s="220"/>
      <c r="BN9" s="220"/>
      <c r="BO9" s="220"/>
      <c r="BP9" s="220"/>
      <c r="BQ9" s="225">
        <v>3</v>
      </c>
      <c r="BR9" s="226"/>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1"/>
    </row>
    <row r="10" spans="1:131" s="222" customFormat="1" ht="26.25" customHeight="1" x14ac:dyDescent="0.2">
      <c r="A10" s="225">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19"/>
      <c r="BA10" s="219"/>
      <c r="BB10" s="219"/>
      <c r="BC10" s="219"/>
      <c r="BD10" s="219"/>
      <c r="BE10" s="220"/>
      <c r="BF10" s="220"/>
      <c r="BG10" s="220"/>
      <c r="BH10" s="220"/>
      <c r="BI10" s="220"/>
      <c r="BJ10" s="220"/>
      <c r="BK10" s="220"/>
      <c r="BL10" s="220"/>
      <c r="BM10" s="220"/>
      <c r="BN10" s="220"/>
      <c r="BO10" s="220"/>
      <c r="BP10" s="220"/>
      <c r="BQ10" s="225">
        <v>4</v>
      </c>
      <c r="BR10" s="226"/>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1"/>
    </row>
    <row r="11" spans="1:131" s="222" customFormat="1" ht="26.25" customHeight="1" x14ac:dyDescent="0.2">
      <c r="A11" s="225">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19"/>
      <c r="BA11" s="219"/>
      <c r="BB11" s="219"/>
      <c r="BC11" s="219"/>
      <c r="BD11" s="219"/>
      <c r="BE11" s="220"/>
      <c r="BF11" s="220"/>
      <c r="BG11" s="220"/>
      <c r="BH11" s="220"/>
      <c r="BI11" s="220"/>
      <c r="BJ11" s="220"/>
      <c r="BK11" s="220"/>
      <c r="BL11" s="220"/>
      <c r="BM11" s="220"/>
      <c r="BN11" s="220"/>
      <c r="BO11" s="220"/>
      <c r="BP11" s="220"/>
      <c r="BQ11" s="225">
        <v>5</v>
      </c>
      <c r="BR11" s="226"/>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1"/>
    </row>
    <row r="12" spans="1:131" s="222" customFormat="1" ht="26.25" customHeight="1" x14ac:dyDescent="0.2">
      <c r="A12" s="225">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19"/>
      <c r="BA12" s="219"/>
      <c r="BB12" s="219"/>
      <c r="BC12" s="219"/>
      <c r="BD12" s="219"/>
      <c r="BE12" s="220"/>
      <c r="BF12" s="220"/>
      <c r="BG12" s="220"/>
      <c r="BH12" s="220"/>
      <c r="BI12" s="220"/>
      <c r="BJ12" s="220"/>
      <c r="BK12" s="220"/>
      <c r="BL12" s="220"/>
      <c r="BM12" s="220"/>
      <c r="BN12" s="220"/>
      <c r="BO12" s="220"/>
      <c r="BP12" s="220"/>
      <c r="BQ12" s="225">
        <v>6</v>
      </c>
      <c r="BR12" s="226"/>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1"/>
    </row>
    <row r="13" spans="1:131" s="222" customFormat="1" ht="26.25" customHeight="1" x14ac:dyDescent="0.2">
      <c r="A13" s="225">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19"/>
      <c r="BA13" s="219"/>
      <c r="BB13" s="219"/>
      <c r="BC13" s="219"/>
      <c r="BD13" s="219"/>
      <c r="BE13" s="220"/>
      <c r="BF13" s="220"/>
      <c r="BG13" s="220"/>
      <c r="BH13" s="220"/>
      <c r="BI13" s="220"/>
      <c r="BJ13" s="220"/>
      <c r="BK13" s="220"/>
      <c r="BL13" s="220"/>
      <c r="BM13" s="220"/>
      <c r="BN13" s="220"/>
      <c r="BO13" s="220"/>
      <c r="BP13" s="220"/>
      <c r="BQ13" s="225">
        <v>7</v>
      </c>
      <c r="BR13" s="226"/>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1"/>
    </row>
    <row r="14" spans="1:131" s="222" customFormat="1" ht="26.25" customHeight="1" x14ac:dyDescent="0.2">
      <c r="A14" s="225">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19"/>
      <c r="BA14" s="219"/>
      <c r="BB14" s="219"/>
      <c r="BC14" s="219"/>
      <c r="BD14" s="219"/>
      <c r="BE14" s="220"/>
      <c r="BF14" s="220"/>
      <c r="BG14" s="220"/>
      <c r="BH14" s="220"/>
      <c r="BI14" s="220"/>
      <c r="BJ14" s="220"/>
      <c r="BK14" s="220"/>
      <c r="BL14" s="220"/>
      <c r="BM14" s="220"/>
      <c r="BN14" s="220"/>
      <c r="BO14" s="220"/>
      <c r="BP14" s="220"/>
      <c r="BQ14" s="225">
        <v>8</v>
      </c>
      <c r="BR14" s="226"/>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1"/>
    </row>
    <row r="15" spans="1:131" s="222" customFormat="1" ht="26.25" customHeight="1" x14ac:dyDescent="0.2">
      <c r="A15" s="225">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19"/>
      <c r="BA15" s="219"/>
      <c r="BB15" s="219"/>
      <c r="BC15" s="219"/>
      <c r="BD15" s="219"/>
      <c r="BE15" s="220"/>
      <c r="BF15" s="220"/>
      <c r="BG15" s="220"/>
      <c r="BH15" s="220"/>
      <c r="BI15" s="220"/>
      <c r="BJ15" s="220"/>
      <c r="BK15" s="220"/>
      <c r="BL15" s="220"/>
      <c r="BM15" s="220"/>
      <c r="BN15" s="220"/>
      <c r="BO15" s="220"/>
      <c r="BP15" s="220"/>
      <c r="BQ15" s="225">
        <v>9</v>
      </c>
      <c r="BR15" s="226"/>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1"/>
    </row>
    <row r="16" spans="1:131" s="222" customFormat="1" ht="26.25" customHeight="1" x14ac:dyDescent="0.2">
      <c r="A16" s="225">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19"/>
      <c r="BA16" s="219"/>
      <c r="BB16" s="219"/>
      <c r="BC16" s="219"/>
      <c r="BD16" s="219"/>
      <c r="BE16" s="220"/>
      <c r="BF16" s="220"/>
      <c r="BG16" s="220"/>
      <c r="BH16" s="220"/>
      <c r="BI16" s="220"/>
      <c r="BJ16" s="220"/>
      <c r="BK16" s="220"/>
      <c r="BL16" s="220"/>
      <c r="BM16" s="220"/>
      <c r="BN16" s="220"/>
      <c r="BO16" s="220"/>
      <c r="BP16" s="220"/>
      <c r="BQ16" s="225">
        <v>10</v>
      </c>
      <c r="BR16" s="226"/>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1"/>
    </row>
    <row r="17" spans="1:131" s="222" customFormat="1" ht="26.25" customHeight="1" x14ac:dyDescent="0.2">
      <c r="A17" s="225">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19"/>
      <c r="BA17" s="219"/>
      <c r="BB17" s="219"/>
      <c r="BC17" s="219"/>
      <c r="BD17" s="219"/>
      <c r="BE17" s="220"/>
      <c r="BF17" s="220"/>
      <c r="BG17" s="220"/>
      <c r="BH17" s="220"/>
      <c r="BI17" s="220"/>
      <c r="BJ17" s="220"/>
      <c r="BK17" s="220"/>
      <c r="BL17" s="220"/>
      <c r="BM17" s="220"/>
      <c r="BN17" s="220"/>
      <c r="BO17" s="220"/>
      <c r="BP17" s="220"/>
      <c r="BQ17" s="225">
        <v>11</v>
      </c>
      <c r="BR17" s="226"/>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1"/>
    </row>
    <row r="18" spans="1:131" s="222" customFormat="1" ht="26.25" customHeight="1" x14ac:dyDescent="0.2">
      <c r="A18" s="225">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19"/>
      <c r="BA18" s="219"/>
      <c r="BB18" s="219"/>
      <c r="BC18" s="219"/>
      <c r="BD18" s="219"/>
      <c r="BE18" s="220"/>
      <c r="BF18" s="220"/>
      <c r="BG18" s="220"/>
      <c r="BH18" s="220"/>
      <c r="BI18" s="220"/>
      <c r="BJ18" s="220"/>
      <c r="BK18" s="220"/>
      <c r="BL18" s="220"/>
      <c r="BM18" s="220"/>
      <c r="BN18" s="220"/>
      <c r="BO18" s="220"/>
      <c r="BP18" s="220"/>
      <c r="BQ18" s="225">
        <v>12</v>
      </c>
      <c r="BR18" s="226"/>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1"/>
    </row>
    <row r="19" spans="1:131" s="222" customFormat="1" ht="26.25" customHeight="1" x14ac:dyDescent="0.2">
      <c r="A19" s="225">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19"/>
      <c r="BA19" s="219"/>
      <c r="BB19" s="219"/>
      <c r="BC19" s="219"/>
      <c r="BD19" s="219"/>
      <c r="BE19" s="220"/>
      <c r="BF19" s="220"/>
      <c r="BG19" s="220"/>
      <c r="BH19" s="220"/>
      <c r="BI19" s="220"/>
      <c r="BJ19" s="220"/>
      <c r="BK19" s="220"/>
      <c r="BL19" s="220"/>
      <c r="BM19" s="220"/>
      <c r="BN19" s="220"/>
      <c r="BO19" s="220"/>
      <c r="BP19" s="220"/>
      <c r="BQ19" s="225">
        <v>13</v>
      </c>
      <c r="BR19" s="226"/>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1"/>
    </row>
    <row r="20" spans="1:131" s="222" customFormat="1" ht="26.25" customHeight="1" x14ac:dyDescent="0.2">
      <c r="A20" s="225">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19"/>
      <c r="BA20" s="219"/>
      <c r="BB20" s="219"/>
      <c r="BC20" s="219"/>
      <c r="BD20" s="219"/>
      <c r="BE20" s="220"/>
      <c r="BF20" s="220"/>
      <c r="BG20" s="220"/>
      <c r="BH20" s="220"/>
      <c r="BI20" s="220"/>
      <c r="BJ20" s="220"/>
      <c r="BK20" s="220"/>
      <c r="BL20" s="220"/>
      <c r="BM20" s="220"/>
      <c r="BN20" s="220"/>
      <c r="BO20" s="220"/>
      <c r="BP20" s="220"/>
      <c r="BQ20" s="225">
        <v>14</v>
      </c>
      <c r="BR20" s="226"/>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1"/>
    </row>
    <row r="21" spans="1:131" s="222" customFormat="1" ht="26.25" customHeight="1" thickBot="1" x14ac:dyDescent="0.25">
      <c r="A21" s="225">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19"/>
      <c r="BA21" s="219"/>
      <c r="BB21" s="219"/>
      <c r="BC21" s="219"/>
      <c r="BD21" s="219"/>
      <c r="BE21" s="220"/>
      <c r="BF21" s="220"/>
      <c r="BG21" s="220"/>
      <c r="BH21" s="220"/>
      <c r="BI21" s="220"/>
      <c r="BJ21" s="220"/>
      <c r="BK21" s="220"/>
      <c r="BL21" s="220"/>
      <c r="BM21" s="220"/>
      <c r="BN21" s="220"/>
      <c r="BO21" s="220"/>
      <c r="BP21" s="220"/>
      <c r="BQ21" s="225">
        <v>15</v>
      </c>
      <c r="BR21" s="226"/>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1"/>
    </row>
    <row r="22" spans="1:131" s="222" customFormat="1" ht="26.25" customHeight="1" x14ac:dyDescent="0.2">
      <c r="A22" s="225">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395</v>
      </c>
      <c r="BA22" s="838"/>
      <c r="BB22" s="838"/>
      <c r="BC22" s="838"/>
      <c r="BD22" s="839"/>
      <c r="BE22" s="220"/>
      <c r="BF22" s="220"/>
      <c r="BG22" s="220"/>
      <c r="BH22" s="220"/>
      <c r="BI22" s="220"/>
      <c r="BJ22" s="220"/>
      <c r="BK22" s="220"/>
      <c r="BL22" s="220"/>
      <c r="BM22" s="220"/>
      <c r="BN22" s="220"/>
      <c r="BO22" s="220"/>
      <c r="BP22" s="220"/>
      <c r="BQ22" s="225">
        <v>16</v>
      </c>
      <c r="BR22" s="226"/>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1"/>
    </row>
    <row r="23" spans="1:131" s="222" customFormat="1" ht="26.25" customHeight="1" thickBot="1" x14ac:dyDescent="0.25">
      <c r="A23" s="227" t="s">
        <v>396</v>
      </c>
      <c r="B23" s="821" t="s">
        <v>397</v>
      </c>
      <c r="C23" s="822"/>
      <c r="D23" s="822"/>
      <c r="E23" s="822"/>
      <c r="F23" s="822"/>
      <c r="G23" s="822"/>
      <c r="H23" s="822"/>
      <c r="I23" s="822"/>
      <c r="J23" s="822"/>
      <c r="K23" s="822"/>
      <c r="L23" s="822"/>
      <c r="M23" s="822"/>
      <c r="N23" s="822"/>
      <c r="O23" s="822"/>
      <c r="P23" s="823"/>
      <c r="Q23" s="824">
        <v>33810</v>
      </c>
      <c r="R23" s="825"/>
      <c r="S23" s="825"/>
      <c r="T23" s="825"/>
      <c r="U23" s="825"/>
      <c r="V23" s="825">
        <v>31097</v>
      </c>
      <c r="W23" s="825"/>
      <c r="X23" s="825"/>
      <c r="Y23" s="825"/>
      <c r="Z23" s="825"/>
      <c r="AA23" s="825">
        <v>2713</v>
      </c>
      <c r="AB23" s="825"/>
      <c r="AC23" s="825"/>
      <c r="AD23" s="825"/>
      <c r="AE23" s="826"/>
      <c r="AF23" s="827">
        <v>2678</v>
      </c>
      <c r="AG23" s="825"/>
      <c r="AH23" s="825"/>
      <c r="AI23" s="825"/>
      <c r="AJ23" s="828"/>
      <c r="AK23" s="829"/>
      <c r="AL23" s="830"/>
      <c r="AM23" s="830"/>
      <c r="AN23" s="830"/>
      <c r="AO23" s="830"/>
      <c r="AP23" s="825">
        <v>27382</v>
      </c>
      <c r="AQ23" s="825"/>
      <c r="AR23" s="825"/>
      <c r="AS23" s="825"/>
      <c r="AT23" s="825"/>
      <c r="AU23" s="841"/>
      <c r="AV23" s="841"/>
      <c r="AW23" s="841"/>
      <c r="AX23" s="841"/>
      <c r="AY23" s="842"/>
      <c r="AZ23" s="843" t="s">
        <v>398</v>
      </c>
      <c r="BA23" s="844"/>
      <c r="BB23" s="844"/>
      <c r="BC23" s="844"/>
      <c r="BD23" s="845"/>
      <c r="BE23" s="220"/>
      <c r="BF23" s="220"/>
      <c r="BG23" s="220"/>
      <c r="BH23" s="220"/>
      <c r="BI23" s="220"/>
      <c r="BJ23" s="220"/>
      <c r="BK23" s="220"/>
      <c r="BL23" s="220"/>
      <c r="BM23" s="220"/>
      <c r="BN23" s="220"/>
      <c r="BO23" s="220"/>
      <c r="BP23" s="220"/>
      <c r="BQ23" s="225">
        <v>17</v>
      </c>
      <c r="BR23" s="226"/>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1"/>
    </row>
    <row r="24" spans="1:131" s="222" customFormat="1" ht="26.25" customHeight="1" x14ac:dyDescent="0.2">
      <c r="A24" s="840" t="s">
        <v>399</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19"/>
      <c r="BA24" s="219"/>
      <c r="BB24" s="219"/>
      <c r="BC24" s="219"/>
      <c r="BD24" s="219"/>
      <c r="BE24" s="220"/>
      <c r="BF24" s="220"/>
      <c r="BG24" s="220"/>
      <c r="BH24" s="220"/>
      <c r="BI24" s="220"/>
      <c r="BJ24" s="220"/>
      <c r="BK24" s="220"/>
      <c r="BL24" s="220"/>
      <c r="BM24" s="220"/>
      <c r="BN24" s="220"/>
      <c r="BO24" s="220"/>
      <c r="BP24" s="220"/>
      <c r="BQ24" s="225">
        <v>18</v>
      </c>
      <c r="BR24" s="226"/>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1"/>
    </row>
    <row r="25" spans="1:131" ht="26.25" customHeight="1" thickBot="1" x14ac:dyDescent="0.25">
      <c r="A25" s="757" t="s">
        <v>400</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19"/>
      <c r="BK25" s="219"/>
      <c r="BL25" s="219"/>
      <c r="BM25" s="219"/>
      <c r="BN25" s="219"/>
      <c r="BO25" s="228"/>
      <c r="BP25" s="228"/>
      <c r="BQ25" s="225">
        <v>19</v>
      </c>
      <c r="BR25" s="226"/>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17"/>
    </row>
    <row r="26" spans="1:131" ht="26.25" customHeight="1" x14ac:dyDescent="0.2">
      <c r="A26" s="759" t="s">
        <v>377</v>
      </c>
      <c r="B26" s="760"/>
      <c r="C26" s="760"/>
      <c r="D26" s="760"/>
      <c r="E26" s="760"/>
      <c r="F26" s="760"/>
      <c r="G26" s="760"/>
      <c r="H26" s="760"/>
      <c r="I26" s="760"/>
      <c r="J26" s="760"/>
      <c r="K26" s="760"/>
      <c r="L26" s="760"/>
      <c r="M26" s="760"/>
      <c r="N26" s="760"/>
      <c r="O26" s="760"/>
      <c r="P26" s="761"/>
      <c r="Q26" s="765" t="s">
        <v>401</v>
      </c>
      <c r="R26" s="766"/>
      <c r="S26" s="766"/>
      <c r="T26" s="766"/>
      <c r="U26" s="767"/>
      <c r="V26" s="765" t="s">
        <v>402</v>
      </c>
      <c r="W26" s="766"/>
      <c r="X26" s="766"/>
      <c r="Y26" s="766"/>
      <c r="Z26" s="767"/>
      <c r="AA26" s="765" t="s">
        <v>403</v>
      </c>
      <c r="AB26" s="766"/>
      <c r="AC26" s="766"/>
      <c r="AD26" s="766"/>
      <c r="AE26" s="766"/>
      <c r="AF26" s="846" t="s">
        <v>404</v>
      </c>
      <c r="AG26" s="847"/>
      <c r="AH26" s="847"/>
      <c r="AI26" s="847"/>
      <c r="AJ26" s="848"/>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384</v>
      </c>
      <c r="BF26" s="766"/>
      <c r="BG26" s="766"/>
      <c r="BH26" s="766"/>
      <c r="BI26" s="772"/>
      <c r="BJ26" s="219"/>
      <c r="BK26" s="219"/>
      <c r="BL26" s="219"/>
      <c r="BM26" s="219"/>
      <c r="BN26" s="219"/>
      <c r="BO26" s="228"/>
      <c r="BP26" s="228"/>
      <c r="BQ26" s="225">
        <v>20</v>
      </c>
      <c r="BR26" s="226"/>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17"/>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19"/>
      <c r="BK27" s="219"/>
      <c r="BL27" s="219"/>
      <c r="BM27" s="219"/>
      <c r="BN27" s="219"/>
      <c r="BO27" s="228"/>
      <c r="BP27" s="228"/>
      <c r="BQ27" s="225">
        <v>21</v>
      </c>
      <c r="BR27" s="226"/>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17"/>
    </row>
    <row r="28" spans="1:131" ht="26.25" customHeight="1" thickTop="1" x14ac:dyDescent="0.2">
      <c r="A28" s="229">
        <v>1</v>
      </c>
      <c r="B28" s="781" t="s">
        <v>409</v>
      </c>
      <c r="C28" s="782"/>
      <c r="D28" s="782"/>
      <c r="E28" s="782"/>
      <c r="F28" s="782"/>
      <c r="G28" s="782"/>
      <c r="H28" s="782"/>
      <c r="I28" s="782"/>
      <c r="J28" s="782"/>
      <c r="K28" s="782"/>
      <c r="L28" s="782"/>
      <c r="M28" s="782"/>
      <c r="N28" s="782"/>
      <c r="O28" s="782"/>
      <c r="P28" s="783"/>
      <c r="Q28" s="854">
        <v>7870</v>
      </c>
      <c r="R28" s="855"/>
      <c r="S28" s="855"/>
      <c r="T28" s="855"/>
      <c r="U28" s="855"/>
      <c r="V28" s="855">
        <v>7613</v>
      </c>
      <c r="W28" s="855"/>
      <c r="X28" s="855"/>
      <c r="Y28" s="855"/>
      <c r="Z28" s="855"/>
      <c r="AA28" s="855">
        <v>256</v>
      </c>
      <c r="AB28" s="855"/>
      <c r="AC28" s="855"/>
      <c r="AD28" s="855"/>
      <c r="AE28" s="856"/>
      <c r="AF28" s="857">
        <v>256</v>
      </c>
      <c r="AG28" s="855"/>
      <c r="AH28" s="855"/>
      <c r="AI28" s="855"/>
      <c r="AJ28" s="858"/>
      <c r="AK28" s="859">
        <v>667</v>
      </c>
      <c r="AL28" s="860"/>
      <c r="AM28" s="860"/>
      <c r="AN28" s="860"/>
      <c r="AO28" s="860"/>
      <c r="AP28" s="860" t="s">
        <v>595</v>
      </c>
      <c r="AQ28" s="860"/>
      <c r="AR28" s="860"/>
      <c r="AS28" s="860"/>
      <c r="AT28" s="860"/>
      <c r="AU28" s="860" t="s">
        <v>595</v>
      </c>
      <c r="AV28" s="860"/>
      <c r="AW28" s="860"/>
      <c r="AX28" s="860"/>
      <c r="AY28" s="860"/>
      <c r="AZ28" s="861" t="s">
        <v>595</v>
      </c>
      <c r="BA28" s="861"/>
      <c r="BB28" s="861"/>
      <c r="BC28" s="861"/>
      <c r="BD28" s="861"/>
      <c r="BE28" s="852"/>
      <c r="BF28" s="852"/>
      <c r="BG28" s="852"/>
      <c r="BH28" s="852"/>
      <c r="BI28" s="853"/>
      <c r="BJ28" s="219"/>
      <c r="BK28" s="219"/>
      <c r="BL28" s="219"/>
      <c r="BM28" s="219"/>
      <c r="BN28" s="219"/>
      <c r="BO28" s="228"/>
      <c r="BP28" s="228"/>
      <c r="BQ28" s="225">
        <v>22</v>
      </c>
      <c r="BR28" s="226"/>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17"/>
    </row>
    <row r="29" spans="1:131" ht="26.25" customHeight="1" x14ac:dyDescent="0.2">
      <c r="A29" s="229">
        <v>2</v>
      </c>
      <c r="B29" s="812" t="s">
        <v>410</v>
      </c>
      <c r="C29" s="813"/>
      <c r="D29" s="813"/>
      <c r="E29" s="813"/>
      <c r="F29" s="813"/>
      <c r="G29" s="813"/>
      <c r="H29" s="813"/>
      <c r="I29" s="813"/>
      <c r="J29" s="813"/>
      <c r="K29" s="813"/>
      <c r="L29" s="813"/>
      <c r="M29" s="813"/>
      <c r="N29" s="813"/>
      <c r="O29" s="813"/>
      <c r="P29" s="814"/>
      <c r="Q29" s="815">
        <v>6836</v>
      </c>
      <c r="R29" s="816"/>
      <c r="S29" s="816"/>
      <c r="T29" s="816"/>
      <c r="U29" s="816"/>
      <c r="V29" s="816">
        <v>6579</v>
      </c>
      <c r="W29" s="816"/>
      <c r="X29" s="816"/>
      <c r="Y29" s="816"/>
      <c r="Z29" s="816"/>
      <c r="AA29" s="816">
        <v>257</v>
      </c>
      <c r="AB29" s="816"/>
      <c r="AC29" s="816"/>
      <c r="AD29" s="816"/>
      <c r="AE29" s="817"/>
      <c r="AF29" s="818">
        <v>257</v>
      </c>
      <c r="AG29" s="819"/>
      <c r="AH29" s="819"/>
      <c r="AI29" s="819"/>
      <c r="AJ29" s="820"/>
      <c r="AK29" s="866">
        <v>1016</v>
      </c>
      <c r="AL29" s="862"/>
      <c r="AM29" s="862"/>
      <c r="AN29" s="862"/>
      <c r="AO29" s="862"/>
      <c r="AP29" s="862" t="s">
        <v>595</v>
      </c>
      <c r="AQ29" s="862"/>
      <c r="AR29" s="862"/>
      <c r="AS29" s="862"/>
      <c r="AT29" s="862"/>
      <c r="AU29" s="862" t="s">
        <v>595</v>
      </c>
      <c r="AV29" s="862"/>
      <c r="AW29" s="862"/>
      <c r="AX29" s="862"/>
      <c r="AY29" s="862"/>
      <c r="AZ29" s="863" t="s">
        <v>595</v>
      </c>
      <c r="BA29" s="863"/>
      <c r="BB29" s="863"/>
      <c r="BC29" s="863"/>
      <c r="BD29" s="863"/>
      <c r="BE29" s="864"/>
      <c r="BF29" s="864"/>
      <c r="BG29" s="864"/>
      <c r="BH29" s="864"/>
      <c r="BI29" s="865"/>
      <c r="BJ29" s="219"/>
      <c r="BK29" s="219"/>
      <c r="BL29" s="219"/>
      <c r="BM29" s="219"/>
      <c r="BN29" s="219"/>
      <c r="BO29" s="228"/>
      <c r="BP29" s="228"/>
      <c r="BQ29" s="225">
        <v>23</v>
      </c>
      <c r="BR29" s="226"/>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17"/>
    </row>
    <row r="30" spans="1:131" ht="26.25" customHeight="1" x14ac:dyDescent="0.2">
      <c r="A30" s="229">
        <v>3</v>
      </c>
      <c r="B30" s="812" t="s">
        <v>411</v>
      </c>
      <c r="C30" s="813"/>
      <c r="D30" s="813"/>
      <c r="E30" s="813"/>
      <c r="F30" s="813"/>
      <c r="G30" s="813"/>
      <c r="H30" s="813"/>
      <c r="I30" s="813"/>
      <c r="J30" s="813"/>
      <c r="K30" s="813"/>
      <c r="L30" s="813"/>
      <c r="M30" s="813"/>
      <c r="N30" s="813"/>
      <c r="O30" s="813"/>
      <c r="P30" s="814"/>
      <c r="Q30" s="815">
        <v>987</v>
      </c>
      <c r="R30" s="816"/>
      <c r="S30" s="816"/>
      <c r="T30" s="816"/>
      <c r="U30" s="816"/>
      <c r="V30" s="816">
        <v>961</v>
      </c>
      <c r="W30" s="816"/>
      <c r="X30" s="816"/>
      <c r="Y30" s="816"/>
      <c r="Z30" s="816"/>
      <c r="AA30" s="816">
        <v>26</v>
      </c>
      <c r="AB30" s="816"/>
      <c r="AC30" s="816"/>
      <c r="AD30" s="816"/>
      <c r="AE30" s="817"/>
      <c r="AF30" s="818">
        <v>26</v>
      </c>
      <c r="AG30" s="819"/>
      <c r="AH30" s="819"/>
      <c r="AI30" s="819"/>
      <c r="AJ30" s="820"/>
      <c r="AK30" s="866">
        <v>213</v>
      </c>
      <c r="AL30" s="862"/>
      <c r="AM30" s="862"/>
      <c r="AN30" s="862"/>
      <c r="AO30" s="862"/>
      <c r="AP30" s="862" t="s">
        <v>595</v>
      </c>
      <c r="AQ30" s="862"/>
      <c r="AR30" s="862"/>
      <c r="AS30" s="862"/>
      <c r="AT30" s="862"/>
      <c r="AU30" s="862" t="s">
        <v>595</v>
      </c>
      <c r="AV30" s="862"/>
      <c r="AW30" s="862"/>
      <c r="AX30" s="862"/>
      <c r="AY30" s="862"/>
      <c r="AZ30" s="863" t="s">
        <v>595</v>
      </c>
      <c r="BA30" s="863"/>
      <c r="BB30" s="863"/>
      <c r="BC30" s="863"/>
      <c r="BD30" s="863"/>
      <c r="BE30" s="864"/>
      <c r="BF30" s="864"/>
      <c r="BG30" s="864"/>
      <c r="BH30" s="864"/>
      <c r="BI30" s="865"/>
      <c r="BJ30" s="219"/>
      <c r="BK30" s="219"/>
      <c r="BL30" s="219"/>
      <c r="BM30" s="219"/>
      <c r="BN30" s="219"/>
      <c r="BO30" s="228"/>
      <c r="BP30" s="228"/>
      <c r="BQ30" s="225">
        <v>24</v>
      </c>
      <c r="BR30" s="226"/>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17"/>
    </row>
    <row r="31" spans="1:131" ht="26.25" customHeight="1" x14ac:dyDescent="0.2">
      <c r="A31" s="229">
        <v>4</v>
      </c>
      <c r="B31" s="812" t="s">
        <v>412</v>
      </c>
      <c r="C31" s="813"/>
      <c r="D31" s="813"/>
      <c r="E31" s="813"/>
      <c r="F31" s="813"/>
      <c r="G31" s="813"/>
      <c r="H31" s="813"/>
      <c r="I31" s="813"/>
      <c r="J31" s="813"/>
      <c r="K31" s="813"/>
      <c r="L31" s="813"/>
      <c r="M31" s="813"/>
      <c r="N31" s="813"/>
      <c r="O31" s="813"/>
      <c r="P31" s="814"/>
      <c r="Q31" s="815">
        <v>1466</v>
      </c>
      <c r="R31" s="816"/>
      <c r="S31" s="816"/>
      <c r="T31" s="816"/>
      <c r="U31" s="816"/>
      <c r="V31" s="816">
        <v>1363</v>
      </c>
      <c r="W31" s="816"/>
      <c r="X31" s="816"/>
      <c r="Y31" s="816"/>
      <c r="Z31" s="816"/>
      <c r="AA31" s="816">
        <v>104</v>
      </c>
      <c r="AB31" s="816"/>
      <c r="AC31" s="816"/>
      <c r="AD31" s="816"/>
      <c r="AE31" s="817"/>
      <c r="AF31" s="818">
        <v>246</v>
      </c>
      <c r="AG31" s="819"/>
      <c r="AH31" s="819"/>
      <c r="AI31" s="819"/>
      <c r="AJ31" s="820"/>
      <c r="AK31" s="866">
        <v>465</v>
      </c>
      <c r="AL31" s="862"/>
      <c r="AM31" s="862"/>
      <c r="AN31" s="862"/>
      <c r="AO31" s="862"/>
      <c r="AP31" s="862">
        <v>6132</v>
      </c>
      <c r="AQ31" s="862"/>
      <c r="AR31" s="862"/>
      <c r="AS31" s="862"/>
      <c r="AT31" s="862"/>
      <c r="AU31" s="862">
        <v>3753</v>
      </c>
      <c r="AV31" s="862"/>
      <c r="AW31" s="862"/>
      <c r="AX31" s="862"/>
      <c r="AY31" s="862"/>
      <c r="AZ31" s="863" t="s">
        <v>595</v>
      </c>
      <c r="BA31" s="863"/>
      <c r="BB31" s="863"/>
      <c r="BC31" s="863"/>
      <c r="BD31" s="863"/>
      <c r="BE31" s="864" t="s">
        <v>413</v>
      </c>
      <c r="BF31" s="864"/>
      <c r="BG31" s="864"/>
      <c r="BH31" s="864"/>
      <c r="BI31" s="865"/>
      <c r="BJ31" s="219"/>
      <c r="BK31" s="219"/>
      <c r="BL31" s="219"/>
      <c r="BM31" s="219"/>
      <c r="BN31" s="219"/>
      <c r="BO31" s="228"/>
      <c r="BP31" s="228"/>
      <c r="BQ31" s="225">
        <v>25</v>
      </c>
      <c r="BR31" s="226"/>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17"/>
    </row>
    <row r="32" spans="1:131" ht="26.25" customHeight="1" x14ac:dyDescent="0.2">
      <c r="A32" s="229">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19"/>
      <c r="BK32" s="219"/>
      <c r="BL32" s="219"/>
      <c r="BM32" s="219"/>
      <c r="BN32" s="219"/>
      <c r="BO32" s="228"/>
      <c r="BP32" s="228"/>
      <c r="BQ32" s="225">
        <v>26</v>
      </c>
      <c r="BR32" s="226"/>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17"/>
    </row>
    <row r="33" spans="1:131" ht="26.25" customHeight="1" x14ac:dyDescent="0.2">
      <c r="A33" s="229">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19"/>
      <c r="BK33" s="219"/>
      <c r="BL33" s="219"/>
      <c r="BM33" s="219"/>
      <c r="BN33" s="219"/>
      <c r="BO33" s="228"/>
      <c r="BP33" s="228"/>
      <c r="BQ33" s="225">
        <v>27</v>
      </c>
      <c r="BR33" s="226"/>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17"/>
    </row>
    <row r="34" spans="1:131" ht="26.25" customHeight="1" x14ac:dyDescent="0.2">
      <c r="A34" s="229">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19"/>
      <c r="BK34" s="219"/>
      <c r="BL34" s="219"/>
      <c r="BM34" s="219"/>
      <c r="BN34" s="219"/>
      <c r="BO34" s="228"/>
      <c r="BP34" s="228"/>
      <c r="BQ34" s="225">
        <v>28</v>
      </c>
      <c r="BR34" s="226"/>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17"/>
    </row>
    <row r="35" spans="1:131" ht="26.25" customHeight="1" x14ac:dyDescent="0.2">
      <c r="A35" s="229">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19"/>
      <c r="BK35" s="219"/>
      <c r="BL35" s="219"/>
      <c r="BM35" s="219"/>
      <c r="BN35" s="219"/>
      <c r="BO35" s="228"/>
      <c r="BP35" s="228"/>
      <c r="BQ35" s="225">
        <v>29</v>
      </c>
      <c r="BR35" s="226"/>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17"/>
    </row>
    <row r="36" spans="1:131" ht="26.25" customHeight="1" x14ac:dyDescent="0.2">
      <c r="A36" s="229">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19"/>
      <c r="BK36" s="219"/>
      <c r="BL36" s="219"/>
      <c r="BM36" s="219"/>
      <c r="BN36" s="219"/>
      <c r="BO36" s="228"/>
      <c r="BP36" s="228"/>
      <c r="BQ36" s="225">
        <v>30</v>
      </c>
      <c r="BR36" s="226"/>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17"/>
    </row>
    <row r="37" spans="1:131" ht="26.25" customHeight="1" x14ac:dyDescent="0.2">
      <c r="A37" s="229">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19"/>
      <c r="BK37" s="219"/>
      <c r="BL37" s="219"/>
      <c r="BM37" s="219"/>
      <c r="BN37" s="219"/>
      <c r="BO37" s="228"/>
      <c r="BP37" s="228"/>
      <c r="BQ37" s="225">
        <v>31</v>
      </c>
      <c r="BR37" s="226"/>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17"/>
    </row>
    <row r="38" spans="1:131" ht="26.25" customHeight="1" x14ac:dyDescent="0.2">
      <c r="A38" s="229">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19"/>
      <c r="BK38" s="219"/>
      <c r="BL38" s="219"/>
      <c r="BM38" s="219"/>
      <c r="BN38" s="219"/>
      <c r="BO38" s="228"/>
      <c r="BP38" s="228"/>
      <c r="BQ38" s="225">
        <v>32</v>
      </c>
      <c r="BR38" s="226"/>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17"/>
    </row>
    <row r="39" spans="1:131" ht="26.25" customHeight="1" x14ac:dyDescent="0.2">
      <c r="A39" s="229">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19"/>
      <c r="BK39" s="219"/>
      <c r="BL39" s="219"/>
      <c r="BM39" s="219"/>
      <c r="BN39" s="219"/>
      <c r="BO39" s="228"/>
      <c r="BP39" s="228"/>
      <c r="BQ39" s="225">
        <v>33</v>
      </c>
      <c r="BR39" s="226"/>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17"/>
    </row>
    <row r="40" spans="1:131" ht="26.25" customHeight="1" x14ac:dyDescent="0.2">
      <c r="A40" s="225">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19"/>
      <c r="BK40" s="219"/>
      <c r="BL40" s="219"/>
      <c r="BM40" s="219"/>
      <c r="BN40" s="219"/>
      <c r="BO40" s="228"/>
      <c r="BP40" s="228"/>
      <c r="BQ40" s="225">
        <v>34</v>
      </c>
      <c r="BR40" s="226"/>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17"/>
    </row>
    <row r="41" spans="1:131" ht="26.25" customHeight="1" x14ac:dyDescent="0.2">
      <c r="A41" s="225">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19"/>
      <c r="BK41" s="219"/>
      <c r="BL41" s="219"/>
      <c r="BM41" s="219"/>
      <c r="BN41" s="219"/>
      <c r="BO41" s="228"/>
      <c r="BP41" s="228"/>
      <c r="BQ41" s="225">
        <v>35</v>
      </c>
      <c r="BR41" s="226"/>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17"/>
    </row>
    <row r="42" spans="1:131" ht="26.25" customHeight="1" x14ac:dyDescent="0.2">
      <c r="A42" s="225">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19"/>
      <c r="BK42" s="219"/>
      <c r="BL42" s="219"/>
      <c r="BM42" s="219"/>
      <c r="BN42" s="219"/>
      <c r="BO42" s="228"/>
      <c r="BP42" s="228"/>
      <c r="BQ42" s="225">
        <v>36</v>
      </c>
      <c r="BR42" s="226"/>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17"/>
    </row>
    <row r="43" spans="1:131" ht="26.25" customHeight="1" x14ac:dyDescent="0.2">
      <c r="A43" s="225">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19"/>
      <c r="BK43" s="219"/>
      <c r="BL43" s="219"/>
      <c r="BM43" s="219"/>
      <c r="BN43" s="219"/>
      <c r="BO43" s="228"/>
      <c r="BP43" s="228"/>
      <c r="BQ43" s="225">
        <v>37</v>
      </c>
      <c r="BR43" s="226"/>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17"/>
    </row>
    <row r="44" spans="1:131" ht="26.25" customHeight="1" x14ac:dyDescent="0.2">
      <c r="A44" s="225">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19"/>
      <c r="BK44" s="219"/>
      <c r="BL44" s="219"/>
      <c r="BM44" s="219"/>
      <c r="BN44" s="219"/>
      <c r="BO44" s="228"/>
      <c r="BP44" s="228"/>
      <c r="BQ44" s="225">
        <v>38</v>
      </c>
      <c r="BR44" s="226"/>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17"/>
    </row>
    <row r="45" spans="1:131" ht="26.25" customHeight="1" x14ac:dyDescent="0.2">
      <c r="A45" s="225">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19"/>
      <c r="BK45" s="219"/>
      <c r="BL45" s="219"/>
      <c r="BM45" s="219"/>
      <c r="BN45" s="219"/>
      <c r="BO45" s="228"/>
      <c r="BP45" s="228"/>
      <c r="BQ45" s="225">
        <v>39</v>
      </c>
      <c r="BR45" s="226"/>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17"/>
    </row>
    <row r="46" spans="1:131" ht="26.25" customHeight="1" x14ac:dyDescent="0.2">
      <c r="A46" s="225">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19"/>
      <c r="BK46" s="219"/>
      <c r="BL46" s="219"/>
      <c r="BM46" s="219"/>
      <c r="BN46" s="219"/>
      <c r="BO46" s="228"/>
      <c r="BP46" s="228"/>
      <c r="BQ46" s="225">
        <v>40</v>
      </c>
      <c r="BR46" s="226"/>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17"/>
    </row>
    <row r="47" spans="1:131" ht="26.25" customHeight="1" x14ac:dyDescent="0.2">
      <c r="A47" s="225">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19"/>
      <c r="BK47" s="219"/>
      <c r="BL47" s="219"/>
      <c r="BM47" s="219"/>
      <c r="BN47" s="219"/>
      <c r="BO47" s="228"/>
      <c r="BP47" s="228"/>
      <c r="BQ47" s="225">
        <v>41</v>
      </c>
      <c r="BR47" s="226"/>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17"/>
    </row>
    <row r="48" spans="1:131" ht="26.25" customHeight="1" x14ac:dyDescent="0.2">
      <c r="A48" s="225">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19"/>
      <c r="BK48" s="219"/>
      <c r="BL48" s="219"/>
      <c r="BM48" s="219"/>
      <c r="BN48" s="219"/>
      <c r="BO48" s="228"/>
      <c r="BP48" s="228"/>
      <c r="BQ48" s="225">
        <v>42</v>
      </c>
      <c r="BR48" s="226"/>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17"/>
    </row>
    <row r="49" spans="1:131" ht="26.25" customHeight="1" x14ac:dyDescent="0.2">
      <c r="A49" s="225">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19"/>
      <c r="BK49" s="219"/>
      <c r="BL49" s="219"/>
      <c r="BM49" s="219"/>
      <c r="BN49" s="219"/>
      <c r="BO49" s="228"/>
      <c r="BP49" s="228"/>
      <c r="BQ49" s="225">
        <v>43</v>
      </c>
      <c r="BR49" s="226"/>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17"/>
    </row>
    <row r="50" spans="1:131" ht="26.25" customHeight="1" x14ac:dyDescent="0.2">
      <c r="A50" s="225">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19"/>
      <c r="BK50" s="219"/>
      <c r="BL50" s="219"/>
      <c r="BM50" s="219"/>
      <c r="BN50" s="219"/>
      <c r="BO50" s="228"/>
      <c r="BP50" s="228"/>
      <c r="BQ50" s="225">
        <v>44</v>
      </c>
      <c r="BR50" s="226"/>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17"/>
    </row>
    <row r="51" spans="1:131" ht="26.25" customHeight="1" x14ac:dyDescent="0.2">
      <c r="A51" s="225">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19"/>
      <c r="BK51" s="219"/>
      <c r="BL51" s="219"/>
      <c r="BM51" s="219"/>
      <c r="BN51" s="219"/>
      <c r="BO51" s="228"/>
      <c r="BP51" s="228"/>
      <c r="BQ51" s="225">
        <v>45</v>
      </c>
      <c r="BR51" s="226"/>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17"/>
    </row>
    <row r="52" spans="1:131" ht="26.25" customHeight="1" x14ac:dyDescent="0.2">
      <c r="A52" s="225">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19"/>
      <c r="BK52" s="219"/>
      <c r="BL52" s="219"/>
      <c r="BM52" s="219"/>
      <c r="BN52" s="219"/>
      <c r="BO52" s="228"/>
      <c r="BP52" s="228"/>
      <c r="BQ52" s="225">
        <v>46</v>
      </c>
      <c r="BR52" s="226"/>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17"/>
    </row>
    <row r="53" spans="1:131" ht="26.25" customHeight="1" x14ac:dyDescent="0.2">
      <c r="A53" s="225">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19"/>
      <c r="BK53" s="219"/>
      <c r="BL53" s="219"/>
      <c r="BM53" s="219"/>
      <c r="BN53" s="219"/>
      <c r="BO53" s="228"/>
      <c r="BP53" s="228"/>
      <c r="BQ53" s="225">
        <v>47</v>
      </c>
      <c r="BR53" s="226"/>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17"/>
    </row>
    <row r="54" spans="1:131" ht="26.25" customHeight="1" x14ac:dyDescent="0.2">
      <c r="A54" s="225">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19"/>
      <c r="BK54" s="219"/>
      <c r="BL54" s="219"/>
      <c r="BM54" s="219"/>
      <c r="BN54" s="219"/>
      <c r="BO54" s="228"/>
      <c r="BP54" s="228"/>
      <c r="BQ54" s="225">
        <v>48</v>
      </c>
      <c r="BR54" s="226"/>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17"/>
    </row>
    <row r="55" spans="1:131" ht="26.25" customHeight="1" x14ac:dyDescent="0.2">
      <c r="A55" s="225">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19"/>
      <c r="BK55" s="219"/>
      <c r="BL55" s="219"/>
      <c r="BM55" s="219"/>
      <c r="BN55" s="219"/>
      <c r="BO55" s="228"/>
      <c r="BP55" s="228"/>
      <c r="BQ55" s="225">
        <v>49</v>
      </c>
      <c r="BR55" s="226"/>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17"/>
    </row>
    <row r="56" spans="1:131" ht="26.25" customHeight="1" x14ac:dyDescent="0.2">
      <c r="A56" s="225">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19"/>
      <c r="BK56" s="219"/>
      <c r="BL56" s="219"/>
      <c r="BM56" s="219"/>
      <c r="BN56" s="219"/>
      <c r="BO56" s="228"/>
      <c r="BP56" s="228"/>
      <c r="BQ56" s="225">
        <v>50</v>
      </c>
      <c r="BR56" s="226"/>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17"/>
    </row>
    <row r="57" spans="1:131" ht="26.25" customHeight="1" x14ac:dyDescent="0.2">
      <c r="A57" s="225">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19"/>
      <c r="BK57" s="219"/>
      <c r="BL57" s="219"/>
      <c r="BM57" s="219"/>
      <c r="BN57" s="219"/>
      <c r="BO57" s="228"/>
      <c r="BP57" s="228"/>
      <c r="BQ57" s="225">
        <v>51</v>
      </c>
      <c r="BR57" s="226"/>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17"/>
    </row>
    <row r="58" spans="1:131" ht="26.25" customHeight="1" x14ac:dyDescent="0.2">
      <c r="A58" s="225">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19"/>
      <c r="BK58" s="219"/>
      <c r="BL58" s="219"/>
      <c r="BM58" s="219"/>
      <c r="BN58" s="219"/>
      <c r="BO58" s="228"/>
      <c r="BP58" s="228"/>
      <c r="BQ58" s="225">
        <v>52</v>
      </c>
      <c r="BR58" s="226"/>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17"/>
    </row>
    <row r="59" spans="1:131" ht="26.25" customHeight="1" x14ac:dyDescent="0.2">
      <c r="A59" s="225">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19"/>
      <c r="BK59" s="219"/>
      <c r="BL59" s="219"/>
      <c r="BM59" s="219"/>
      <c r="BN59" s="219"/>
      <c r="BO59" s="228"/>
      <c r="BP59" s="228"/>
      <c r="BQ59" s="225">
        <v>53</v>
      </c>
      <c r="BR59" s="226"/>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17"/>
    </row>
    <row r="60" spans="1:131" ht="26.25" customHeight="1" x14ac:dyDescent="0.2">
      <c r="A60" s="225">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19"/>
      <c r="BK60" s="219"/>
      <c r="BL60" s="219"/>
      <c r="BM60" s="219"/>
      <c r="BN60" s="219"/>
      <c r="BO60" s="228"/>
      <c r="BP60" s="228"/>
      <c r="BQ60" s="225">
        <v>54</v>
      </c>
      <c r="BR60" s="226"/>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17"/>
    </row>
    <row r="61" spans="1:131" ht="26.25" customHeight="1" thickBot="1" x14ac:dyDescent="0.25">
      <c r="A61" s="225">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19"/>
      <c r="BK61" s="219"/>
      <c r="BL61" s="219"/>
      <c r="BM61" s="219"/>
      <c r="BN61" s="219"/>
      <c r="BO61" s="228"/>
      <c r="BP61" s="228"/>
      <c r="BQ61" s="225">
        <v>55</v>
      </c>
      <c r="BR61" s="226"/>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17"/>
    </row>
    <row r="62" spans="1:131" ht="26.25" customHeight="1" x14ac:dyDescent="0.2">
      <c r="A62" s="225">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414</v>
      </c>
      <c r="BK62" s="838"/>
      <c r="BL62" s="838"/>
      <c r="BM62" s="838"/>
      <c r="BN62" s="839"/>
      <c r="BO62" s="228"/>
      <c r="BP62" s="228"/>
      <c r="BQ62" s="225">
        <v>56</v>
      </c>
      <c r="BR62" s="226"/>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17"/>
    </row>
    <row r="63" spans="1:131" ht="26.25" customHeight="1" thickBot="1" x14ac:dyDescent="0.25">
      <c r="A63" s="227" t="s">
        <v>396</v>
      </c>
      <c r="B63" s="821" t="s">
        <v>415</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786</v>
      </c>
      <c r="AG63" s="876"/>
      <c r="AH63" s="876"/>
      <c r="AI63" s="876"/>
      <c r="AJ63" s="877"/>
      <c r="AK63" s="878"/>
      <c r="AL63" s="873"/>
      <c r="AM63" s="873"/>
      <c r="AN63" s="873"/>
      <c r="AO63" s="873"/>
      <c r="AP63" s="876">
        <v>6132</v>
      </c>
      <c r="AQ63" s="876"/>
      <c r="AR63" s="876"/>
      <c r="AS63" s="876"/>
      <c r="AT63" s="876"/>
      <c r="AU63" s="876">
        <v>3753</v>
      </c>
      <c r="AV63" s="876"/>
      <c r="AW63" s="876"/>
      <c r="AX63" s="876"/>
      <c r="AY63" s="876"/>
      <c r="AZ63" s="880"/>
      <c r="BA63" s="880"/>
      <c r="BB63" s="880"/>
      <c r="BC63" s="880"/>
      <c r="BD63" s="880"/>
      <c r="BE63" s="881"/>
      <c r="BF63" s="881"/>
      <c r="BG63" s="881"/>
      <c r="BH63" s="881"/>
      <c r="BI63" s="882"/>
      <c r="BJ63" s="883" t="s">
        <v>398</v>
      </c>
      <c r="BK63" s="884"/>
      <c r="BL63" s="884"/>
      <c r="BM63" s="884"/>
      <c r="BN63" s="885"/>
      <c r="BO63" s="228"/>
      <c r="BP63" s="228"/>
      <c r="BQ63" s="225">
        <v>57</v>
      </c>
      <c r="BR63" s="226"/>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17"/>
    </row>
    <row r="64" spans="1:131" ht="26.25" customHeight="1" x14ac:dyDescent="0.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17"/>
    </row>
    <row r="65" spans="1:131" ht="26.25" customHeight="1" thickBot="1" x14ac:dyDescent="0.25">
      <c r="A65" s="219" t="s">
        <v>416</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17"/>
    </row>
    <row r="66" spans="1:131" ht="26.25" customHeight="1" x14ac:dyDescent="0.2">
      <c r="A66" s="759" t="s">
        <v>417</v>
      </c>
      <c r="B66" s="760"/>
      <c r="C66" s="760"/>
      <c r="D66" s="760"/>
      <c r="E66" s="760"/>
      <c r="F66" s="760"/>
      <c r="G66" s="760"/>
      <c r="H66" s="760"/>
      <c r="I66" s="760"/>
      <c r="J66" s="760"/>
      <c r="K66" s="760"/>
      <c r="L66" s="760"/>
      <c r="M66" s="760"/>
      <c r="N66" s="760"/>
      <c r="O66" s="760"/>
      <c r="P66" s="761"/>
      <c r="Q66" s="765" t="s">
        <v>418</v>
      </c>
      <c r="R66" s="766"/>
      <c r="S66" s="766"/>
      <c r="T66" s="766"/>
      <c r="U66" s="767"/>
      <c r="V66" s="765" t="s">
        <v>419</v>
      </c>
      <c r="W66" s="766"/>
      <c r="X66" s="766"/>
      <c r="Y66" s="766"/>
      <c r="Z66" s="767"/>
      <c r="AA66" s="765" t="s">
        <v>420</v>
      </c>
      <c r="AB66" s="766"/>
      <c r="AC66" s="766"/>
      <c r="AD66" s="766"/>
      <c r="AE66" s="767"/>
      <c r="AF66" s="886" t="s">
        <v>421</v>
      </c>
      <c r="AG66" s="847"/>
      <c r="AH66" s="847"/>
      <c r="AI66" s="847"/>
      <c r="AJ66" s="887"/>
      <c r="AK66" s="765" t="s">
        <v>422</v>
      </c>
      <c r="AL66" s="760"/>
      <c r="AM66" s="760"/>
      <c r="AN66" s="760"/>
      <c r="AO66" s="761"/>
      <c r="AP66" s="765" t="s">
        <v>423</v>
      </c>
      <c r="AQ66" s="766"/>
      <c r="AR66" s="766"/>
      <c r="AS66" s="766"/>
      <c r="AT66" s="767"/>
      <c r="AU66" s="765" t="s">
        <v>424</v>
      </c>
      <c r="AV66" s="766"/>
      <c r="AW66" s="766"/>
      <c r="AX66" s="766"/>
      <c r="AY66" s="767"/>
      <c r="AZ66" s="765" t="s">
        <v>384</v>
      </c>
      <c r="BA66" s="766"/>
      <c r="BB66" s="766"/>
      <c r="BC66" s="766"/>
      <c r="BD66" s="772"/>
      <c r="BE66" s="228"/>
      <c r="BF66" s="228"/>
      <c r="BG66" s="228"/>
      <c r="BH66" s="228"/>
      <c r="BI66" s="228"/>
      <c r="BJ66" s="228"/>
      <c r="BK66" s="228"/>
      <c r="BL66" s="228"/>
      <c r="BM66" s="228"/>
      <c r="BN66" s="228"/>
      <c r="BO66" s="228"/>
      <c r="BP66" s="228"/>
      <c r="BQ66" s="225">
        <v>60</v>
      </c>
      <c r="BR66" s="230"/>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17"/>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28"/>
      <c r="BF67" s="228"/>
      <c r="BG67" s="228"/>
      <c r="BH67" s="228"/>
      <c r="BI67" s="228"/>
      <c r="BJ67" s="228"/>
      <c r="BK67" s="228"/>
      <c r="BL67" s="228"/>
      <c r="BM67" s="228"/>
      <c r="BN67" s="228"/>
      <c r="BO67" s="228"/>
      <c r="BP67" s="228"/>
      <c r="BQ67" s="225">
        <v>61</v>
      </c>
      <c r="BR67" s="230"/>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17"/>
    </row>
    <row r="68" spans="1:131" ht="26.25" customHeight="1" thickTop="1" x14ac:dyDescent="0.2">
      <c r="A68" s="223">
        <v>1</v>
      </c>
      <c r="B68" s="901" t="s">
        <v>587</v>
      </c>
      <c r="C68" s="902"/>
      <c r="D68" s="902"/>
      <c r="E68" s="902"/>
      <c r="F68" s="902"/>
      <c r="G68" s="902"/>
      <c r="H68" s="902"/>
      <c r="I68" s="902"/>
      <c r="J68" s="902"/>
      <c r="K68" s="902"/>
      <c r="L68" s="902"/>
      <c r="M68" s="902"/>
      <c r="N68" s="902"/>
      <c r="O68" s="902"/>
      <c r="P68" s="903"/>
      <c r="Q68" s="904">
        <v>2466</v>
      </c>
      <c r="R68" s="898"/>
      <c r="S68" s="898"/>
      <c r="T68" s="898"/>
      <c r="U68" s="898"/>
      <c r="V68" s="898">
        <v>2231</v>
      </c>
      <c r="W68" s="898"/>
      <c r="X68" s="898"/>
      <c r="Y68" s="898"/>
      <c r="Z68" s="898"/>
      <c r="AA68" s="898">
        <v>235</v>
      </c>
      <c r="AB68" s="898"/>
      <c r="AC68" s="898"/>
      <c r="AD68" s="898"/>
      <c r="AE68" s="898"/>
      <c r="AF68" s="898">
        <v>165</v>
      </c>
      <c r="AG68" s="898"/>
      <c r="AH68" s="898"/>
      <c r="AI68" s="898"/>
      <c r="AJ68" s="898"/>
      <c r="AK68" s="898">
        <v>164</v>
      </c>
      <c r="AL68" s="898"/>
      <c r="AM68" s="898"/>
      <c r="AN68" s="898"/>
      <c r="AO68" s="898"/>
      <c r="AP68" s="898">
        <v>2610</v>
      </c>
      <c r="AQ68" s="898"/>
      <c r="AR68" s="898"/>
      <c r="AS68" s="898"/>
      <c r="AT68" s="898"/>
      <c r="AU68" s="898">
        <v>1301</v>
      </c>
      <c r="AV68" s="898"/>
      <c r="AW68" s="898"/>
      <c r="AX68" s="898"/>
      <c r="AY68" s="898"/>
      <c r="AZ68" s="899"/>
      <c r="BA68" s="899"/>
      <c r="BB68" s="899"/>
      <c r="BC68" s="899"/>
      <c r="BD68" s="900"/>
      <c r="BE68" s="228"/>
      <c r="BF68" s="228"/>
      <c r="BG68" s="228"/>
      <c r="BH68" s="228"/>
      <c r="BI68" s="228"/>
      <c r="BJ68" s="228"/>
      <c r="BK68" s="228"/>
      <c r="BL68" s="228"/>
      <c r="BM68" s="228"/>
      <c r="BN68" s="228"/>
      <c r="BO68" s="228"/>
      <c r="BP68" s="228"/>
      <c r="BQ68" s="225">
        <v>62</v>
      </c>
      <c r="BR68" s="230"/>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17"/>
    </row>
    <row r="69" spans="1:131" ht="26.25" customHeight="1" x14ac:dyDescent="0.2">
      <c r="A69" s="225">
        <v>2</v>
      </c>
      <c r="B69" s="905" t="s">
        <v>588</v>
      </c>
      <c r="C69" s="906"/>
      <c r="D69" s="906"/>
      <c r="E69" s="906"/>
      <c r="F69" s="906"/>
      <c r="G69" s="906"/>
      <c r="H69" s="906"/>
      <c r="I69" s="906"/>
      <c r="J69" s="906"/>
      <c r="K69" s="906"/>
      <c r="L69" s="906"/>
      <c r="M69" s="906"/>
      <c r="N69" s="906"/>
      <c r="O69" s="906"/>
      <c r="P69" s="907"/>
      <c r="Q69" s="908">
        <v>211</v>
      </c>
      <c r="R69" s="862"/>
      <c r="S69" s="862"/>
      <c r="T69" s="862"/>
      <c r="U69" s="862"/>
      <c r="V69" s="862">
        <v>176</v>
      </c>
      <c r="W69" s="862"/>
      <c r="X69" s="862"/>
      <c r="Y69" s="862"/>
      <c r="Z69" s="862"/>
      <c r="AA69" s="862">
        <v>34</v>
      </c>
      <c r="AB69" s="862"/>
      <c r="AC69" s="862"/>
      <c r="AD69" s="862"/>
      <c r="AE69" s="862"/>
      <c r="AF69" s="862">
        <v>34</v>
      </c>
      <c r="AG69" s="862"/>
      <c r="AH69" s="862"/>
      <c r="AI69" s="862"/>
      <c r="AJ69" s="862"/>
      <c r="AK69" s="862" t="s">
        <v>595</v>
      </c>
      <c r="AL69" s="862"/>
      <c r="AM69" s="862"/>
      <c r="AN69" s="862"/>
      <c r="AO69" s="862"/>
      <c r="AP69" s="862" t="s">
        <v>595</v>
      </c>
      <c r="AQ69" s="862"/>
      <c r="AR69" s="862"/>
      <c r="AS69" s="862"/>
      <c r="AT69" s="862"/>
      <c r="AU69" s="862" t="s">
        <v>595</v>
      </c>
      <c r="AV69" s="862"/>
      <c r="AW69" s="862"/>
      <c r="AX69" s="862"/>
      <c r="AY69" s="862"/>
      <c r="AZ69" s="864"/>
      <c r="BA69" s="864"/>
      <c r="BB69" s="864"/>
      <c r="BC69" s="864"/>
      <c r="BD69" s="865"/>
      <c r="BE69" s="228"/>
      <c r="BF69" s="228"/>
      <c r="BG69" s="228"/>
      <c r="BH69" s="228"/>
      <c r="BI69" s="228"/>
      <c r="BJ69" s="228"/>
      <c r="BK69" s="228"/>
      <c r="BL69" s="228"/>
      <c r="BM69" s="228"/>
      <c r="BN69" s="228"/>
      <c r="BO69" s="228"/>
      <c r="BP69" s="228"/>
      <c r="BQ69" s="225">
        <v>63</v>
      </c>
      <c r="BR69" s="230"/>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17"/>
    </row>
    <row r="70" spans="1:131" ht="26.25" customHeight="1" x14ac:dyDescent="0.2">
      <c r="A70" s="225">
        <v>3</v>
      </c>
      <c r="B70" s="905" t="s">
        <v>589</v>
      </c>
      <c r="C70" s="906"/>
      <c r="D70" s="906"/>
      <c r="E70" s="906"/>
      <c r="F70" s="906"/>
      <c r="G70" s="906"/>
      <c r="H70" s="906"/>
      <c r="I70" s="906"/>
      <c r="J70" s="906"/>
      <c r="K70" s="906"/>
      <c r="L70" s="906"/>
      <c r="M70" s="906"/>
      <c r="N70" s="906"/>
      <c r="O70" s="906"/>
      <c r="P70" s="907"/>
      <c r="Q70" s="908">
        <v>9488</v>
      </c>
      <c r="R70" s="862"/>
      <c r="S70" s="862"/>
      <c r="T70" s="862"/>
      <c r="U70" s="862"/>
      <c r="V70" s="862">
        <v>8930</v>
      </c>
      <c r="W70" s="862"/>
      <c r="X70" s="862"/>
      <c r="Y70" s="862"/>
      <c r="Z70" s="862"/>
      <c r="AA70" s="862">
        <v>559</v>
      </c>
      <c r="AB70" s="862"/>
      <c r="AC70" s="862"/>
      <c r="AD70" s="862"/>
      <c r="AE70" s="862"/>
      <c r="AF70" s="862">
        <v>2586</v>
      </c>
      <c r="AG70" s="862"/>
      <c r="AH70" s="862"/>
      <c r="AI70" s="862"/>
      <c r="AJ70" s="862"/>
      <c r="AK70" s="862">
        <v>723</v>
      </c>
      <c r="AL70" s="862"/>
      <c r="AM70" s="862"/>
      <c r="AN70" s="862"/>
      <c r="AO70" s="862"/>
      <c r="AP70" s="862">
        <v>6563</v>
      </c>
      <c r="AQ70" s="862"/>
      <c r="AR70" s="862"/>
      <c r="AS70" s="862"/>
      <c r="AT70" s="862"/>
      <c r="AU70" s="862">
        <v>3071</v>
      </c>
      <c r="AV70" s="862"/>
      <c r="AW70" s="862"/>
      <c r="AX70" s="862"/>
      <c r="AY70" s="862"/>
      <c r="AZ70" s="864"/>
      <c r="BA70" s="864"/>
      <c r="BB70" s="864"/>
      <c r="BC70" s="864"/>
      <c r="BD70" s="865"/>
      <c r="BE70" s="228"/>
      <c r="BF70" s="228"/>
      <c r="BG70" s="228"/>
      <c r="BH70" s="228"/>
      <c r="BI70" s="228"/>
      <c r="BJ70" s="228"/>
      <c r="BK70" s="228"/>
      <c r="BL70" s="228"/>
      <c r="BM70" s="228"/>
      <c r="BN70" s="228"/>
      <c r="BO70" s="228"/>
      <c r="BP70" s="228"/>
      <c r="BQ70" s="225">
        <v>64</v>
      </c>
      <c r="BR70" s="230"/>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17"/>
    </row>
    <row r="71" spans="1:131" ht="26.25" customHeight="1" x14ac:dyDescent="0.2">
      <c r="A71" s="225">
        <v>4</v>
      </c>
      <c r="B71" s="905" t="s">
        <v>590</v>
      </c>
      <c r="C71" s="906"/>
      <c r="D71" s="906"/>
      <c r="E71" s="906"/>
      <c r="F71" s="906"/>
      <c r="G71" s="906"/>
      <c r="H71" s="906"/>
      <c r="I71" s="906"/>
      <c r="J71" s="906"/>
      <c r="K71" s="906"/>
      <c r="L71" s="906"/>
      <c r="M71" s="906"/>
      <c r="N71" s="906"/>
      <c r="O71" s="906"/>
      <c r="P71" s="907"/>
      <c r="Q71" s="908">
        <v>1654</v>
      </c>
      <c r="R71" s="862"/>
      <c r="S71" s="862"/>
      <c r="T71" s="862"/>
      <c r="U71" s="862"/>
      <c r="V71" s="862">
        <v>1602</v>
      </c>
      <c r="W71" s="862"/>
      <c r="X71" s="862"/>
      <c r="Y71" s="862"/>
      <c r="Z71" s="862"/>
      <c r="AA71" s="862">
        <v>52</v>
      </c>
      <c r="AB71" s="862"/>
      <c r="AC71" s="862"/>
      <c r="AD71" s="862"/>
      <c r="AE71" s="862"/>
      <c r="AF71" s="862">
        <v>52</v>
      </c>
      <c r="AG71" s="862"/>
      <c r="AH71" s="862"/>
      <c r="AI71" s="862"/>
      <c r="AJ71" s="862"/>
      <c r="AK71" s="862">
        <v>73</v>
      </c>
      <c r="AL71" s="862"/>
      <c r="AM71" s="862"/>
      <c r="AN71" s="862"/>
      <c r="AO71" s="862"/>
      <c r="AP71" s="862">
        <v>4609</v>
      </c>
      <c r="AQ71" s="862"/>
      <c r="AR71" s="862"/>
      <c r="AS71" s="862"/>
      <c r="AT71" s="862"/>
      <c r="AU71" s="862">
        <v>3440</v>
      </c>
      <c r="AV71" s="862"/>
      <c r="AW71" s="862"/>
      <c r="AX71" s="862"/>
      <c r="AY71" s="862"/>
      <c r="AZ71" s="864"/>
      <c r="BA71" s="864"/>
      <c r="BB71" s="864"/>
      <c r="BC71" s="864"/>
      <c r="BD71" s="865"/>
      <c r="BE71" s="228"/>
      <c r="BF71" s="228"/>
      <c r="BG71" s="228"/>
      <c r="BH71" s="228"/>
      <c r="BI71" s="228"/>
      <c r="BJ71" s="228"/>
      <c r="BK71" s="228"/>
      <c r="BL71" s="228"/>
      <c r="BM71" s="228"/>
      <c r="BN71" s="228"/>
      <c r="BO71" s="228"/>
      <c r="BP71" s="228"/>
      <c r="BQ71" s="225">
        <v>65</v>
      </c>
      <c r="BR71" s="230"/>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17"/>
    </row>
    <row r="72" spans="1:131" ht="26.25" customHeight="1" x14ac:dyDescent="0.2">
      <c r="A72" s="225">
        <v>5</v>
      </c>
      <c r="B72" s="905" t="s">
        <v>591</v>
      </c>
      <c r="C72" s="906"/>
      <c r="D72" s="906"/>
      <c r="E72" s="906"/>
      <c r="F72" s="906"/>
      <c r="G72" s="906"/>
      <c r="H72" s="906"/>
      <c r="I72" s="906"/>
      <c r="J72" s="906"/>
      <c r="K72" s="906"/>
      <c r="L72" s="906"/>
      <c r="M72" s="906"/>
      <c r="N72" s="906"/>
      <c r="O72" s="906"/>
      <c r="P72" s="907"/>
      <c r="Q72" s="908">
        <v>89</v>
      </c>
      <c r="R72" s="862"/>
      <c r="S72" s="862"/>
      <c r="T72" s="862"/>
      <c r="U72" s="862"/>
      <c r="V72" s="862">
        <v>83</v>
      </c>
      <c r="W72" s="862"/>
      <c r="X72" s="862"/>
      <c r="Y72" s="862"/>
      <c r="Z72" s="862"/>
      <c r="AA72" s="862">
        <v>6</v>
      </c>
      <c r="AB72" s="862"/>
      <c r="AC72" s="862"/>
      <c r="AD72" s="862"/>
      <c r="AE72" s="862"/>
      <c r="AF72" s="862">
        <v>6</v>
      </c>
      <c r="AG72" s="862"/>
      <c r="AH72" s="862"/>
      <c r="AI72" s="862"/>
      <c r="AJ72" s="862"/>
      <c r="AK72" s="862">
        <v>3</v>
      </c>
      <c r="AL72" s="862"/>
      <c r="AM72" s="862"/>
      <c r="AN72" s="862"/>
      <c r="AO72" s="862"/>
      <c r="AP72" s="862" t="s">
        <v>595</v>
      </c>
      <c r="AQ72" s="862"/>
      <c r="AR72" s="862"/>
      <c r="AS72" s="862"/>
      <c r="AT72" s="862"/>
      <c r="AU72" s="862" t="s">
        <v>595</v>
      </c>
      <c r="AV72" s="862"/>
      <c r="AW72" s="862"/>
      <c r="AX72" s="862"/>
      <c r="AY72" s="862"/>
      <c r="AZ72" s="864"/>
      <c r="BA72" s="864"/>
      <c r="BB72" s="864"/>
      <c r="BC72" s="864"/>
      <c r="BD72" s="865"/>
      <c r="BE72" s="228"/>
      <c r="BF72" s="228"/>
      <c r="BG72" s="228"/>
      <c r="BH72" s="228"/>
      <c r="BI72" s="228"/>
      <c r="BJ72" s="228"/>
      <c r="BK72" s="228"/>
      <c r="BL72" s="228"/>
      <c r="BM72" s="228"/>
      <c r="BN72" s="228"/>
      <c r="BO72" s="228"/>
      <c r="BP72" s="228"/>
      <c r="BQ72" s="225">
        <v>66</v>
      </c>
      <c r="BR72" s="230"/>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17"/>
    </row>
    <row r="73" spans="1:131" ht="26.25" customHeight="1" x14ac:dyDescent="0.2">
      <c r="A73" s="225">
        <v>6</v>
      </c>
      <c r="B73" s="905" t="s">
        <v>592</v>
      </c>
      <c r="C73" s="906"/>
      <c r="D73" s="906"/>
      <c r="E73" s="906"/>
      <c r="F73" s="906"/>
      <c r="G73" s="906"/>
      <c r="H73" s="906"/>
      <c r="I73" s="906"/>
      <c r="J73" s="906"/>
      <c r="K73" s="906"/>
      <c r="L73" s="906"/>
      <c r="M73" s="906"/>
      <c r="N73" s="906"/>
      <c r="O73" s="906"/>
      <c r="P73" s="907"/>
      <c r="Q73" s="908">
        <v>252958</v>
      </c>
      <c r="R73" s="862"/>
      <c r="S73" s="862"/>
      <c r="T73" s="862"/>
      <c r="U73" s="862"/>
      <c r="V73" s="862">
        <v>245877</v>
      </c>
      <c r="W73" s="862"/>
      <c r="X73" s="862"/>
      <c r="Y73" s="862"/>
      <c r="Z73" s="862"/>
      <c r="AA73" s="862">
        <v>7081</v>
      </c>
      <c r="AB73" s="862"/>
      <c r="AC73" s="862"/>
      <c r="AD73" s="862"/>
      <c r="AE73" s="862"/>
      <c r="AF73" s="862">
        <v>7081</v>
      </c>
      <c r="AG73" s="862"/>
      <c r="AH73" s="862"/>
      <c r="AI73" s="862"/>
      <c r="AJ73" s="862"/>
      <c r="AK73" s="862">
        <v>2765</v>
      </c>
      <c r="AL73" s="862"/>
      <c r="AM73" s="862"/>
      <c r="AN73" s="862"/>
      <c r="AO73" s="862"/>
      <c r="AP73" s="862" t="s">
        <v>595</v>
      </c>
      <c r="AQ73" s="862"/>
      <c r="AR73" s="862"/>
      <c r="AS73" s="862"/>
      <c r="AT73" s="862"/>
      <c r="AU73" s="862" t="s">
        <v>595</v>
      </c>
      <c r="AV73" s="862"/>
      <c r="AW73" s="862"/>
      <c r="AX73" s="862"/>
      <c r="AY73" s="862"/>
      <c r="AZ73" s="864"/>
      <c r="BA73" s="864"/>
      <c r="BB73" s="864"/>
      <c r="BC73" s="864"/>
      <c r="BD73" s="865"/>
      <c r="BE73" s="228"/>
      <c r="BF73" s="228"/>
      <c r="BG73" s="228"/>
      <c r="BH73" s="228"/>
      <c r="BI73" s="228"/>
      <c r="BJ73" s="228"/>
      <c r="BK73" s="228"/>
      <c r="BL73" s="228"/>
      <c r="BM73" s="228"/>
      <c r="BN73" s="228"/>
      <c r="BO73" s="228"/>
      <c r="BP73" s="228"/>
      <c r="BQ73" s="225">
        <v>67</v>
      </c>
      <c r="BR73" s="230"/>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17"/>
    </row>
    <row r="74" spans="1:131" ht="26.25" customHeight="1" x14ac:dyDescent="0.2">
      <c r="A74" s="225">
        <v>7</v>
      </c>
      <c r="B74" s="905" t="s">
        <v>593</v>
      </c>
      <c r="C74" s="906"/>
      <c r="D74" s="906"/>
      <c r="E74" s="906"/>
      <c r="F74" s="906"/>
      <c r="G74" s="906"/>
      <c r="H74" s="906"/>
      <c r="I74" s="906"/>
      <c r="J74" s="906"/>
      <c r="K74" s="906"/>
      <c r="L74" s="906"/>
      <c r="M74" s="906"/>
      <c r="N74" s="906"/>
      <c r="O74" s="906"/>
      <c r="P74" s="907"/>
      <c r="Q74" s="908">
        <v>147</v>
      </c>
      <c r="R74" s="862"/>
      <c r="S74" s="862"/>
      <c r="T74" s="862"/>
      <c r="U74" s="862"/>
      <c r="V74" s="862">
        <v>125</v>
      </c>
      <c r="W74" s="862"/>
      <c r="X74" s="862"/>
      <c r="Y74" s="862"/>
      <c r="Z74" s="862"/>
      <c r="AA74" s="862">
        <v>22</v>
      </c>
      <c r="AB74" s="862"/>
      <c r="AC74" s="862"/>
      <c r="AD74" s="862"/>
      <c r="AE74" s="862"/>
      <c r="AF74" s="862">
        <v>22</v>
      </c>
      <c r="AG74" s="862"/>
      <c r="AH74" s="862"/>
      <c r="AI74" s="862"/>
      <c r="AJ74" s="862"/>
      <c r="AK74" s="862" t="s">
        <v>595</v>
      </c>
      <c r="AL74" s="862"/>
      <c r="AM74" s="862"/>
      <c r="AN74" s="862"/>
      <c r="AO74" s="862"/>
      <c r="AP74" s="862" t="s">
        <v>595</v>
      </c>
      <c r="AQ74" s="862"/>
      <c r="AR74" s="862"/>
      <c r="AS74" s="862"/>
      <c r="AT74" s="862"/>
      <c r="AU74" s="862" t="s">
        <v>595</v>
      </c>
      <c r="AV74" s="862"/>
      <c r="AW74" s="862"/>
      <c r="AX74" s="862"/>
      <c r="AY74" s="862"/>
      <c r="AZ74" s="864"/>
      <c r="BA74" s="864"/>
      <c r="BB74" s="864"/>
      <c r="BC74" s="864"/>
      <c r="BD74" s="865"/>
      <c r="BE74" s="228"/>
      <c r="BF74" s="228"/>
      <c r="BG74" s="228"/>
      <c r="BH74" s="228"/>
      <c r="BI74" s="228"/>
      <c r="BJ74" s="228"/>
      <c r="BK74" s="228"/>
      <c r="BL74" s="228"/>
      <c r="BM74" s="228"/>
      <c r="BN74" s="228"/>
      <c r="BO74" s="228"/>
      <c r="BP74" s="228"/>
      <c r="BQ74" s="225">
        <v>68</v>
      </c>
      <c r="BR74" s="230"/>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17"/>
    </row>
    <row r="75" spans="1:131" ht="26.25" customHeight="1" x14ac:dyDescent="0.2">
      <c r="A75" s="225">
        <v>8</v>
      </c>
      <c r="B75" s="905" t="s">
        <v>594</v>
      </c>
      <c r="C75" s="906"/>
      <c r="D75" s="906"/>
      <c r="E75" s="906"/>
      <c r="F75" s="906"/>
      <c r="G75" s="906"/>
      <c r="H75" s="906"/>
      <c r="I75" s="906"/>
      <c r="J75" s="906"/>
      <c r="K75" s="906"/>
      <c r="L75" s="906"/>
      <c r="M75" s="906"/>
      <c r="N75" s="906"/>
      <c r="O75" s="906"/>
      <c r="P75" s="907"/>
      <c r="Q75" s="909">
        <v>9906</v>
      </c>
      <c r="R75" s="910"/>
      <c r="S75" s="910"/>
      <c r="T75" s="910"/>
      <c r="U75" s="866"/>
      <c r="V75" s="911">
        <v>8592</v>
      </c>
      <c r="W75" s="910"/>
      <c r="X75" s="910"/>
      <c r="Y75" s="910"/>
      <c r="Z75" s="866"/>
      <c r="AA75" s="911">
        <v>1314</v>
      </c>
      <c r="AB75" s="910"/>
      <c r="AC75" s="910"/>
      <c r="AD75" s="910"/>
      <c r="AE75" s="866"/>
      <c r="AF75" s="911">
        <v>6635</v>
      </c>
      <c r="AG75" s="910"/>
      <c r="AH75" s="910"/>
      <c r="AI75" s="910"/>
      <c r="AJ75" s="866"/>
      <c r="AK75" s="911">
        <v>30</v>
      </c>
      <c r="AL75" s="910"/>
      <c r="AM75" s="910"/>
      <c r="AN75" s="910"/>
      <c r="AO75" s="866"/>
      <c r="AP75" s="911">
        <v>26778</v>
      </c>
      <c r="AQ75" s="910"/>
      <c r="AR75" s="910"/>
      <c r="AS75" s="910"/>
      <c r="AT75" s="866"/>
      <c r="AU75" s="911" t="s">
        <v>595</v>
      </c>
      <c r="AV75" s="910"/>
      <c r="AW75" s="910"/>
      <c r="AX75" s="910"/>
      <c r="AY75" s="866"/>
      <c r="AZ75" s="864"/>
      <c r="BA75" s="864"/>
      <c r="BB75" s="864"/>
      <c r="BC75" s="864"/>
      <c r="BD75" s="865"/>
      <c r="BE75" s="228"/>
      <c r="BF75" s="228"/>
      <c r="BG75" s="228"/>
      <c r="BH75" s="228"/>
      <c r="BI75" s="228"/>
      <c r="BJ75" s="228"/>
      <c r="BK75" s="228"/>
      <c r="BL75" s="228"/>
      <c r="BM75" s="228"/>
      <c r="BN75" s="228"/>
      <c r="BO75" s="228"/>
      <c r="BP75" s="228"/>
      <c r="BQ75" s="225">
        <v>69</v>
      </c>
      <c r="BR75" s="230"/>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17"/>
    </row>
    <row r="76" spans="1:131" ht="26.25" customHeight="1" x14ac:dyDescent="0.2">
      <c r="A76" s="225">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28"/>
      <c r="BF76" s="228"/>
      <c r="BG76" s="228"/>
      <c r="BH76" s="228"/>
      <c r="BI76" s="228"/>
      <c r="BJ76" s="228"/>
      <c r="BK76" s="228"/>
      <c r="BL76" s="228"/>
      <c r="BM76" s="228"/>
      <c r="BN76" s="228"/>
      <c r="BO76" s="228"/>
      <c r="BP76" s="228"/>
      <c r="BQ76" s="225">
        <v>70</v>
      </c>
      <c r="BR76" s="230"/>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17"/>
    </row>
    <row r="77" spans="1:131" ht="26.25" customHeight="1" x14ac:dyDescent="0.2">
      <c r="A77" s="225">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28"/>
      <c r="BF77" s="228"/>
      <c r="BG77" s="228"/>
      <c r="BH77" s="228"/>
      <c r="BI77" s="228"/>
      <c r="BJ77" s="228"/>
      <c r="BK77" s="228"/>
      <c r="BL77" s="228"/>
      <c r="BM77" s="228"/>
      <c r="BN77" s="228"/>
      <c r="BO77" s="228"/>
      <c r="BP77" s="228"/>
      <c r="BQ77" s="225">
        <v>71</v>
      </c>
      <c r="BR77" s="230"/>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17"/>
    </row>
    <row r="78" spans="1:131" ht="26.25" customHeight="1" x14ac:dyDescent="0.2">
      <c r="A78" s="225">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28"/>
      <c r="BF78" s="228"/>
      <c r="BG78" s="228"/>
      <c r="BH78" s="228"/>
      <c r="BI78" s="228"/>
      <c r="BJ78" s="217"/>
      <c r="BK78" s="217"/>
      <c r="BL78" s="217"/>
      <c r="BM78" s="217"/>
      <c r="BN78" s="217"/>
      <c r="BO78" s="228"/>
      <c r="BP78" s="228"/>
      <c r="BQ78" s="225">
        <v>72</v>
      </c>
      <c r="BR78" s="230"/>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17"/>
    </row>
    <row r="79" spans="1:131" ht="26.25" customHeight="1" x14ac:dyDescent="0.2">
      <c r="A79" s="225">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28"/>
      <c r="BF79" s="228"/>
      <c r="BG79" s="228"/>
      <c r="BH79" s="228"/>
      <c r="BI79" s="228"/>
      <c r="BJ79" s="217"/>
      <c r="BK79" s="217"/>
      <c r="BL79" s="217"/>
      <c r="BM79" s="217"/>
      <c r="BN79" s="217"/>
      <c r="BO79" s="228"/>
      <c r="BP79" s="228"/>
      <c r="BQ79" s="225">
        <v>73</v>
      </c>
      <c r="BR79" s="230"/>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17"/>
    </row>
    <row r="80" spans="1:131" ht="26.25" customHeight="1" x14ac:dyDescent="0.2">
      <c r="A80" s="225">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28"/>
      <c r="BF80" s="228"/>
      <c r="BG80" s="228"/>
      <c r="BH80" s="228"/>
      <c r="BI80" s="228"/>
      <c r="BJ80" s="228"/>
      <c r="BK80" s="228"/>
      <c r="BL80" s="228"/>
      <c r="BM80" s="228"/>
      <c r="BN80" s="228"/>
      <c r="BO80" s="228"/>
      <c r="BP80" s="228"/>
      <c r="BQ80" s="225">
        <v>74</v>
      </c>
      <c r="BR80" s="230"/>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17"/>
    </row>
    <row r="81" spans="1:131" ht="26.25" customHeight="1" x14ac:dyDescent="0.2">
      <c r="A81" s="225">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28"/>
      <c r="BF81" s="228"/>
      <c r="BG81" s="228"/>
      <c r="BH81" s="228"/>
      <c r="BI81" s="228"/>
      <c r="BJ81" s="228"/>
      <c r="BK81" s="228"/>
      <c r="BL81" s="228"/>
      <c r="BM81" s="228"/>
      <c r="BN81" s="228"/>
      <c r="BO81" s="228"/>
      <c r="BP81" s="228"/>
      <c r="BQ81" s="225">
        <v>75</v>
      </c>
      <c r="BR81" s="230"/>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17"/>
    </row>
    <row r="82" spans="1:131" ht="26.25" customHeight="1" x14ac:dyDescent="0.2">
      <c r="A82" s="225">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28"/>
      <c r="BF82" s="228"/>
      <c r="BG82" s="228"/>
      <c r="BH82" s="228"/>
      <c r="BI82" s="228"/>
      <c r="BJ82" s="228"/>
      <c r="BK82" s="228"/>
      <c r="BL82" s="228"/>
      <c r="BM82" s="228"/>
      <c r="BN82" s="228"/>
      <c r="BO82" s="228"/>
      <c r="BP82" s="228"/>
      <c r="BQ82" s="225">
        <v>76</v>
      </c>
      <c r="BR82" s="230"/>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17"/>
    </row>
    <row r="83" spans="1:131" ht="26.25" customHeight="1" x14ac:dyDescent="0.2">
      <c r="A83" s="225">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28"/>
      <c r="BF83" s="228"/>
      <c r="BG83" s="228"/>
      <c r="BH83" s="228"/>
      <c r="BI83" s="228"/>
      <c r="BJ83" s="228"/>
      <c r="BK83" s="228"/>
      <c r="BL83" s="228"/>
      <c r="BM83" s="228"/>
      <c r="BN83" s="228"/>
      <c r="BO83" s="228"/>
      <c r="BP83" s="228"/>
      <c r="BQ83" s="225">
        <v>77</v>
      </c>
      <c r="BR83" s="230"/>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17"/>
    </row>
    <row r="84" spans="1:131" ht="26.25" customHeight="1" x14ac:dyDescent="0.2">
      <c r="A84" s="225">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28"/>
      <c r="BF84" s="228"/>
      <c r="BG84" s="228"/>
      <c r="BH84" s="228"/>
      <c r="BI84" s="228"/>
      <c r="BJ84" s="228"/>
      <c r="BK84" s="228"/>
      <c r="BL84" s="228"/>
      <c r="BM84" s="228"/>
      <c r="BN84" s="228"/>
      <c r="BO84" s="228"/>
      <c r="BP84" s="228"/>
      <c r="BQ84" s="225">
        <v>78</v>
      </c>
      <c r="BR84" s="230"/>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17"/>
    </row>
    <row r="85" spans="1:131" ht="26.25" customHeight="1" x14ac:dyDescent="0.2">
      <c r="A85" s="225">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28"/>
      <c r="BF85" s="228"/>
      <c r="BG85" s="228"/>
      <c r="BH85" s="228"/>
      <c r="BI85" s="228"/>
      <c r="BJ85" s="228"/>
      <c r="BK85" s="228"/>
      <c r="BL85" s="228"/>
      <c r="BM85" s="228"/>
      <c r="BN85" s="228"/>
      <c r="BO85" s="228"/>
      <c r="BP85" s="228"/>
      <c r="BQ85" s="225">
        <v>79</v>
      </c>
      <c r="BR85" s="230"/>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17"/>
    </row>
    <row r="86" spans="1:131" ht="26.25" customHeight="1" x14ac:dyDescent="0.2">
      <c r="A86" s="225">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28"/>
      <c r="BF86" s="228"/>
      <c r="BG86" s="228"/>
      <c r="BH86" s="228"/>
      <c r="BI86" s="228"/>
      <c r="BJ86" s="228"/>
      <c r="BK86" s="228"/>
      <c r="BL86" s="228"/>
      <c r="BM86" s="228"/>
      <c r="BN86" s="228"/>
      <c r="BO86" s="228"/>
      <c r="BP86" s="228"/>
      <c r="BQ86" s="225">
        <v>80</v>
      </c>
      <c r="BR86" s="230"/>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17"/>
    </row>
    <row r="87" spans="1:131" ht="26.25" customHeight="1" x14ac:dyDescent="0.2">
      <c r="A87" s="231">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28"/>
      <c r="BF87" s="228"/>
      <c r="BG87" s="228"/>
      <c r="BH87" s="228"/>
      <c r="BI87" s="228"/>
      <c r="BJ87" s="228"/>
      <c r="BK87" s="228"/>
      <c r="BL87" s="228"/>
      <c r="BM87" s="228"/>
      <c r="BN87" s="228"/>
      <c r="BO87" s="228"/>
      <c r="BP87" s="228"/>
      <c r="BQ87" s="225">
        <v>81</v>
      </c>
      <c r="BR87" s="230"/>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17"/>
    </row>
    <row r="88" spans="1:131" ht="26.25" customHeight="1" thickBot="1" x14ac:dyDescent="0.25">
      <c r="A88" s="227" t="s">
        <v>396</v>
      </c>
      <c r="B88" s="821" t="s">
        <v>425</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16582</v>
      </c>
      <c r="AG88" s="876"/>
      <c r="AH88" s="876"/>
      <c r="AI88" s="876"/>
      <c r="AJ88" s="876"/>
      <c r="AK88" s="873"/>
      <c r="AL88" s="873"/>
      <c r="AM88" s="873"/>
      <c r="AN88" s="873"/>
      <c r="AO88" s="873"/>
      <c r="AP88" s="876">
        <v>40560</v>
      </c>
      <c r="AQ88" s="876"/>
      <c r="AR88" s="876"/>
      <c r="AS88" s="876"/>
      <c r="AT88" s="876"/>
      <c r="AU88" s="876">
        <v>7812</v>
      </c>
      <c r="AV88" s="876"/>
      <c r="AW88" s="876"/>
      <c r="AX88" s="876"/>
      <c r="AY88" s="876"/>
      <c r="AZ88" s="881"/>
      <c r="BA88" s="881"/>
      <c r="BB88" s="881"/>
      <c r="BC88" s="881"/>
      <c r="BD88" s="882"/>
      <c r="BE88" s="228"/>
      <c r="BF88" s="228"/>
      <c r="BG88" s="228"/>
      <c r="BH88" s="228"/>
      <c r="BI88" s="228"/>
      <c r="BJ88" s="228"/>
      <c r="BK88" s="228"/>
      <c r="BL88" s="228"/>
      <c r="BM88" s="228"/>
      <c r="BN88" s="228"/>
      <c r="BO88" s="228"/>
      <c r="BP88" s="228"/>
      <c r="BQ88" s="225">
        <v>82</v>
      </c>
      <c r="BR88" s="230"/>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17"/>
    </row>
    <row r="89" spans="1:131" ht="26.25" hidden="1" customHeight="1" x14ac:dyDescent="0.2">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17"/>
    </row>
    <row r="90" spans="1:131" ht="26.25" hidden="1" customHeight="1" x14ac:dyDescent="0.2">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17"/>
    </row>
    <row r="91" spans="1:131" ht="26.25" hidden="1" customHeight="1" x14ac:dyDescent="0.2">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17"/>
    </row>
    <row r="92" spans="1:131" ht="26.25" hidden="1" customHeight="1" x14ac:dyDescent="0.2">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17"/>
    </row>
    <row r="93" spans="1:131" ht="26.25" hidden="1" customHeight="1" x14ac:dyDescent="0.2">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17"/>
    </row>
    <row r="94" spans="1:131" ht="26.25" hidden="1" customHeight="1" x14ac:dyDescent="0.2">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17"/>
    </row>
    <row r="95" spans="1:131" ht="26.25" hidden="1" customHeight="1" x14ac:dyDescent="0.2">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17"/>
    </row>
    <row r="96" spans="1:131" ht="26.25" hidden="1" customHeight="1" x14ac:dyDescent="0.2">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17"/>
    </row>
    <row r="97" spans="1:131" ht="26.25" hidden="1" customHeight="1" x14ac:dyDescent="0.2">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17"/>
    </row>
    <row r="98" spans="1:131" ht="26.25" hidden="1" customHeight="1" x14ac:dyDescent="0.2">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17"/>
    </row>
    <row r="99" spans="1:131" ht="26.25" hidden="1" customHeight="1" x14ac:dyDescent="0.2">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17"/>
    </row>
    <row r="100" spans="1:131" ht="26.25" hidden="1" customHeight="1" x14ac:dyDescent="0.2">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17"/>
    </row>
    <row r="101" spans="1:131" ht="26.25" hidden="1" customHeight="1" x14ac:dyDescent="0.2">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17"/>
    </row>
    <row r="102" spans="1:131" ht="26.25" customHeight="1" thickBot="1" x14ac:dyDescent="0.25">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396</v>
      </c>
      <c r="BR102" s="821" t="s">
        <v>426</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17"/>
    </row>
    <row r="103" spans="1:131" ht="26.25" customHeight="1" x14ac:dyDescent="0.2">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47" t="s">
        <v>427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17"/>
    </row>
    <row r="104" spans="1:131" ht="26.25" customHeight="1" x14ac:dyDescent="0.2">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48" t="s">
        <v>428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17"/>
    </row>
    <row r="105" spans="1:131" ht="11.25" customHeight="1" x14ac:dyDescent="0.2">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2">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5">
      <c r="A107" s="236" t="s">
        <v>429</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430</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2">
      <c r="A108" s="949" t="s">
        <v>431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17" customFormat="1" ht="26.25" customHeight="1" x14ac:dyDescent="0.2">
      <c r="A109" s="94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434</v>
      </c>
      <c r="AB109" s="925"/>
      <c r="AC109" s="925"/>
      <c r="AD109" s="925"/>
      <c r="AE109" s="926"/>
      <c r="AF109" s="924" t="s">
        <v>435</v>
      </c>
      <c r="AG109" s="925"/>
      <c r="AH109" s="925"/>
      <c r="AI109" s="925"/>
      <c r="AJ109" s="926"/>
      <c r="AK109" s="924" t="s">
        <v>311</v>
      </c>
      <c r="AL109" s="925"/>
      <c r="AM109" s="925"/>
      <c r="AN109" s="925"/>
      <c r="AO109" s="926"/>
      <c r="AP109" s="924" t="s">
        <v>436</v>
      </c>
      <c r="AQ109" s="925"/>
      <c r="AR109" s="925"/>
      <c r="AS109" s="925"/>
      <c r="AT109" s="927"/>
      <c r="AU109" s="94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434</v>
      </c>
      <c r="BR109" s="925"/>
      <c r="BS109" s="925"/>
      <c r="BT109" s="925"/>
      <c r="BU109" s="926"/>
      <c r="BV109" s="924" t="s">
        <v>435</v>
      </c>
      <c r="BW109" s="925"/>
      <c r="BX109" s="925"/>
      <c r="BY109" s="925"/>
      <c r="BZ109" s="926"/>
      <c r="CA109" s="924" t="s">
        <v>311</v>
      </c>
      <c r="CB109" s="925"/>
      <c r="CC109" s="925"/>
      <c r="CD109" s="925"/>
      <c r="CE109" s="926"/>
      <c r="CF109" s="945" t="s">
        <v>436</v>
      </c>
      <c r="CG109" s="945"/>
      <c r="CH109" s="945"/>
      <c r="CI109" s="945"/>
      <c r="CJ109" s="945"/>
      <c r="CK109" s="924"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434</v>
      </c>
      <c r="DH109" s="925"/>
      <c r="DI109" s="925"/>
      <c r="DJ109" s="925"/>
      <c r="DK109" s="926"/>
      <c r="DL109" s="924" t="s">
        <v>435</v>
      </c>
      <c r="DM109" s="925"/>
      <c r="DN109" s="925"/>
      <c r="DO109" s="925"/>
      <c r="DP109" s="926"/>
      <c r="DQ109" s="924" t="s">
        <v>311</v>
      </c>
      <c r="DR109" s="925"/>
      <c r="DS109" s="925"/>
      <c r="DT109" s="925"/>
      <c r="DU109" s="926"/>
      <c r="DV109" s="924" t="s">
        <v>436</v>
      </c>
      <c r="DW109" s="925"/>
      <c r="DX109" s="925"/>
      <c r="DY109" s="925"/>
      <c r="DZ109" s="927"/>
    </row>
    <row r="110" spans="1:131" s="217" customFormat="1" ht="26.25" customHeight="1" x14ac:dyDescent="0.2">
      <c r="A110" s="928" t="s">
        <v>438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2192612</v>
      </c>
      <c r="AB110" s="932"/>
      <c r="AC110" s="932"/>
      <c r="AD110" s="932"/>
      <c r="AE110" s="933"/>
      <c r="AF110" s="934">
        <v>2112178</v>
      </c>
      <c r="AG110" s="932"/>
      <c r="AH110" s="932"/>
      <c r="AI110" s="932"/>
      <c r="AJ110" s="933"/>
      <c r="AK110" s="934">
        <v>2133469</v>
      </c>
      <c r="AL110" s="932"/>
      <c r="AM110" s="932"/>
      <c r="AN110" s="932"/>
      <c r="AO110" s="933"/>
      <c r="AP110" s="935">
        <v>13.7</v>
      </c>
      <c r="AQ110" s="936"/>
      <c r="AR110" s="936"/>
      <c r="AS110" s="936"/>
      <c r="AT110" s="937"/>
      <c r="AU110" s="938" t="s">
        <v>72</v>
      </c>
      <c r="AV110" s="939"/>
      <c r="AW110" s="939"/>
      <c r="AX110" s="939"/>
      <c r="AY110" s="939"/>
      <c r="AZ110" s="961" t="s">
        <v>439</v>
      </c>
      <c r="BA110" s="929"/>
      <c r="BB110" s="929"/>
      <c r="BC110" s="929"/>
      <c r="BD110" s="929"/>
      <c r="BE110" s="929"/>
      <c r="BF110" s="929"/>
      <c r="BG110" s="929"/>
      <c r="BH110" s="929"/>
      <c r="BI110" s="929"/>
      <c r="BJ110" s="929"/>
      <c r="BK110" s="929"/>
      <c r="BL110" s="929"/>
      <c r="BM110" s="929"/>
      <c r="BN110" s="929"/>
      <c r="BO110" s="929"/>
      <c r="BP110" s="930"/>
      <c r="BQ110" s="962">
        <v>26101337</v>
      </c>
      <c r="BR110" s="963"/>
      <c r="BS110" s="963"/>
      <c r="BT110" s="963"/>
      <c r="BU110" s="963"/>
      <c r="BV110" s="963">
        <v>26673738</v>
      </c>
      <c r="BW110" s="963"/>
      <c r="BX110" s="963"/>
      <c r="BY110" s="963"/>
      <c r="BZ110" s="963"/>
      <c r="CA110" s="963">
        <v>27381833</v>
      </c>
      <c r="CB110" s="963"/>
      <c r="CC110" s="963"/>
      <c r="CD110" s="963"/>
      <c r="CE110" s="963"/>
      <c r="CF110" s="976">
        <v>175.7</v>
      </c>
      <c r="CG110" s="977"/>
      <c r="CH110" s="977"/>
      <c r="CI110" s="977"/>
      <c r="CJ110" s="977"/>
      <c r="CK110" s="978" t="s">
        <v>440</v>
      </c>
      <c r="CL110" s="979"/>
      <c r="CM110" s="961" t="s">
        <v>441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v>1714457</v>
      </c>
      <c r="DH110" s="963"/>
      <c r="DI110" s="963"/>
      <c r="DJ110" s="963"/>
      <c r="DK110" s="963"/>
      <c r="DL110" s="963">
        <v>1593847</v>
      </c>
      <c r="DM110" s="963"/>
      <c r="DN110" s="963"/>
      <c r="DO110" s="963"/>
      <c r="DP110" s="963"/>
      <c r="DQ110" s="963">
        <v>1472121</v>
      </c>
      <c r="DR110" s="963"/>
      <c r="DS110" s="963"/>
      <c r="DT110" s="963"/>
      <c r="DU110" s="963"/>
      <c r="DV110" s="964">
        <v>9.4</v>
      </c>
      <c r="DW110" s="964"/>
      <c r="DX110" s="964"/>
      <c r="DY110" s="964"/>
      <c r="DZ110" s="965"/>
    </row>
    <row r="111" spans="1:131" s="217" customFormat="1" ht="26.25" customHeight="1" x14ac:dyDescent="0.2">
      <c r="A111" s="966" t="s">
        <v>442</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239</v>
      </c>
      <c r="AB111" s="970"/>
      <c r="AC111" s="970"/>
      <c r="AD111" s="970"/>
      <c r="AE111" s="971"/>
      <c r="AF111" s="972" t="s">
        <v>239</v>
      </c>
      <c r="AG111" s="970"/>
      <c r="AH111" s="970"/>
      <c r="AI111" s="970"/>
      <c r="AJ111" s="971"/>
      <c r="AK111" s="972" t="s">
        <v>443</v>
      </c>
      <c r="AL111" s="970"/>
      <c r="AM111" s="970"/>
      <c r="AN111" s="970"/>
      <c r="AO111" s="971"/>
      <c r="AP111" s="973" t="s">
        <v>239</v>
      </c>
      <c r="AQ111" s="974"/>
      <c r="AR111" s="974"/>
      <c r="AS111" s="974"/>
      <c r="AT111" s="975"/>
      <c r="AU111" s="940"/>
      <c r="AV111" s="941"/>
      <c r="AW111" s="941"/>
      <c r="AX111" s="941"/>
      <c r="AY111" s="941"/>
      <c r="AZ111" s="954" t="s">
        <v>444</v>
      </c>
      <c r="BA111" s="955"/>
      <c r="BB111" s="955"/>
      <c r="BC111" s="955"/>
      <c r="BD111" s="955"/>
      <c r="BE111" s="955"/>
      <c r="BF111" s="955"/>
      <c r="BG111" s="955"/>
      <c r="BH111" s="955"/>
      <c r="BI111" s="955"/>
      <c r="BJ111" s="955"/>
      <c r="BK111" s="955"/>
      <c r="BL111" s="955"/>
      <c r="BM111" s="955"/>
      <c r="BN111" s="955"/>
      <c r="BO111" s="955"/>
      <c r="BP111" s="956"/>
      <c r="BQ111" s="957">
        <v>1714457</v>
      </c>
      <c r="BR111" s="958"/>
      <c r="BS111" s="958"/>
      <c r="BT111" s="958"/>
      <c r="BU111" s="958"/>
      <c r="BV111" s="958">
        <v>1593847</v>
      </c>
      <c r="BW111" s="958"/>
      <c r="BX111" s="958"/>
      <c r="BY111" s="958"/>
      <c r="BZ111" s="958"/>
      <c r="CA111" s="958">
        <v>1472121</v>
      </c>
      <c r="CB111" s="958"/>
      <c r="CC111" s="958"/>
      <c r="CD111" s="958"/>
      <c r="CE111" s="958"/>
      <c r="CF111" s="952">
        <v>9.4</v>
      </c>
      <c r="CG111" s="953"/>
      <c r="CH111" s="953"/>
      <c r="CI111" s="953"/>
      <c r="CJ111" s="953"/>
      <c r="CK111" s="980"/>
      <c r="CL111" s="981"/>
      <c r="CM111" s="954" t="s">
        <v>445</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239</v>
      </c>
      <c r="DH111" s="958"/>
      <c r="DI111" s="958"/>
      <c r="DJ111" s="958"/>
      <c r="DK111" s="958"/>
      <c r="DL111" s="958" t="s">
        <v>443</v>
      </c>
      <c r="DM111" s="958"/>
      <c r="DN111" s="958"/>
      <c r="DO111" s="958"/>
      <c r="DP111" s="958"/>
      <c r="DQ111" s="958" t="s">
        <v>239</v>
      </c>
      <c r="DR111" s="958"/>
      <c r="DS111" s="958"/>
      <c r="DT111" s="958"/>
      <c r="DU111" s="958"/>
      <c r="DV111" s="959" t="s">
        <v>239</v>
      </c>
      <c r="DW111" s="959"/>
      <c r="DX111" s="959"/>
      <c r="DY111" s="959"/>
      <c r="DZ111" s="960"/>
    </row>
    <row r="112" spans="1:131" s="217" customFormat="1" ht="26.25" customHeight="1" x14ac:dyDescent="0.2">
      <c r="A112" s="984" t="s">
        <v>446</v>
      </c>
      <c r="B112" s="985"/>
      <c r="C112" s="955" t="s">
        <v>447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443</v>
      </c>
      <c r="AB112" s="991"/>
      <c r="AC112" s="991"/>
      <c r="AD112" s="991"/>
      <c r="AE112" s="992"/>
      <c r="AF112" s="993" t="s">
        <v>443</v>
      </c>
      <c r="AG112" s="991"/>
      <c r="AH112" s="991"/>
      <c r="AI112" s="991"/>
      <c r="AJ112" s="992"/>
      <c r="AK112" s="993" t="s">
        <v>443</v>
      </c>
      <c r="AL112" s="991"/>
      <c r="AM112" s="991"/>
      <c r="AN112" s="991"/>
      <c r="AO112" s="992"/>
      <c r="AP112" s="994" t="s">
        <v>239</v>
      </c>
      <c r="AQ112" s="995"/>
      <c r="AR112" s="995"/>
      <c r="AS112" s="995"/>
      <c r="AT112" s="996"/>
      <c r="AU112" s="940"/>
      <c r="AV112" s="941"/>
      <c r="AW112" s="941"/>
      <c r="AX112" s="941"/>
      <c r="AY112" s="941"/>
      <c r="AZ112" s="954" t="s">
        <v>448</v>
      </c>
      <c r="BA112" s="955"/>
      <c r="BB112" s="955"/>
      <c r="BC112" s="955"/>
      <c r="BD112" s="955"/>
      <c r="BE112" s="955"/>
      <c r="BF112" s="955"/>
      <c r="BG112" s="955"/>
      <c r="BH112" s="955"/>
      <c r="BI112" s="955"/>
      <c r="BJ112" s="955"/>
      <c r="BK112" s="955"/>
      <c r="BL112" s="955"/>
      <c r="BM112" s="955"/>
      <c r="BN112" s="955"/>
      <c r="BO112" s="955"/>
      <c r="BP112" s="956"/>
      <c r="BQ112" s="957">
        <v>4094178</v>
      </c>
      <c r="BR112" s="958"/>
      <c r="BS112" s="958"/>
      <c r="BT112" s="958"/>
      <c r="BU112" s="958"/>
      <c r="BV112" s="958">
        <v>3731470</v>
      </c>
      <c r="BW112" s="958"/>
      <c r="BX112" s="958"/>
      <c r="BY112" s="958"/>
      <c r="BZ112" s="958"/>
      <c r="CA112" s="958">
        <v>3752740</v>
      </c>
      <c r="CB112" s="958"/>
      <c r="CC112" s="958"/>
      <c r="CD112" s="958"/>
      <c r="CE112" s="958"/>
      <c r="CF112" s="952">
        <v>24.1</v>
      </c>
      <c r="CG112" s="953"/>
      <c r="CH112" s="953"/>
      <c r="CI112" s="953"/>
      <c r="CJ112" s="953"/>
      <c r="CK112" s="980"/>
      <c r="CL112" s="981"/>
      <c r="CM112" s="954" t="s">
        <v>449</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450</v>
      </c>
      <c r="DH112" s="958"/>
      <c r="DI112" s="958"/>
      <c r="DJ112" s="958"/>
      <c r="DK112" s="958"/>
      <c r="DL112" s="958" t="s">
        <v>239</v>
      </c>
      <c r="DM112" s="958"/>
      <c r="DN112" s="958"/>
      <c r="DO112" s="958"/>
      <c r="DP112" s="958"/>
      <c r="DQ112" s="958" t="s">
        <v>443</v>
      </c>
      <c r="DR112" s="958"/>
      <c r="DS112" s="958"/>
      <c r="DT112" s="958"/>
      <c r="DU112" s="958"/>
      <c r="DV112" s="959" t="s">
        <v>443</v>
      </c>
      <c r="DW112" s="959"/>
      <c r="DX112" s="959"/>
      <c r="DY112" s="959"/>
      <c r="DZ112" s="960"/>
    </row>
    <row r="113" spans="1:130" s="217" customFormat="1" ht="26.25" customHeight="1" x14ac:dyDescent="0.2">
      <c r="A113" s="986"/>
      <c r="B113" s="987"/>
      <c r="C113" s="955" t="s">
        <v>451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433683</v>
      </c>
      <c r="AB113" s="970"/>
      <c r="AC113" s="970"/>
      <c r="AD113" s="970"/>
      <c r="AE113" s="971"/>
      <c r="AF113" s="972">
        <v>383770</v>
      </c>
      <c r="AG113" s="970"/>
      <c r="AH113" s="970"/>
      <c r="AI113" s="970"/>
      <c r="AJ113" s="971"/>
      <c r="AK113" s="972">
        <v>368997</v>
      </c>
      <c r="AL113" s="970"/>
      <c r="AM113" s="970"/>
      <c r="AN113" s="970"/>
      <c r="AO113" s="971"/>
      <c r="AP113" s="973">
        <v>2.4</v>
      </c>
      <c r="AQ113" s="974"/>
      <c r="AR113" s="974"/>
      <c r="AS113" s="974"/>
      <c r="AT113" s="975"/>
      <c r="AU113" s="940"/>
      <c r="AV113" s="941"/>
      <c r="AW113" s="941"/>
      <c r="AX113" s="941"/>
      <c r="AY113" s="941"/>
      <c r="AZ113" s="954" t="s">
        <v>452</v>
      </c>
      <c r="BA113" s="955"/>
      <c r="BB113" s="955"/>
      <c r="BC113" s="955"/>
      <c r="BD113" s="955"/>
      <c r="BE113" s="955"/>
      <c r="BF113" s="955"/>
      <c r="BG113" s="955"/>
      <c r="BH113" s="955"/>
      <c r="BI113" s="955"/>
      <c r="BJ113" s="955"/>
      <c r="BK113" s="955"/>
      <c r="BL113" s="955"/>
      <c r="BM113" s="955"/>
      <c r="BN113" s="955"/>
      <c r="BO113" s="955"/>
      <c r="BP113" s="956"/>
      <c r="BQ113" s="957">
        <v>8251053</v>
      </c>
      <c r="BR113" s="958"/>
      <c r="BS113" s="958"/>
      <c r="BT113" s="958"/>
      <c r="BU113" s="958"/>
      <c r="BV113" s="958">
        <v>7959764</v>
      </c>
      <c r="BW113" s="958"/>
      <c r="BX113" s="958"/>
      <c r="BY113" s="958"/>
      <c r="BZ113" s="958"/>
      <c r="CA113" s="958">
        <v>7811909</v>
      </c>
      <c r="CB113" s="958"/>
      <c r="CC113" s="958"/>
      <c r="CD113" s="958"/>
      <c r="CE113" s="958"/>
      <c r="CF113" s="952">
        <v>50.1</v>
      </c>
      <c r="CG113" s="953"/>
      <c r="CH113" s="953"/>
      <c r="CI113" s="953"/>
      <c r="CJ113" s="953"/>
      <c r="CK113" s="980"/>
      <c r="CL113" s="981"/>
      <c r="CM113" s="954" t="s">
        <v>453</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443</v>
      </c>
      <c r="DH113" s="991"/>
      <c r="DI113" s="991"/>
      <c r="DJ113" s="991"/>
      <c r="DK113" s="992"/>
      <c r="DL113" s="993" t="s">
        <v>239</v>
      </c>
      <c r="DM113" s="991"/>
      <c r="DN113" s="991"/>
      <c r="DO113" s="991"/>
      <c r="DP113" s="992"/>
      <c r="DQ113" s="993" t="s">
        <v>443</v>
      </c>
      <c r="DR113" s="991"/>
      <c r="DS113" s="991"/>
      <c r="DT113" s="991"/>
      <c r="DU113" s="992"/>
      <c r="DV113" s="994" t="s">
        <v>450</v>
      </c>
      <c r="DW113" s="995"/>
      <c r="DX113" s="995"/>
      <c r="DY113" s="995"/>
      <c r="DZ113" s="996"/>
    </row>
    <row r="114" spans="1:130" s="217" customFormat="1" ht="26.25" customHeight="1" x14ac:dyDescent="0.2">
      <c r="A114" s="986"/>
      <c r="B114" s="987"/>
      <c r="C114" s="955" t="s">
        <v>454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369466</v>
      </c>
      <c r="AB114" s="991"/>
      <c r="AC114" s="991"/>
      <c r="AD114" s="991"/>
      <c r="AE114" s="992"/>
      <c r="AF114" s="993">
        <v>656636</v>
      </c>
      <c r="AG114" s="991"/>
      <c r="AH114" s="991"/>
      <c r="AI114" s="991"/>
      <c r="AJ114" s="992"/>
      <c r="AK114" s="993">
        <v>651702</v>
      </c>
      <c r="AL114" s="991"/>
      <c r="AM114" s="991"/>
      <c r="AN114" s="991"/>
      <c r="AO114" s="992"/>
      <c r="AP114" s="994">
        <v>4.2</v>
      </c>
      <c r="AQ114" s="995"/>
      <c r="AR114" s="995"/>
      <c r="AS114" s="995"/>
      <c r="AT114" s="996"/>
      <c r="AU114" s="940"/>
      <c r="AV114" s="941"/>
      <c r="AW114" s="941"/>
      <c r="AX114" s="941"/>
      <c r="AY114" s="941"/>
      <c r="AZ114" s="954" t="s">
        <v>455</v>
      </c>
      <c r="BA114" s="955"/>
      <c r="BB114" s="955"/>
      <c r="BC114" s="955"/>
      <c r="BD114" s="955"/>
      <c r="BE114" s="955"/>
      <c r="BF114" s="955"/>
      <c r="BG114" s="955"/>
      <c r="BH114" s="955"/>
      <c r="BI114" s="955"/>
      <c r="BJ114" s="955"/>
      <c r="BK114" s="955"/>
      <c r="BL114" s="955"/>
      <c r="BM114" s="955"/>
      <c r="BN114" s="955"/>
      <c r="BO114" s="955"/>
      <c r="BP114" s="956"/>
      <c r="BQ114" s="957">
        <v>3853125</v>
      </c>
      <c r="BR114" s="958"/>
      <c r="BS114" s="958"/>
      <c r="BT114" s="958"/>
      <c r="BU114" s="958"/>
      <c r="BV114" s="958">
        <v>3888664</v>
      </c>
      <c r="BW114" s="958"/>
      <c r="BX114" s="958"/>
      <c r="BY114" s="958"/>
      <c r="BZ114" s="958"/>
      <c r="CA114" s="958">
        <v>3890010</v>
      </c>
      <c r="CB114" s="958"/>
      <c r="CC114" s="958"/>
      <c r="CD114" s="958"/>
      <c r="CE114" s="958"/>
      <c r="CF114" s="952">
        <v>25</v>
      </c>
      <c r="CG114" s="953"/>
      <c r="CH114" s="953"/>
      <c r="CI114" s="953"/>
      <c r="CJ114" s="953"/>
      <c r="CK114" s="980"/>
      <c r="CL114" s="981"/>
      <c r="CM114" s="954" t="s">
        <v>456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443</v>
      </c>
      <c r="DH114" s="991"/>
      <c r="DI114" s="991"/>
      <c r="DJ114" s="991"/>
      <c r="DK114" s="992"/>
      <c r="DL114" s="993" t="s">
        <v>443</v>
      </c>
      <c r="DM114" s="991"/>
      <c r="DN114" s="991"/>
      <c r="DO114" s="991"/>
      <c r="DP114" s="992"/>
      <c r="DQ114" s="993" t="s">
        <v>443</v>
      </c>
      <c r="DR114" s="991"/>
      <c r="DS114" s="991"/>
      <c r="DT114" s="991"/>
      <c r="DU114" s="992"/>
      <c r="DV114" s="994" t="s">
        <v>239</v>
      </c>
      <c r="DW114" s="995"/>
      <c r="DX114" s="995"/>
      <c r="DY114" s="995"/>
      <c r="DZ114" s="996"/>
    </row>
    <row r="115" spans="1:130" s="217" customFormat="1" ht="26.25" customHeight="1" x14ac:dyDescent="0.2">
      <c r="A115" s="986"/>
      <c r="B115" s="987"/>
      <c r="C115" s="955" t="s">
        <v>457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134979</v>
      </c>
      <c r="AB115" s="970"/>
      <c r="AC115" s="970"/>
      <c r="AD115" s="970"/>
      <c r="AE115" s="971"/>
      <c r="AF115" s="972">
        <v>135064</v>
      </c>
      <c r="AG115" s="970"/>
      <c r="AH115" s="970"/>
      <c r="AI115" s="970"/>
      <c r="AJ115" s="971"/>
      <c r="AK115" s="972">
        <v>135147</v>
      </c>
      <c r="AL115" s="970"/>
      <c r="AM115" s="970"/>
      <c r="AN115" s="970"/>
      <c r="AO115" s="971"/>
      <c r="AP115" s="973">
        <v>0.9</v>
      </c>
      <c r="AQ115" s="974"/>
      <c r="AR115" s="974"/>
      <c r="AS115" s="974"/>
      <c r="AT115" s="975"/>
      <c r="AU115" s="940"/>
      <c r="AV115" s="941"/>
      <c r="AW115" s="941"/>
      <c r="AX115" s="941"/>
      <c r="AY115" s="941"/>
      <c r="AZ115" s="954" t="s">
        <v>458</v>
      </c>
      <c r="BA115" s="955"/>
      <c r="BB115" s="955"/>
      <c r="BC115" s="955"/>
      <c r="BD115" s="955"/>
      <c r="BE115" s="955"/>
      <c r="BF115" s="955"/>
      <c r="BG115" s="955"/>
      <c r="BH115" s="955"/>
      <c r="BI115" s="955"/>
      <c r="BJ115" s="955"/>
      <c r="BK115" s="955"/>
      <c r="BL115" s="955"/>
      <c r="BM115" s="955"/>
      <c r="BN115" s="955"/>
      <c r="BO115" s="955"/>
      <c r="BP115" s="956"/>
      <c r="BQ115" s="957">
        <v>4973</v>
      </c>
      <c r="BR115" s="958"/>
      <c r="BS115" s="958"/>
      <c r="BT115" s="958"/>
      <c r="BU115" s="958"/>
      <c r="BV115" s="958" t="s">
        <v>443</v>
      </c>
      <c r="BW115" s="958"/>
      <c r="BX115" s="958"/>
      <c r="BY115" s="958"/>
      <c r="BZ115" s="958"/>
      <c r="CA115" s="958" t="s">
        <v>239</v>
      </c>
      <c r="CB115" s="958"/>
      <c r="CC115" s="958"/>
      <c r="CD115" s="958"/>
      <c r="CE115" s="958"/>
      <c r="CF115" s="952" t="s">
        <v>443</v>
      </c>
      <c r="CG115" s="953"/>
      <c r="CH115" s="953"/>
      <c r="CI115" s="953"/>
      <c r="CJ115" s="953"/>
      <c r="CK115" s="980"/>
      <c r="CL115" s="981"/>
      <c r="CM115" s="954" t="s">
        <v>459</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398</v>
      </c>
      <c r="DH115" s="991"/>
      <c r="DI115" s="991"/>
      <c r="DJ115" s="991"/>
      <c r="DK115" s="992"/>
      <c r="DL115" s="993" t="s">
        <v>443</v>
      </c>
      <c r="DM115" s="991"/>
      <c r="DN115" s="991"/>
      <c r="DO115" s="991"/>
      <c r="DP115" s="992"/>
      <c r="DQ115" s="993" t="s">
        <v>443</v>
      </c>
      <c r="DR115" s="991"/>
      <c r="DS115" s="991"/>
      <c r="DT115" s="991"/>
      <c r="DU115" s="992"/>
      <c r="DV115" s="994" t="s">
        <v>239</v>
      </c>
      <c r="DW115" s="995"/>
      <c r="DX115" s="995"/>
      <c r="DY115" s="995"/>
      <c r="DZ115" s="996"/>
    </row>
    <row r="116" spans="1:130" s="217" customFormat="1" ht="26.25" customHeight="1" x14ac:dyDescent="0.2">
      <c r="A116" s="988"/>
      <c r="B116" s="989"/>
      <c r="C116" s="997" t="s">
        <v>460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505</v>
      </c>
      <c r="AB116" s="991"/>
      <c r="AC116" s="991"/>
      <c r="AD116" s="991"/>
      <c r="AE116" s="992"/>
      <c r="AF116" s="993">
        <v>533</v>
      </c>
      <c r="AG116" s="991"/>
      <c r="AH116" s="991"/>
      <c r="AI116" s="991"/>
      <c r="AJ116" s="992"/>
      <c r="AK116" s="993">
        <v>881</v>
      </c>
      <c r="AL116" s="991"/>
      <c r="AM116" s="991"/>
      <c r="AN116" s="991"/>
      <c r="AO116" s="992"/>
      <c r="AP116" s="994">
        <v>0</v>
      </c>
      <c r="AQ116" s="995"/>
      <c r="AR116" s="995"/>
      <c r="AS116" s="995"/>
      <c r="AT116" s="996"/>
      <c r="AU116" s="940"/>
      <c r="AV116" s="941"/>
      <c r="AW116" s="941"/>
      <c r="AX116" s="941"/>
      <c r="AY116" s="941"/>
      <c r="AZ116" s="999" t="s">
        <v>461</v>
      </c>
      <c r="BA116" s="1000"/>
      <c r="BB116" s="1000"/>
      <c r="BC116" s="1000"/>
      <c r="BD116" s="1000"/>
      <c r="BE116" s="1000"/>
      <c r="BF116" s="1000"/>
      <c r="BG116" s="1000"/>
      <c r="BH116" s="1000"/>
      <c r="BI116" s="1000"/>
      <c r="BJ116" s="1000"/>
      <c r="BK116" s="1000"/>
      <c r="BL116" s="1000"/>
      <c r="BM116" s="1000"/>
      <c r="BN116" s="1000"/>
      <c r="BO116" s="1000"/>
      <c r="BP116" s="1001"/>
      <c r="BQ116" s="957" t="s">
        <v>443</v>
      </c>
      <c r="BR116" s="958"/>
      <c r="BS116" s="958"/>
      <c r="BT116" s="958"/>
      <c r="BU116" s="958"/>
      <c r="BV116" s="958" t="s">
        <v>443</v>
      </c>
      <c r="BW116" s="958"/>
      <c r="BX116" s="958"/>
      <c r="BY116" s="958"/>
      <c r="BZ116" s="958"/>
      <c r="CA116" s="958" t="s">
        <v>450</v>
      </c>
      <c r="CB116" s="958"/>
      <c r="CC116" s="958"/>
      <c r="CD116" s="958"/>
      <c r="CE116" s="958"/>
      <c r="CF116" s="952" t="s">
        <v>443</v>
      </c>
      <c r="CG116" s="953"/>
      <c r="CH116" s="953"/>
      <c r="CI116" s="953"/>
      <c r="CJ116" s="953"/>
      <c r="CK116" s="980"/>
      <c r="CL116" s="981"/>
      <c r="CM116" s="954" t="s">
        <v>462</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443</v>
      </c>
      <c r="DH116" s="991"/>
      <c r="DI116" s="991"/>
      <c r="DJ116" s="991"/>
      <c r="DK116" s="992"/>
      <c r="DL116" s="993" t="s">
        <v>450</v>
      </c>
      <c r="DM116" s="991"/>
      <c r="DN116" s="991"/>
      <c r="DO116" s="991"/>
      <c r="DP116" s="992"/>
      <c r="DQ116" s="993" t="s">
        <v>443</v>
      </c>
      <c r="DR116" s="991"/>
      <c r="DS116" s="991"/>
      <c r="DT116" s="991"/>
      <c r="DU116" s="992"/>
      <c r="DV116" s="994" t="s">
        <v>443</v>
      </c>
      <c r="DW116" s="995"/>
      <c r="DX116" s="995"/>
      <c r="DY116" s="995"/>
      <c r="DZ116" s="996"/>
    </row>
    <row r="117" spans="1:130" s="217" customFormat="1" ht="26.25" customHeight="1" x14ac:dyDescent="0.2">
      <c r="A117" s="944" t="s">
        <v>193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463</v>
      </c>
      <c r="Z117" s="926"/>
      <c r="AA117" s="1010">
        <v>3131245</v>
      </c>
      <c r="AB117" s="1011"/>
      <c r="AC117" s="1011"/>
      <c r="AD117" s="1011"/>
      <c r="AE117" s="1012"/>
      <c r="AF117" s="1013">
        <v>3288181</v>
      </c>
      <c r="AG117" s="1011"/>
      <c r="AH117" s="1011"/>
      <c r="AI117" s="1011"/>
      <c r="AJ117" s="1012"/>
      <c r="AK117" s="1013">
        <v>3290196</v>
      </c>
      <c r="AL117" s="1011"/>
      <c r="AM117" s="1011"/>
      <c r="AN117" s="1011"/>
      <c r="AO117" s="1012"/>
      <c r="AP117" s="1014"/>
      <c r="AQ117" s="1015"/>
      <c r="AR117" s="1015"/>
      <c r="AS117" s="1015"/>
      <c r="AT117" s="1016"/>
      <c r="AU117" s="940"/>
      <c r="AV117" s="941"/>
      <c r="AW117" s="941"/>
      <c r="AX117" s="941"/>
      <c r="AY117" s="941"/>
      <c r="AZ117" s="1006" t="s">
        <v>464</v>
      </c>
      <c r="BA117" s="1007"/>
      <c r="BB117" s="1007"/>
      <c r="BC117" s="1007"/>
      <c r="BD117" s="1007"/>
      <c r="BE117" s="1007"/>
      <c r="BF117" s="1007"/>
      <c r="BG117" s="1007"/>
      <c r="BH117" s="1007"/>
      <c r="BI117" s="1007"/>
      <c r="BJ117" s="1007"/>
      <c r="BK117" s="1007"/>
      <c r="BL117" s="1007"/>
      <c r="BM117" s="1007"/>
      <c r="BN117" s="1007"/>
      <c r="BO117" s="1007"/>
      <c r="BP117" s="1008"/>
      <c r="BQ117" s="957" t="s">
        <v>443</v>
      </c>
      <c r="BR117" s="958"/>
      <c r="BS117" s="958"/>
      <c r="BT117" s="958"/>
      <c r="BU117" s="958"/>
      <c r="BV117" s="958" t="s">
        <v>443</v>
      </c>
      <c r="BW117" s="958"/>
      <c r="BX117" s="958"/>
      <c r="BY117" s="958"/>
      <c r="BZ117" s="958"/>
      <c r="CA117" s="958" t="s">
        <v>239</v>
      </c>
      <c r="CB117" s="958"/>
      <c r="CC117" s="958"/>
      <c r="CD117" s="958"/>
      <c r="CE117" s="958"/>
      <c r="CF117" s="952" t="s">
        <v>443</v>
      </c>
      <c r="CG117" s="953"/>
      <c r="CH117" s="953"/>
      <c r="CI117" s="953"/>
      <c r="CJ117" s="953"/>
      <c r="CK117" s="980"/>
      <c r="CL117" s="981"/>
      <c r="CM117" s="954" t="s">
        <v>465</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443</v>
      </c>
      <c r="DH117" s="991"/>
      <c r="DI117" s="991"/>
      <c r="DJ117" s="991"/>
      <c r="DK117" s="992"/>
      <c r="DL117" s="993" t="s">
        <v>450</v>
      </c>
      <c r="DM117" s="991"/>
      <c r="DN117" s="991"/>
      <c r="DO117" s="991"/>
      <c r="DP117" s="992"/>
      <c r="DQ117" s="993" t="s">
        <v>443</v>
      </c>
      <c r="DR117" s="991"/>
      <c r="DS117" s="991"/>
      <c r="DT117" s="991"/>
      <c r="DU117" s="992"/>
      <c r="DV117" s="994" t="s">
        <v>443</v>
      </c>
      <c r="DW117" s="995"/>
      <c r="DX117" s="995"/>
      <c r="DY117" s="995"/>
      <c r="DZ117" s="996"/>
    </row>
    <row r="118" spans="1:130" s="217" customFormat="1" ht="26.25" customHeight="1" x14ac:dyDescent="0.2">
      <c r="A118" s="94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434</v>
      </c>
      <c r="AB118" s="925"/>
      <c r="AC118" s="925"/>
      <c r="AD118" s="925"/>
      <c r="AE118" s="926"/>
      <c r="AF118" s="924" t="s">
        <v>435</v>
      </c>
      <c r="AG118" s="925"/>
      <c r="AH118" s="925"/>
      <c r="AI118" s="925"/>
      <c r="AJ118" s="926"/>
      <c r="AK118" s="924" t="s">
        <v>311</v>
      </c>
      <c r="AL118" s="925"/>
      <c r="AM118" s="925"/>
      <c r="AN118" s="925"/>
      <c r="AO118" s="926"/>
      <c r="AP118" s="1002" t="s">
        <v>436</v>
      </c>
      <c r="AQ118" s="1003"/>
      <c r="AR118" s="1003"/>
      <c r="AS118" s="1003"/>
      <c r="AT118" s="1004"/>
      <c r="AU118" s="940"/>
      <c r="AV118" s="941"/>
      <c r="AW118" s="941"/>
      <c r="AX118" s="941"/>
      <c r="AY118" s="941"/>
      <c r="AZ118" s="1005" t="s">
        <v>466</v>
      </c>
      <c r="BA118" s="997"/>
      <c r="BB118" s="997"/>
      <c r="BC118" s="997"/>
      <c r="BD118" s="997"/>
      <c r="BE118" s="997"/>
      <c r="BF118" s="997"/>
      <c r="BG118" s="997"/>
      <c r="BH118" s="997"/>
      <c r="BI118" s="997"/>
      <c r="BJ118" s="997"/>
      <c r="BK118" s="997"/>
      <c r="BL118" s="997"/>
      <c r="BM118" s="997"/>
      <c r="BN118" s="997"/>
      <c r="BO118" s="997"/>
      <c r="BP118" s="998"/>
      <c r="BQ118" s="1031" t="s">
        <v>239</v>
      </c>
      <c r="BR118" s="1032"/>
      <c r="BS118" s="1032"/>
      <c r="BT118" s="1032"/>
      <c r="BU118" s="1032"/>
      <c r="BV118" s="1032" t="s">
        <v>239</v>
      </c>
      <c r="BW118" s="1032"/>
      <c r="BX118" s="1032"/>
      <c r="BY118" s="1032"/>
      <c r="BZ118" s="1032"/>
      <c r="CA118" s="1032" t="s">
        <v>239</v>
      </c>
      <c r="CB118" s="1032"/>
      <c r="CC118" s="1032"/>
      <c r="CD118" s="1032"/>
      <c r="CE118" s="1032"/>
      <c r="CF118" s="952" t="s">
        <v>239</v>
      </c>
      <c r="CG118" s="953"/>
      <c r="CH118" s="953"/>
      <c r="CI118" s="953"/>
      <c r="CJ118" s="953"/>
      <c r="CK118" s="980"/>
      <c r="CL118" s="981"/>
      <c r="CM118" s="954" t="s">
        <v>467</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398</v>
      </c>
      <c r="DH118" s="991"/>
      <c r="DI118" s="991"/>
      <c r="DJ118" s="991"/>
      <c r="DK118" s="992"/>
      <c r="DL118" s="993" t="s">
        <v>398</v>
      </c>
      <c r="DM118" s="991"/>
      <c r="DN118" s="991"/>
      <c r="DO118" s="991"/>
      <c r="DP118" s="992"/>
      <c r="DQ118" s="993" t="s">
        <v>443</v>
      </c>
      <c r="DR118" s="991"/>
      <c r="DS118" s="991"/>
      <c r="DT118" s="991"/>
      <c r="DU118" s="992"/>
      <c r="DV118" s="994" t="s">
        <v>239</v>
      </c>
      <c r="DW118" s="995"/>
      <c r="DX118" s="995"/>
      <c r="DY118" s="995"/>
      <c r="DZ118" s="996"/>
    </row>
    <row r="119" spans="1:130" s="217" customFormat="1" ht="26.25" customHeight="1" x14ac:dyDescent="0.2">
      <c r="A119" s="1088" t="s">
        <v>440</v>
      </c>
      <c r="B119" s="979"/>
      <c r="C119" s="961" t="s">
        <v>441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v>134979</v>
      </c>
      <c r="AB119" s="932"/>
      <c r="AC119" s="932"/>
      <c r="AD119" s="932"/>
      <c r="AE119" s="933"/>
      <c r="AF119" s="934">
        <v>135064</v>
      </c>
      <c r="AG119" s="932"/>
      <c r="AH119" s="932"/>
      <c r="AI119" s="932"/>
      <c r="AJ119" s="933"/>
      <c r="AK119" s="934">
        <v>135147</v>
      </c>
      <c r="AL119" s="932"/>
      <c r="AM119" s="932"/>
      <c r="AN119" s="932"/>
      <c r="AO119" s="933"/>
      <c r="AP119" s="935">
        <v>0.9</v>
      </c>
      <c r="AQ119" s="936"/>
      <c r="AR119" s="936"/>
      <c r="AS119" s="936"/>
      <c r="AT119" s="937"/>
      <c r="AU119" s="942"/>
      <c r="AV119" s="943"/>
      <c r="AW119" s="943"/>
      <c r="AX119" s="943"/>
      <c r="AY119" s="943"/>
      <c r="AZ119" s="238" t="s">
        <v>193</v>
      </c>
      <c r="BA119" s="238"/>
      <c r="BB119" s="238"/>
      <c r="BC119" s="238"/>
      <c r="BD119" s="238"/>
      <c r="BE119" s="238"/>
      <c r="BF119" s="238"/>
      <c r="BG119" s="238"/>
      <c r="BH119" s="238"/>
      <c r="BI119" s="238"/>
      <c r="BJ119" s="238"/>
      <c r="BK119" s="238"/>
      <c r="BL119" s="238"/>
      <c r="BM119" s="238"/>
      <c r="BN119" s="238"/>
      <c r="BO119" s="1009" t="s">
        <v>468</v>
      </c>
      <c r="BP119" s="1037"/>
      <c r="BQ119" s="1031">
        <v>44019123</v>
      </c>
      <c r="BR119" s="1032"/>
      <c r="BS119" s="1032"/>
      <c r="BT119" s="1032"/>
      <c r="BU119" s="1032"/>
      <c r="BV119" s="1032">
        <v>43847483</v>
      </c>
      <c r="BW119" s="1032"/>
      <c r="BX119" s="1032"/>
      <c r="BY119" s="1032"/>
      <c r="BZ119" s="1032"/>
      <c r="CA119" s="1032">
        <v>44308613</v>
      </c>
      <c r="CB119" s="1032"/>
      <c r="CC119" s="1032"/>
      <c r="CD119" s="1032"/>
      <c r="CE119" s="1032"/>
      <c r="CF119" s="1033"/>
      <c r="CG119" s="1034"/>
      <c r="CH119" s="1034"/>
      <c r="CI119" s="1034"/>
      <c r="CJ119" s="1035"/>
      <c r="CK119" s="982"/>
      <c r="CL119" s="983"/>
      <c r="CM119" s="1005" t="s">
        <v>469</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239</v>
      </c>
      <c r="DH119" s="1018"/>
      <c r="DI119" s="1018"/>
      <c r="DJ119" s="1018"/>
      <c r="DK119" s="1019"/>
      <c r="DL119" s="1017" t="s">
        <v>443</v>
      </c>
      <c r="DM119" s="1018"/>
      <c r="DN119" s="1018"/>
      <c r="DO119" s="1018"/>
      <c r="DP119" s="1019"/>
      <c r="DQ119" s="1017" t="s">
        <v>443</v>
      </c>
      <c r="DR119" s="1018"/>
      <c r="DS119" s="1018"/>
      <c r="DT119" s="1018"/>
      <c r="DU119" s="1019"/>
      <c r="DV119" s="1020" t="s">
        <v>239</v>
      </c>
      <c r="DW119" s="1021"/>
      <c r="DX119" s="1021"/>
      <c r="DY119" s="1021"/>
      <c r="DZ119" s="1022"/>
    </row>
    <row r="120" spans="1:130" s="217" customFormat="1" ht="26.25" customHeight="1" x14ac:dyDescent="0.2">
      <c r="A120" s="1089"/>
      <c r="B120" s="981"/>
      <c r="C120" s="954" t="s">
        <v>445</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443</v>
      </c>
      <c r="AB120" s="991"/>
      <c r="AC120" s="991"/>
      <c r="AD120" s="991"/>
      <c r="AE120" s="992"/>
      <c r="AF120" s="993" t="s">
        <v>443</v>
      </c>
      <c r="AG120" s="991"/>
      <c r="AH120" s="991"/>
      <c r="AI120" s="991"/>
      <c r="AJ120" s="992"/>
      <c r="AK120" s="993" t="s">
        <v>239</v>
      </c>
      <c r="AL120" s="991"/>
      <c r="AM120" s="991"/>
      <c r="AN120" s="991"/>
      <c r="AO120" s="992"/>
      <c r="AP120" s="994" t="s">
        <v>443</v>
      </c>
      <c r="AQ120" s="995"/>
      <c r="AR120" s="995"/>
      <c r="AS120" s="995"/>
      <c r="AT120" s="996"/>
      <c r="AU120" s="1023" t="s">
        <v>470</v>
      </c>
      <c r="AV120" s="1024"/>
      <c r="AW120" s="1024"/>
      <c r="AX120" s="1024"/>
      <c r="AY120" s="1025"/>
      <c r="AZ120" s="961" t="s">
        <v>471</v>
      </c>
      <c r="BA120" s="929"/>
      <c r="BB120" s="929"/>
      <c r="BC120" s="929"/>
      <c r="BD120" s="929"/>
      <c r="BE120" s="929"/>
      <c r="BF120" s="929"/>
      <c r="BG120" s="929"/>
      <c r="BH120" s="929"/>
      <c r="BI120" s="929"/>
      <c r="BJ120" s="929"/>
      <c r="BK120" s="929"/>
      <c r="BL120" s="929"/>
      <c r="BM120" s="929"/>
      <c r="BN120" s="929"/>
      <c r="BO120" s="929"/>
      <c r="BP120" s="930"/>
      <c r="BQ120" s="962">
        <v>4258276</v>
      </c>
      <c r="BR120" s="963"/>
      <c r="BS120" s="963"/>
      <c r="BT120" s="963"/>
      <c r="BU120" s="963"/>
      <c r="BV120" s="963">
        <v>4523543</v>
      </c>
      <c r="BW120" s="963"/>
      <c r="BX120" s="963"/>
      <c r="BY120" s="963"/>
      <c r="BZ120" s="963"/>
      <c r="CA120" s="963">
        <v>5148709</v>
      </c>
      <c r="CB120" s="963"/>
      <c r="CC120" s="963"/>
      <c r="CD120" s="963"/>
      <c r="CE120" s="963"/>
      <c r="CF120" s="976">
        <v>33</v>
      </c>
      <c r="CG120" s="977"/>
      <c r="CH120" s="977"/>
      <c r="CI120" s="977"/>
      <c r="CJ120" s="977"/>
      <c r="CK120" s="1038" t="s">
        <v>472</v>
      </c>
      <c r="CL120" s="1039"/>
      <c r="CM120" s="1039"/>
      <c r="CN120" s="1039"/>
      <c r="CO120" s="1040"/>
      <c r="CP120" s="1046" t="s">
        <v>473</v>
      </c>
      <c r="CQ120" s="1047"/>
      <c r="CR120" s="1047"/>
      <c r="CS120" s="1047"/>
      <c r="CT120" s="1047"/>
      <c r="CU120" s="1047"/>
      <c r="CV120" s="1047"/>
      <c r="CW120" s="1047"/>
      <c r="CX120" s="1047"/>
      <c r="CY120" s="1047"/>
      <c r="CZ120" s="1047"/>
      <c r="DA120" s="1047"/>
      <c r="DB120" s="1047"/>
      <c r="DC120" s="1047"/>
      <c r="DD120" s="1047"/>
      <c r="DE120" s="1047"/>
      <c r="DF120" s="1048"/>
      <c r="DG120" s="962" t="s">
        <v>443</v>
      </c>
      <c r="DH120" s="963"/>
      <c r="DI120" s="963"/>
      <c r="DJ120" s="963"/>
      <c r="DK120" s="963"/>
      <c r="DL120" s="963">
        <v>3731470</v>
      </c>
      <c r="DM120" s="963"/>
      <c r="DN120" s="963"/>
      <c r="DO120" s="963"/>
      <c r="DP120" s="963"/>
      <c r="DQ120" s="963">
        <v>3752740</v>
      </c>
      <c r="DR120" s="963"/>
      <c r="DS120" s="963"/>
      <c r="DT120" s="963"/>
      <c r="DU120" s="963"/>
      <c r="DV120" s="964">
        <v>24.1</v>
      </c>
      <c r="DW120" s="964"/>
      <c r="DX120" s="964"/>
      <c r="DY120" s="964"/>
      <c r="DZ120" s="965"/>
    </row>
    <row r="121" spans="1:130" s="217" customFormat="1" ht="26.25" customHeight="1" x14ac:dyDescent="0.2">
      <c r="A121" s="1089"/>
      <c r="B121" s="981"/>
      <c r="C121" s="1006" t="s">
        <v>474</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239</v>
      </c>
      <c r="AB121" s="991"/>
      <c r="AC121" s="991"/>
      <c r="AD121" s="991"/>
      <c r="AE121" s="992"/>
      <c r="AF121" s="993" t="s">
        <v>443</v>
      </c>
      <c r="AG121" s="991"/>
      <c r="AH121" s="991"/>
      <c r="AI121" s="991"/>
      <c r="AJ121" s="992"/>
      <c r="AK121" s="993" t="s">
        <v>450</v>
      </c>
      <c r="AL121" s="991"/>
      <c r="AM121" s="991"/>
      <c r="AN121" s="991"/>
      <c r="AO121" s="992"/>
      <c r="AP121" s="994" t="s">
        <v>443</v>
      </c>
      <c r="AQ121" s="995"/>
      <c r="AR121" s="995"/>
      <c r="AS121" s="995"/>
      <c r="AT121" s="996"/>
      <c r="AU121" s="1026"/>
      <c r="AV121" s="1027"/>
      <c r="AW121" s="1027"/>
      <c r="AX121" s="1027"/>
      <c r="AY121" s="1028"/>
      <c r="AZ121" s="954" t="s">
        <v>475</v>
      </c>
      <c r="BA121" s="955"/>
      <c r="BB121" s="955"/>
      <c r="BC121" s="955"/>
      <c r="BD121" s="955"/>
      <c r="BE121" s="955"/>
      <c r="BF121" s="955"/>
      <c r="BG121" s="955"/>
      <c r="BH121" s="955"/>
      <c r="BI121" s="955"/>
      <c r="BJ121" s="955"/>
      <c r="BK121" s="955"/>
      <c r="BL121" s="955"/>
      <c r="BM121" s="955"/>
      <c r="BN121" s="955"/>
      <c r="BO121" s="955"/>
      <c r="BP121" s="956"/>
      <c r="BQ121" s="957">
        <v>1508285</v>
      </c>
      <c r="BR121" s="958"/>
      <c r="BS121" s="958"/>
      <c r="BT121" s="958"/>
      <c r="BU121" s="958"/>
      <c r="BV121" s="958">
        <v>1693260</v>
      </c>
      <c r="BW121" s="958"/>
      <c r="BX121" s="958"/>
      <c r="BY121" s="958"/>
      <c r="BZ121" s="958"/>
      <c r="CA121" s="958">
        <v>2023843</v>
      </c>
      <c r="CB121" s="958"/>
      <c r="CC121" s="958"/>
      <c r="CD121" s="958"/>
      <c r="CE121" s="958"/>
      <c r="CF121" s="952">
        <v>13</v>
      </c>
      <c r="CG121" s="953"/>
      <c r="CH121" s="953"/>
      <c r="CI121" s="953"/>
      <c r="CJ121" s="953"/>
      <c r="CK121" s="1041"/>
      <c r="CL121" s="1042"/>
      <c r="CM121" s="1042"/>
      <c r="CN121" s="1042"/>
      <c r="CO121" s="1043"/>
      <c r="CP121" s="1051" t="s">
        <v>476</v>
      </c>
      <c r="CQ121" s="1052"/>
      <c r="CR121" s="1052"/>
      <c r="CS121" s="1052"/>
      <c r="CT121" s="1052"/>
      <c r="CU121" s="1052"/>
      <c r="CV121" s="1052"/>
      <c r="CW121" s="1052"/>
      <c r="CX121" s="1052"/>
      <c r="CY121" s="1052"/>
      <c r="CZ121" s="1052"/>
      <c r="DA121" s="1052"/>
      <c r="DB121" s="1052"/>
      <c r="DC121" s="1052"/>
      <c r="DD121" s="1052"/>
      <c r="DE121" s="1052"/>
      <c r="DF121" s="1053"/>
      <c r="DG121" s="957" t="s">
        <v>450</v>
      </c>
      <c r="DH121" s="958"/>
      <c r="DI121" s="958"/>
      <c r="DJ121" s="958"/>
      <c r="DK121" s="958"/>
      <c r="DL121" s="958" t="s">
        <v>443</v>
      </c>
      <c r="DM121" s="958"/>
      <c r="DN121" s="958"/>
      <c r="DO121" s="958"/>
      <c r="DP121" s="958"/>
      <c r="DQ121" s="958" t="s">
        <v>239</v>
      </c>
      <c r="DR121" s="958"/>
      <c r="DS121" s="958"/>
      <c r="DT121" s="958"/>
      <c r="DU121" s="958"/>
      <c r="DV121" s="959" t="s">
        <v>443</v>
      </c>
      <c r="DW121" s="959"/>
      <c r="DX121" s="959"/>
      <c r="DY121" s="959"/>
      <c r="DZ121" s="960"/>
    </row>
    <row r="122" spans="1:130" s="217" customFormat="1" ht="26.25" customHeight="1" x14ac:dyDescent="0.2">
      <c r="A122" s="1089"/>
      <c r="B122" s="981"/>
      <c r="C122" s="954" t="s">
        <v>456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450</v>
      </c>
      <c r="AB122" s="991"/>
      <c r="AC122" s="991"/>
      <c r="AD122" s="991"/>
      <c r="AE122" s="992"/>
      <c r="AF122" s="993" t="s">
        <v>450</v>
      </c>
      <c r="AG122" s="991"/>
      <c r="AH122" s="991"/>
      <c r="AI122" s="991"/>
      <c r="AJ122" s="992"/>
      <c r="AK122" s="993" t="s">
        <v>443</v>
      </c>
      <c r="AL122" s="991"/>
      <c r="AM122" s="991"/>
      <c r="AN122" s="991"/>
      <c r="AO122" s="992"/>
      <c r="AP122" s="994" t="s">
        <v>443</v>
      </c>
      <c r="AQ122" s="995"/>
      <c r="AR122" s="995"/>
      <c r="AS122" s="995"/>
      <c r="AT122" s="996"/>
      <c r="AU122" s="1026"/>
      <c r="AV122" s="1027"/>
      <c r="AW122" s="1027"/>
      <c r="AX122" s="1027"/>
      <c r="AY122" s="1028"/>
      <c r="AZ122" s="1005" t="s">
        <v>477</v>
      </c>
      <c r="BA122" s="997"/>
      <c r="BB122" s="997"/>
      <c r="BC122" s="997"/>
      <c r="BD122" s="997"/>
      <c r="BE122" s="997"/>
      <c r="BF122" s="997"/>
      <c r="BG122" s="997"/>
      <c r="BH122" s="997"/>
      <c r="BI122" s="997"/>
      <c r="BJ122" s="997"/>
      <c r="BK122" s="997"/>
      <c r="BL122" s="997"/>
      <c r="BM122" s="997"/>
      <c r="BN122" s="997"/>
      <c r="BO122" s="997"/>
      <c r="BP122" s="998"/>
      <c r="BQ122" s="1031">
        <v>23568513</v>
      </c>
      <c r="BR122" s="1032"/>
      <c r="BS122" s="1032"/>
      <c r="BT122" s="1032"/>
      <c r="BU122" s="1032"/>
      <c r="BV122" s="1032">
        <v>23576826</v>
      </c>
      <c r="BW122" s="1032"/>
      <c r="BX122" s="1032"/>
      <c r="BY122" s="1032"/>
      <c r="BZ122" s="1032"/>
      <c r="CA122" s="1032">
        <v>23558720</v>
      </c>
      <c r="CB122" s="1032"/>
      <c r="CC122" s="1032"/>
      <c r="CD122" s="1032"/>
      <c r="CE122" s="1032"/>
      <c r="CF122" s="1049">
        <v>151.19999999999999</v>
      </c>
      <c r="CG122" s="1050"/>
      <c r="CH122" s="1050"/>
      <c r="CI122" s="1050"/>
      <c r="CJ122" s="1050"/>
      <c r="CK122" s="1041"/>
      <c r="CL122" s="1042"/>
      <c r="CM122" s="1042"/>
      <c r="CN122" s="1042"/>
      <c r="CO122" s="1043"/>
      <c r="CP122" s="1051" t="s">
        <v>411</v>
      </c>
      <c r="CQ122" s="1052"/>
      <c r="CR122" s="1052"/>
      <c r="CS122" s="1052"/>
      <c r="CT122" s="1052"/>
      <c r="CU122" s="1052"/>
      <c r="CV122" s="1052"/>
      <c r="CW122" s="1052"/>
      <c r="CX122" s="1052"/>
      <c r="CY122" s="1052"/>
      <c r="CZ122" s="1052"/>
      <c r="DA122" s="1052"/>
      <c r="DB122" s="1052"/>
      <c r="DC122" s="1052"/>
      <c r="DD122" s="1052"/>
      <c r="DE122" s="1052"/>
      <c r="DF122" s="1053"/>
      <c r="DG122" s="957" t="s">
        <v>443</v>
      </c>
      <c r="DH122" s="958"/>
      <c r="DI122" s="958"/>
      <c r="DJ122" s="958"/>
      <c r="DK122" s="958"/>
      <c r="DL122" s="958" t="s">
        <v>239</v>
      </c>
      <c r="DM122" s="958"/>
      <c r="DN122" s="958"/>
      <c r="DO122" s="958"/>
      <c r="DP122" s="958"/>
      <c r="DQ122" s="958" t="s">
        <v>450</v>
      </c>
      <c r="DR122" s="958"/>
      <c r="DS122" s="958"/>
      <c r="DT122" s="958"/>
      <c r="DU122" s="958"/>
      <c r="DV122" s="959" t="s">
        <v>443</v>
      </c>
      <c r="DW122" s="959"/>
      <c r="DX122" s="959"/>
      <c r="DY122" s="959"/>
      <c r="DZ122" s="960"/>
    </row>
    <row r="123" spans="1:130" s="217" customFormat="1" ht="26.25" customHeight="1" x14ac:dyDescent="0.2">
      <c r="A123" s="1089"/>
      <c r="B123" s="981"/>
      <c r="C123" s="954" t="s">
        <v>462</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450</v>
      </c>
      <c r="AB123" s="991"/>
      <c r="AC123" s="991"/>
      <c r="AD123" s="991"/>
      <c r="AE123" s="992"/>
      <c r="AF123" s="993" t="s">
        <v>443</v>
      </c>
      <c r="AG123" s="991"/>
      <c r="AH123" s="991"/>
      <c r="AI123" s="991"/>
      <c r="AJ123" s="992"/>
      <c r="AK123" s="993" t="s">
        <v>239</v>
      </c>
      <c r="AL123" s="991"/>
      <c r="AM123" s="991"/>
      <c r="AN123" s="991"/>
      <c r="AO123" s="992"/>
      <c r="AP123" s="994" t="s">
        <v>239</v>
      </c>
      <c r="AQ123" s="995"/>
      <c r="AR123" s="995"/>
      <c r="AS123" s="995"/>
      <c r="AT123" s="996"/>
      <c r="AU123" s="1029"/>
      <c r="AV123" s="1030"/>
      <c r="AW123" s="1030"/>
      <c r="AX123" s="1030"/>
      <c r="AY123" s="1030"/>
      <c r="AZ123" s="238" t="s">
        <v>193</v>
      </c>
      <c r="BA123" s="238"/>
      <c r="BB123" s="238"/>
      <c r="BC123" s="238"/>
      <c r="BD123" s="238"/>
      <c r="BE123" s="238"/>
      <c r="BF123" s="238"/>
      <c r="BG123" s="238"/>
      <c r="BH123" s="238"/>
      <c r="BI123" s="238"/>
      <c r="BJ123" s="238"/>
      <c r="BK123" s="238"/>
      <c r="BL123" s="238"/>
      <c r="BM123" s="238"/>
      <c r="BN123" s="238"/>
      <c r="BO123" s="1009" t="s">
        <v>478</v>
      </c>
      <c r="BP123" s="1037"/>
      <c r="BQ123" s="1095">
        <v>29335074</v>
      </c>
      <c r="BR123" s="1096"/>
      <c r="BS123" s="1096"/>
      <c r="BT123" s="1096"/>
      <c r="BU123" s="1096"/>
      <c r="BV123" s="1096">
        <v>29793629</v>
      </c>
      <c r="BW123" s="1096"/>
      <c r="BX123" s="1096"/>
      <c r="BY123" s="1096"/>
      <c r="BZ123" s="1096"/>
      <c r="CA123" s="1096">
        <v>30731272</v>
      </c>
      <c r="CB123" s="1096"/>
      <c r="CC123" s="1096"/>
      <c r="CD123" s="1096"/>
      <c r="CE123" s="1096"/>
      <c r="CF123" s="1033"/>
      <c r="CG123" s="1034"/>
      <c r="CH123" s="1034"/>
      <c r="CI123" s="1034"/>
      <c r="CJ123" s="1035"/>
      <c r="CK123" s="1041"/>
      <c r="CL123" s="1042"/>
      <c r="CM123" s="1042"/>
      <c r="CN123" s="1042"/>
      <c r="CO123" s="1043"/>
      <c r="CP123" s="1051" t="s">
        <v>479</v>
      </c>
      <c r="CQ123" s="1052"/>
      <c r="CR123" s="1052"/>
      <c r="CS123" s="1052"/>
      <c r="CT123" s="1052"/>
      <c r="CU123" s="1052"/>
      <c r="CV123" s="1052"/>
      <c r="CW123" s="1052"/>
      <c r="CX123" s="1052"/>
      <c r="CY123" s="1052"/>
      <c r="CZ123" s="1052"/>
      <c r="DA123" s="1052"/>
      <c r="DB123" s="1052"/>
      <c r="DC123" s="1052"/>
      <c r="DD123" s="1052"/>
      <c r="DE123" s="1052"/>
      <c r="DF123" s="1053"/>
      <c r="DG123" s="990" t="s">
        <v>398</v>
      </c>
      <c r="DH123" s="991"/>
      <c r="DI123" s="991"/>
      <c r="DJ123" s="991"/>
      <c r="DK123" s="992"/>
      <c r="DL123" s="993" t="s">
        <v>398</v>
      </c>
      <c r="DM123" s="991"/>
      <c r="DN123" s="991"/>
      <c r="DO123" s="991"/>
      <c r="DP123" s="992"/>
      <c r="DQ123" s="993" t="s">
        <v>443</v>
      </c>
      <c r="DR123" s="991"/>
      <c r="DS123" s="991"/>
      <c r="DT123" s="991"/>
      <c r="DU123" s="992"/>
      <c r="DV123" s="994" t="s">
        <v>443</v>
      </c>
      <c r="DW123" s="995"/>
      <c r="DX123" s="995"/>
      <c r="DY123" s="995"/>
      <c r="DZ123" s="996"/>
    </row>
    <row r="124" spans="1:130" s="217" customFormat="1" ht="26.25" customHeight="1" thickBot="1" x14ac:dyDescent="0.25">
      <c r="A124" s="1089"/>
      <c r="B124" s="981"/>
      <c r="C124" s="954" t="s">
        <v>465</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398</v>
      </c>
      <c r="AB124" s="991"/>
      <c r="AC124" s="991"/>
      <c r="AD124" s="991"/>
      <c r="AE124" s="992"/>
      <c r="AF124" s="993" t="s">
        <v>398</v>
      </c>
      <c r="AG124" s="991"/>
      <c r="AH124" s="991"/>
      <c r="AI124" s="991"/>
      <c r="AJ124" s="992"/>
      <c r="AK124" s="993" t="s">
        <v>398</v>
      </c>
      <c r="AL124" s="991"/>
      <c r="AM124" s="991"/>
      <c r="AN124" s="991"/>
      <c r="AO124" s="992"/>
      <c r="AP124" s="994" t="s">
        <v>398</v>
      </c>
      <c r="AQ124" s="995"/>
      <c r="AR124" s="995"/>
      <c r="AS124" s="995"/>
      <c r="AT124" s="996"/>
      <c r="AU124" s="1091" t="s">
        <v>480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101.9</v>
      </c>
      <c r="BR124" s="1059"/>
      <c r="BS124" s="1059"/>
      <c r="BT124" s="1059"/>
      <c r="BU124" s="1059"/>
      <c r="BV124" s="1059">
        <v>94.6</v>
      </c>
      <c r="BW124" s="1059"/>
      <c r="BX124" s="1059"/>
      <c r="BY124" s="1059"/>
      <c r="BZ124" s="1059"/>
      <c r="CA124" s="1059">
        <v>87.1</v>
      </c>
      <c r="CB124" s="1059"/>
      <c r="CC124" s="1059"/>
      <c r="CD124" s="1059"/>
      <c r="CE124" s="1059"/>
      <c r="CF124" s="1060"/>
      <c r="CG124" s="1061"/>
      <c r="CH124" s="1061"/>
      <c r="CI124" s="1061"/>
      <c r="CJ124" s="1062"/>
      <c r="CK124" s="1044"/>
      <c r="CL124" s="1044"/>
      <c r="CM124" s="1044"/>
      <c r="CN124" s="1044"/>
      <c r="CO124" s="1045"/>
      <c r="CP124" s="1051" t="s">
        <v>481</v>
      </c>
      <c r="CQ124" s="1052"/>
      <c r="CR124" s="1052"/>
      <c r="CS124" s="1052"/>
      <c r="CT124" s="1052"/>
      <c r="CU124" s="1052"/>
      <c r="CV124" s="1052"/>
      <c r="CW124" s="1052"/>
      <c r="CX124" s="1052"/>
      <c r="CY124" s="1052"/>
      <c r="CZ124" s="1052"/>
      <c r="DA124" s="1052"/>
      <c r="DB124" s="1052"/>
      <c r="DC124" s="1052"/>
      <c r="DD124" s="1052"/>
      <c r="DE124" s="1052"/>
      <c r="DF124" s="1053"/>
      <c r="DG124" s="1036">
        <v>4094178</v>
      </c>
      <c r="DH124" s="1018"/>
      <c r="DI124" s="1018"/>
      <c r="DJ124" s="1018"/>
      <c r="DK124" s="1019"/>
      <c r="DL124" s="1017" t="s">
        <v>239</v>
      </c>
      <c r="DM124" s="1018"/>
      <c r="DN124" s="1018"/>
      <c r="DO124" s="1018"/>
      <c r="DP124" s="1019"/>
      <c r="DQ124" s="1017" t="s">
        <v>239</v>
      </c>
      <c r="DR124" s="1018"/>
      <c r="DS124" s="1018"/>
      <c r="DT124" s="1018"/>
      <c r="DU124" s="1019"/>
      <c r="DV124" s="1020" t="s">
        <v>239</v>
      </c>
      <c r="DW124" s="1021"/>
      <c r="DX124" s="1021"/>
      <c r="DY124" s="1021"/>
      <c r="DZ124" s="1022"/>
    </row>
    <row r="125" spans="1:130" s="217" customFormat="1" ht="26.25" customHeight="1" x14ac:dyDescent="0.2">
      <c r="A125" s="1089"/>
      <c r="B125" s="981"/>
      <c r="C125" s="954" t="s">
        <v>467</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239</v>
      </c>
      <c r="AB125" s="991"/>
      <c r="AC125" s="991"/>
      <c r="AD125" s="991"/>
      <c r="AE125" s="992"/>
      <c r="AF125" s="993" t="s">
        <v>239</v>
      </c>
      <c r="AG125" s="991"/>
      <c r="AH125" s="991"/>
      <c r="AI125" s="991"/>
      <c r="AJ125" s="992"/>
      <c r="AK125" s="993" t="s">
        <v>239</v>
      </c>
      <c r="AL125" s="991"/>
      <c r="AM125" s="991"/>
      <c r="AN125" s="991"/>
      <c r="AO125" s="992"/>
      <c r="AP125" s="994" t="s">
        <v>239</v>
      </c>
      <c r="AQ125" s="995"/>
      <c r="AR125" s="995"/>
      <c r="AS125" s="995"/>
      <c r="AT125" s="996"/>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1054" t="s">
        <v>482</v>
      </c>
      <c r="CL125" s="1039"/>
      <c r="CM125" s="1039"/>
      <c r="CN125" s="1039"/>
      <c r="CO125" s="1040"/>
      <c r="CP125" s="961" t="s">
        <v>483</v>
      </c>
      <c r="CQ125" s="929"/>
      <c r="CR125" s="929"/>
      <c r="CS125" s="929"/>
      <c r="CT125" s="929"/>
      <c r="CU125" s="929"/>
      <c r="CV125" s="929"/>
      <c r="CW125" s="929"/>
      <c r="CX125" s="929"/>
      <c r="CY125" s="929"/>
      <c r="CZ125" s="929"/>
      <c r="DA125" s="929"/>
      <c r="DB125" s="929"/>
      <c r="DC125" s="929"/>
      <c r="DD125" s="929"/>
      <c r="DE125" s="929"/>
      <c r="DF125" s="930"/>
      <c r="DG125" s="962" t="s">
        <v>239</v>
      </c>
      <c r="DH125" s="963"/>
      <c r="DI125" s="963"/>
      <c r="DJ125" s="963"/>
      <c r="DK125" s="963"/>
      <c r="DL125" s="963" t="s">
        <v>239</v>
      </c>
      <c r="DM125" s="963"/>
      <c r="DN125" s="963"/>
      <c r="DO125" s="963"/>
      <c r="DP125" s="963"/>
      <c r="DQ125" s="963" t="s">
        <v>239</v>
      </c>
      <c r="DR125" s="963"/>
      <c r="DS125" s="963"/>
      <c r="DT125" s="963"/>
      <c r="DU125" s="963"/>
      <c r="DV125" s="964" t="s">
        <v>239</v>
      </c>
      <c r="DW125" s="964"/>
      <c r="DX125" s="964"/>
      <c r="DY125" s="964"/>
      <c r="DZ125" s="965"/>
    </row>
    <row r="126" spans="1:130" s="217" customFormat="1" ht="26.25" customHeight="1" thickBot="1" x14ac:dyDescent="0.25">
      <c r="A126" s="1089"/>
      <c r="B126" s="981"/>
      <c r="C126" s="954" t="s">
        <v>469</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239</v>
      </c>
      <c r="AB126" s="991"/>
      <c r="AC126" s="991"/>
      <c r="AD126" s="991"/>
      <c r="AE126" s="992"/>
      <c r="AF126" s="993" t="s">
        <v>239</v>
      </c>
      <c r="AG126" s="991"/>
      <c r="AH126" s="991"/>
      <c r="AI126" s="991"/>
      <c r="AJ126" s="992"/>
      <c r="AK126" s="993" t="s">
        <v>239</v>
      </c>
      <c r="AL126" s="991"/>
      <c r="AM126" s="991"/>
      <c r="AN126" s="991"/>
      <c r="AO126" s="992"/>
      <c r="AP126" s="994" t="s">
        <v>239</v>
      </c>
      <c r="AQ126" s="995"/>
      <c r="AR126" s="995"/>
      <c r="AS126" s="995"/>
      <c r="AT126" s="996"/>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1055"/>
      <c r="CL126" s="1042"/>
      <c r="CM126" s="1042"/>
      <c r="CN126" s="1042"/>
      <c r="CO126" s="1043"/>
      <c r="CP126" s="954" t="s">
        <v>484</v>
      </c>
      <c r="CQ126" s="955"/>
      <c r="CR126" s="955"/>
      <c r="CS126" s="955"/>
      <c r="CT126" s="955"/>
      <c r="CU126" s="955"/>
      <c r="CV126" s="955"/>
      <c r="CW126" s="955"/>
      <c r="CX126" s="955"/>
      <c r="CY126" s="955"/>
      <c r="CZ126" s="955"/>
      <c r="DA126" s="955"/>
      <c r="DB126" s="955"/>
      <c r="DC126" s="955"/>
      <c r="DD126" s="955"/>
      <c r="DE126" s="955"/>
      <c r="DF126" s="956"/>
      <c r="DG126" s="957" t="s">
        <v>239</v>
      </c>
      <c r="DH126" s="958"/>
      <c r="DI126" s="958"/>
      <c r="DJ126" s="958"/>
      <c r="DK126" s="958"/>
      <c r="DL126" s="958" t="s">
        <v>398</v>
      </c>
      <c r="DM126" s="958"/>
      <c r="DN126" s="958"/>
      <c r="DO126" s="958"/>
      <c r="DP126" s="958"/>
      <c r="DQ126" s="958" t="s">
        <v>398</v>
      </c>
      <c r="DR126" s="958"/>
      <c r="DS126" s="958"/>
      <c r="DT126" s="958"/>
      <c r="DU126" s="958"/>
      <c r="DV126" s="959" t="s">
        <v>239</v>
      </c>
      <c r="DW126" s="959"/>
      <c r="DX126" s="959"/>
      <c r="DY126" s="959"/>
      <c r="DZ126" s="960"/>
    </row>
    <row r="127" spans="1:130" s="217" customFormat="1" ht="26.25" customHeight="1" x14ac:dyDescent="0.2">
      <c r="A127" s="1090"/>
      <c r="B127" s="983"/>
      <c r="C127" s="1005" t="s">
        <v>485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239</v>
      </c>
      <c r="AB127" s="991"/>
      <c r="AC127" s="991"/>
      <c r="AD127" s="991"/>
      <c r="AE127" s="992"/>
      <c r="AF127" s="993" t="s">
        <v>239</v>
      </c>
      <c r="AG127" s="991"/>
      <c r="AH127" s="991"/>
      <c r="AI127" s="991"/>
      <c r="AJ127" s="992"/>
      <c r="AK127" s="993" t="s">
        <v>398</v>
      </c>
      <c r="AL127" s="991"/>
      <c r="AM127" s="991"/>
      <c r="AN127" s="991"/>
      <c r="AO127" s="992"/>
      <c r="AP127" s="994" t="s">
        <v>239</v>
      </c>
      <c r="AQ127" s="995"/>
      <c r="AR127" s="995"/>
      <c r="AS127" s="995"/>
      <c r="AT127" s="996"/>
      <c r="AU127" s="219"/>
      <c r="AV127" s="219"/>
      <c r="AW127" s="219"/>
      <c r="AX127" s="1063" t="s">
        <v>486</v>
      </c>
      <c r="AY127" s="1064"/>
      <c r="AZ127" s="1064"/>
      <c r="BA127" s="1064"/>
      <c r="BB127" s="1064"/>
      <c r="BC127" s="1064"/>
      <c r="BD127" s="1064"/>
      <c r="BE127" s="1065"/>
      <c r="BF127" s="1066" t="s">
        <v>487</v>
      </c>
      <c r="BG127" s="1064"/>
      <c r="BH127" s="1064"/>
      <c r="BI127" s="1064"/>
      <c r="BJ127" s="1064"/>
      <c r="BK127" s="1064"/>
      <c r="BL127" s="1065"/>
      <c r="BM127" s="1066" t="s">
        <v>488</v>
      </c>
      <c r="BN127" s="1064"/>
      <c r="BO127" s="1064"/>
      <c r="BP127" s="1064"/>
      <c r="BQ127" s="1064"/>
      <c r="BR127" s="1064"/>
      <c r="BS127" s="1065"/>
      <c r="BT127" s="1066" t="s">
        <v>489</v>
      </c>
      <c r="BU127" s="1064"/>
      <c r="BV127" s="1064"/>
      <c r="BW127" s="1064"/>
      <c r="BX127" s="1064"/>
      <c r="BY127" s="1064"/>
      <c r="BZ127" s="1087"/>
      <c r="CA127" s="219"/>
      <c r="CB127" s="219"/>
      <c r="CC127" s="219"/>
      <c r="CD127" s="242"/>
      <c r="CE127" s="242"/>
      <c r="CF127" s="242"/>
      <c r="CG127" s="219"/>
      <c r="CH127" s="219"/>
      <c r="CI127" s="219"/>
      <c r="CJ127" s="241"/>
      <c r="CK127" s="1055"/>
      <c r="CL127" s="1042"/>
      <c r="CM127" s="1042"/>
      <c r="CN127" s="1042"/>
      <c r="CO127" s="1043"/>
      <c r="CP127" s="954" t="s">
        <v>490</v>
      </c>
      <c r="CQ127" s="955"/>
      <c r="CR127" s="955"/>
      <c r="CS127" s="955"/>
      <c r="CT127" s="955"/>
      <c r="CU127" s="955"/>
      <c r="CV127" s="955"/>
      <c r="CW127" s="955"/>
      <c r="CX127" s="955"/>
      <c r="CY127" s="955"/>
      <c r="CZ127" s="955"/>
      <c r="DA127" s="955"/>
      <c r="DB127" s="955"/>
      <c r="DC127" s="955"/>
      <c r="DD127" s="955"/>
      <c r="DE127" s="955"/>
      <c r="DF127" s="956"/>
      <c r="DG127" s="957" t="s">
        <v>239</v>
      </c>
      <c r="DH127" s="958"/>
      <c r="DI127" s="958"/>
      <c r="DJ127" s="958"/>
      <c r="DK127" s="958"/>
      <c r="DL127" s="958" t="s">
        <v>239</v>
      </c>
      <c r="DM127" s="958"/>
      <c r="DN127" s="958"/>
      <c r="DO127" s="958"/>
      <c r="DP127" s="958"/>
      <c r="DQ127" s="958" t="s">
        <v>239</v>
      </c>
      <c r="DR127" s="958"/>
      <c r="DS127" s="958"/>
      <c r="DT127" s="958"/>
      <c r="DU127" s="958"/>
      <c r="DV127" s="959" t="s">
        <v>239</v>
      </c>
      <c r="DW127" s="959"/>
      <c r="DX127" s="959"/>
      <c r="DY127" s="959"/>
      <c r="DZ127" s="960"/>
    </row>
    <row r="128" spans="1:130" s="217" customFormat="1" ht="26.25" customHeight="1" thickBot="1" x14ac:dyDescent="0.25">
      <c r="A128" s="1073" t="s">
        <v>491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492</v>
      </c>
      <c r="X128" s="1075"/>
      <c r="Y128" s="1075"/>
      <c r="Z128" s="1076"/>
      <c r="AA128" s="1077">
        <v>600542</v>
      </c>
      <c r="AB128" s="1078"/>
      <c r="AC128" s="1078"/>
      <c r="AD128" s="1078"/>
      <c r="AE128" s="1079"/>
      <c r="AF128" s="1080">
        <v>550101</v>
      </c>
      <c r="AG128" s="1078"/>
      <c r="AH128" s="1078"/>
      <c r="AI128" s="1078"/>
      <c r="AJ128" s="1079"/>
      <c r="AK128" s="1080">
        <v>552508</v>
      </c>
      <c r="AL128" s="1078"/>
      <c r="AM128" s="1078"/>
      <c r="AN128" s="1078"/>
      <c r="AO128" s="1079"/>
      <c r="AP128" s="1081"/>
      <c r="AQ128" s="1082"/>
      <c r="AR128" s="1082"/>
      <c r="AS128" s="1082"/>
      <c r="AT128" s="1083"/>
      <c r="AU128" s="219"/>
      <c r="AV128" s="219"/>
      <c r="AW128" s="219"/>
      <c r="AX128" s="928" t="s">
        <v>493</v>
      </c>
      <c r="AY128" s="929"/>
      <c r="AZ128" s="929"/>
      <c r="BA128" s="929"/>
      <c r="BB128" s="929"/>
      <c r="BC128" s="929"/>
      <c r="BD128" s="929"/>
      <c r="BE128" s="930"/>
      <c r="BF128" s="1084" t="s">
        <v>398</v>
      </c>
      <c r="BG128" s="1085"/>
      <c r="BH128" s="1085"/>
      <c r="BI128" s="1085"/>
      <c r="BJ128" s="1085"/>
      <c r="BK128" s="1085"/>
      <c r="BL128" s="1086"/>
      <c r="BM128" s="1084">
        <v>12.62</v>
      </c>
      <c r="BN128" s="1085"/>
      <c r="BO128" s="1085"/>
      <c r="BP128" s="1085"/>
      <c r="BQ128" s="1085"/>
      <c r="BR128" s="1085"/>
      <c r="BS128" s="1086"/>
      <c r="BT128" s="1084">
        <v>20</v>
      </c>
      <c r="BU128" s="1085"/>
      <c r="BV128" s="1085"/>
      <c r="BW128" s="1085"/>
      <c r="BX128" s="1085"/>
      <c r="BY128" s="1085"/>
      <c r="BZ128" s="1108"/>
      <c r="CA128" s="242"/>
      <c r="CB128" s="242"/>
      <c r="CC128" s="242"/>
      <c r="CD128" s="242"/>
      <c r="CE128" s="242"/>
      <c r="CF128" s="242"/>
      <c r="CG128" s="219"/>
      <c r="CH128" s="219"/>
      <c r="CI128" s="219"/>
      <c r="CJ128" s="241"/>
      <c r="CK128" s="1056"/>
      <c r="CL128" s="1057"/>
      <c r="CM128" s="1057"/>
      <c r="CN128" s="1057"/>
      <c r="CO128" s="1058"/>
      <c r="CP128" s="1067" t="s">
        <v>494</v>
      </c>
      <c r="CQ128" s="758"/>
      <c r="CR128" s="758"/>
      <c r="CS128" s="758"/>
      <c r="CT128" s="758"/>
      <c r="CU128" s="758"/>
      <c r="CV128" s="758"/>
      <c r="CW128" s="758"/>
      <c r="CX128" s="758"/>
      <c r="CY128" s="758"/>
      <c r="CZ128" s="758"/>
      <c r="DA128" s="758"/>
      <c r="DB128" s="758"/>
      <c r="DC128" s="758"/>
      <c r="DD128" s="758"/>
      <c r="DE128" s="758"/>
      <c r="DF128" s="1068"/>
      <c r="DG128" s="1069">
        <v>4973</v>
      </c>
      <c r="DH128" s="1070"/>
      <c r="DI128" s="1070"/>
      <c r="DJ128" s="1070"/>
      <c r="DK128" s="1070"/>
      <c r="DL128" s="1070" t="s">
        <v>398</v>
      </c>
      <c r="DM128" s="1070"/>
      <c r="DN128" s="1070"/>
      <c r="DO128" s="1070"/>
      <c r="DP128" s="1070"/>
      <c r="DQ128" s="1070" t="s">
        <v>239</v>
      </c>
      <c r="DR128" s="1070"/>
      <c r="DS128" s="1070"/>
      <c r="DT128" s="1070"/>
      <c r="DU128" s="1070"/>
      <c r="DV128" s="1071" t="s">
        <v>239</v>
      </c>
      <c r="DW128" s="1071"/>
      <c r="DX128" s="1071"/>
      <c r="DY128" s="1071"/>
      <c r="DZ128" s="1072"/>
    </row>
    <row r="129" spans="1:131" s="217" customFormat="1" ht="26.25" customHeight="1" x14ac:dyDescent="0.2">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495</v>
      </c>
      <c r="X129" s="1103"/>
      <c r="Y129" s="1103"/>
      <c r="Z129" s="1104"/>
      <c r="AA129" s="990">
        <v>16207608</v>
      </c>
      <c r="AB129" s="991"/>
      <c r="AC129" s="991"/>
      <c r="AD129" s="991"/>
      <c r="AE129" s="992"/>
      <c r="AF129" s="993">
        <v>16732552</v>
      </c>
      <c r="AG129" s="991"/>
      <c r="AH129" s="991"/>
      <c r="AI129" s="991"/>
      <c r="AJ129" s="992"/>
      <c r="AK129" s="993">
        <v>17483173</v>
      </c>
      <c r="AL129" s="991"/>
      <c r="AM129" s="991"/>
      <c r="AN129" s="991"/>
      <c r="AO129" s="992"/>
      <c r="AP129" s="1105"/>
      <c r="AQ129" s="1106"/>
      <c r="AR129" s="1106"/>
      <c r="AS129" s="1106"/>
      <c r="AT129" s="1107"/>
      <c r="AU129" s="220"/>
      <c r="AV129" s="220"/>
      <c r="AW129" s="220"/>
      <c r="AX129" s="1097" t="s">
        <v>496</v>
      </c>
      <c r="AY129" s="955"/>
      <c r="AZ129" s="955"/>
      <c r="BA129" s="955"/>
      <c r="BB129" s="955"/>
      <c r="BC129" s="955"/>
      <c r="BD129" s="955"/>
      <c r="BE129" s="956"/>
      <c r="BF129" s="1098" t="s">
        <v>398</v>
      </c>
      <c r="BG129" s="1099"/>
      <c r="BH129" s="1099"/>
      <c r="BI129" s="1099"/>
      <c r="BJ129" s="1099"/>
      <c r="BK129" s="1099"/>
      <c r="BL129" s="1100"/>
      <c r="BM129" s="1098">
        <v>17.62</v>
      </c>
      <c r="BN129" s="1099"/>
      <c r="BO129" s="1099"/>
      <c r="BP129" s="1099"/>
      <c r="BQ129" s="1099"/>
      <c r="BR129" s="1099"/>
      <c r="BS129" s="1100"/>
      <c r="BT129" s="1098">
        <v>30</v>
      </c>
      <c r="BU129" s="1099"/>
      <c r="BV129" s="1099"/>
      <c r="BW129" s="1099"/>
      <c r="BX129" s="1099"/>
      <c r="BY129" s="1099"/>
      <c r="BZ129" s="1101"/>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2">
      <c r="A130" s="966" t="s">
        <v>497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498</v>
      </c>
      <c r="X130" s="1103"/>
      <c r="Y130" s="1103"/>
      <c r="Z130" s="1104"/>
      <c r="AA130" s="990">
        <v>1806248</v>
      </c>
      <c r="AB130" s="991"/>
      <c r="AC130" s="991"/>
      <c r="AD130" s="991"/>
      <c r="AE130" s="992"/>
      <c r="AF130" s="993">
        <v>1880493</v>
      </c>
      <c r="AG130" s="991"/>
      <c r="AH130" s="991"/>
      <c r="AI130" s="991"/>
      <c r="AJ130" s="992"/>
      <c r="AK130" s="993">
        <v>1901675</v>
      </c>
      <c r="AL130" s="991"/>
      <c r="AM130" s="991"/>
      <c r="AN130" s="991"/>
      <c r="AO130" s="992"/>
      <c r="AP130" s="1105"/>
      <c r="AQ130" s="1106"/>
      <c r="AR130" s="1106"/>
      <c r="AS130" s="1106"/>
      <c r="AT130" s="1107"/>
      <c r="AU130" s="220"/>
      <c r="AV130" s="220"/>
      <c r="AW130" s="220"/>
      <c r="AX130" s="1097" t="s">
        <v>499</v>
      </c>
      <c r="AY130" s="955"/>
      <c r="AZ130" s="955"/>
      <c r="BA130" s="955"/>
      <c r="BB130" s="955"/>
      <c r="BC130" s="955"/>
      <c r="BD130" s="955"/>
      <c r="BE130" s="956"/>
      <c r="BF130" s="1133">
        <v>5.3</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500</v>
      </c>
      <c r="X131" s="1140"/>
      <c r="Y131" s="1140"/>
      <c r="Z131" s="1141"/>
      <c r="AA131" s="1036">
        <v>14401360</v>
      </c>
      <c r="AB131" s="1018"/>
      <c r="AC131" s="1018"/>
      <c r="AD131" s="1018"/>
      <c r="AE131" s="1019"/>
      <c r="AF131" s="1017">
        <v>14852059</v>
      </c>
      <c r="AG131" s="1018"/>
      <c r="AH131" s="1018"/>
      <c r="AI131" s="1018"/>
      <c r="AJ131" s="1019"/>
      <c r="AK131" s="1017">
        <v>15581498</v>
      </c>
      <c r="AL131" s="1018"/>
      <c r="AM131" s="1018"/>
      <c r="AN131" s="1018"/>
      <c r="AO131" s="1019"/>
      <c r="AP131" s="1142"/>
      <c r="AQ131" s="1143"/>
      <c r="AR131" s="1143"/>
      <c r="AS131" s="1143"/>
      <c r="AT131" s="1144"/>
      <c r="AU131" s="220"/>
      <c r="AV131" s="220"/>
      <c r="AW131" s="220"/>
      <c r="AX131" s="1115" t="s">
        <v>501</v>
      </c>
      <c r="AY131" s="758"/>
      <c r="AZ131" s="758"/>
      <c r="BA131" s="758"/>
      <c r="BB131" s="758"/>
      <c r="BC131" s="758"/>
      <c r="BD131" s="758"/>
      <c r="BE131" s="1068"/>
      <c r="BF131" s="1116">
        <v>87.1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2">
      <c r="A132" s="1122" t="s">
        <v>502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503</v>
      </c>
      <c r="W132" s="1126"/>
      <c r="X132" s="1126"/>
      <c r="Y132" s="1126"/>
      <c r="Z132" s="1127"/>
      <c r="AA132" s="1128">
        <v>5.0304624010000003</v>
      </c>
      <c r="AB132" s="1129"/>
      <c r="AC132" s="1129"/>
      <c r="AD132" s="1129"/>
      <c r="AE132" s="1130"/>
      <c r="AF132" s="1131">
        <v>5.7741960219999999</v>
      </c>
      <c r="AG132" s="1129"/>
      <c r="AH132" s="1129"/>
      <c r="AI132" s="1129"/>
      <c r="AJ132" s="1130"/>
      <c r="AK132" s="1131">
        <v>5.3654212189999999</v>
      </c>
      <c r="AL132" s="1129"/>
      <c r="AM132" s="1129"/>
      <c r="AN132" s="1129"/>
      <c r="AO132" s="1130"/>
      <c r="AP132" s="1033"/>
      <c r="AQ132" s="1034"/>
      <c r="AR132" s="1034"/>
      <c r="AS132" s="1034"/>
      <c r="AT132" s="1132"/>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504</v>
      </c>
      <c r="W133" s="1109"/>
      <c r="X133" s="1109"/>
      <c r="Y133" s="1109"/>
      <c r="Z133" s="1110"/>
      <c r="AA133" s="1111">
        <v>4.9000000000000004</v>
      </c>
      <c r="AB133" s="1112"/>
      <c r="AC133" s="1112"/>
      <c r="AD133" s="1112"/>
      <c r="AE133" s="1113"/>
      <c r="AF133" s="1111">
        <v>5.2</v>
      </c>
      <c r="AG133" s="1112"/>
      <c r="AH133" s="1112"/>
      <c r="AI133" s="1112"/>
      <c r="AJ133" s="1113"/>
      <c r="AK133" s="1111">
        <v>5.3</v>
      </c>
      <c r="AL133" s="1112"/>
      <c r="AM133" s="1112"/>
      <c r="AN133" s="1112"/>
      <c r="AO133" s="1113"/>
      <c r="AP133" s="1060"/>
      <c r="AQ133" s="1061"/>
      <c r="AR133" s="1061"/>
      <c r="AS133" s="1061"/>
      <c r="AT133" s="1114"/>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2">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 hidden="1" x14ac:dyDescent="0.2">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7pu/SB5tlQDk1FZ7lyn4JO+QW1X15weurTXqenjf0V7CHLWpI9Gk1zhR5ySTz19uYU5nYZPTU29K7cVSwKXF6Q==" saltValue="s98wnklc96SKmq0saZ3D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47" customWidth="1"/>
    <col min="121" max="121" width="0" style="246" hidden="1" customWidth="1"/>
    <col min="122" max="16384" width="9" style="246" hidden="1"/>
  </cols>
  <sheetData>
    <row r="1" spans="1:120" ht="13"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6"/>
    </row>
    <row r="17" spans="119:120" ht="13" x14ac:dyDescent="0.2">
      <c r="DP17" s="246"/>
    </row>
    <row r="18" spans="119:120" ht="13" x14ac:dyDescent="0.2"/>
    <row r="19" spans="119:120" ht="13" x14ac:dyDescent="0.2"/>
    <row r="20" spans="119:120" ht="13" x14ac:dyDescent="0.2">
      <c r="DO20" s="246"/>
      <c r="DP20" s="246"/>
    </row>
    <row r="21" spans="119:120" ht="13" x14ac:dyDescent="0.2">
      <c r="DP21" s="246"/>
    </row>
    <row r="22" spans="119:120" ht="13" x14ac:dyDescent="0.2"/>
    <row r="23" spans="119:120" ht="13" x14ac:dyDescent="0.2">
      <c r="DO23" s="246"/>
      <c r="DP23" s="246"/>
    </row>
    <row r="24" spans="119:120" ht="13" x14ac:dyDescent="0.2">
      <c r="DP24" s="246"/>
    </row>
    <row r="25" spans="119:120" ht="13" x14ac:dyDescent="0.2">
      <c r="DP25" s="246"/>
    </row>
    <row r="26" spans="119:120" ht="13" x14ac:dyDescent="0.2">
      <c r="DO26" s="246"/>
      <c r="DP26" s="246"/>
    </row>
    <row r="27" spans="119:120" ht="13" x14ac:dyDescent="0.2"/>
    <row r="28" spans="119:120" ht="13" x14ac:dyDescent="0.2">
      <c r="DO28" s="246"/>
      <c r="DP28" s="246"/>
    </row>
    <row r="29" spans="119:120" ht="13" x14ac:dyDescent="0.2">
      <c r="DP29" s="246"/>
    </row>
    <row r="30" spans="119:120" ht="13" x14ac:dyDescent="0.2"/>
    <row r="31" spans="119:120" ht="13" x14ac:dyDescent="0.2">
      <c r="DO31" s="246"/>
      <c r="DP31" s="246"/>
    </row>
    <row r="32" spans="119:120" ht="13" x14ac:dyDescent="0.2"/>
    <row r="33" spans="98:120" ht="13" x14ac:dyDescent="0.2">
      <c r="DO33" s="246"/>
      <c r="DP33" s="246"/>
    </row>
    <row r="34" spans="98:120" ht="13" x14ac:dyDescent="0.2">
      <c r="DM34" s="246"/>
    </row>
    <row r="35" spans="98:120" ht="13" x14ac:dyDescent="0.2">
      <c r="CT35" s="246"/>
      <c r="CU35" s="246"/>
      <c r="CV35" s="246"/>
      <c r="CY35" s="246"/>
      <c r="CZ35" s="246"/>
      <c r="DA35" s="246"/>
      <c r="DD35" s="246"/>
      <c r="DE35" s="246"/>
      <c r="DF35" s="246"/>
      <c r="DI35" s="246"/>
      <c r="DJ35" s="246"/>
      <c r="DK35" s="246"/>
      <c r="DM35" s="246"/>
      <c r="DN35" s="246"/>
      <c r="DO35" s="246"/>
      <c r="DP35" s="246"/>
    </row>
    <row r="36" spans="98:120" ht="13" x14ac:dyDescent="0.2"/>
    <row r="37" spans="98:120" ht="13" x14ac:dyDescent="0.2">
      <c r="CW37" s="246"/>
      <c r="DB37" s="246"/>
      <c r="DG37" s="246"/>
      <c r="DL37" s="246"/>
      <c r="DP37" s="246"/>
    </row>
    <row r="38" spans="98:120" ht="13" x14ac:dyDescent="0.2">
      <c r="CT38" s="246"/>
      <c r="CU38" s="246"/>
      <c r="CV38" s="246"/>
      <c r="CW38" s="246"/>
      <c r="CY38" s="246"/>
      <c r="CZ38" s="246"/>
      <c r="DA38" s="246"/>
      <c r="DB38" s="246"/>
      <c r="DD38" s="246"/>
      <c r="DE38" s="246"/>
      <c r="DF38" s="246"/>
      <c r="DG38" s="246"/>
      <c r="DI38" s="246"/>
      <c r="DJ38" s="246"/>
      <c r="DK38" s="246"/>
      <c r="DL38" s="246"/>
      <c r="DN38" s="246"/>
      <c r="DO38" s="246"/>
      <c r="DP38" s="24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6"/>
      <c r="DO49" s="246"/>
      <c r="DP49" s="24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6"/>
      <c r="CS63" s="246"/>
      <c r="CX63" s="246"/>
      <c r="DC63" s="246"/>
      <c r="DH63" s="246"/>
    </row>
    <row r="64" spans="22:120" ht="13" x14ac:dyDescent="0.2">
      <c r="V64" s="246"/>
    </row>
    <row r="65" spans="15:120" ht="13" x14ac:dyDescent="0.2">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ht="13" x14ac:dyDescent="0.2">
      <c r="Q66" s="246"/>
      <c r="S66" s="246"/>
      <c r="U66" s="246"/>
      <c r="DM66" s="246"/>
    </row>
    <row r="67" spans="15:120" ht="13" x14ac:dyDescent="0.2">
      <c r="O67" s="246"/>
      <c r="P67" s="246"/>
      <c r="R67" s="246"/>
      <c r="T67" s="246"/>
      <c r="Y67" s="246"/>
      <c r="CT67" s="246"/>
      <c r="CV67" s="246"/>
      <c r="CW67" s="246"/>
      <c r="CY67" s="246"/>
      <c r="DA67" s="246"/>
      <c r="DB67" s="246"/>
      <c r="DD67" s="246"/>
      <c r="DF67" s="246"/>
      <c r="DG67" s="246"/>
      <c r="DI67" s="246"/>
      <c r="DK67" s="246"/>
      <c r="DL67" s="246"/>
      <c r="DN67" s="246"/>
      <c r="DO67" s="246"/>
      <c r="DP67" s="246"/>
    </row>
    <row r="68" spans="15:120" ht="13" x14ac:dyDescent="0.2"/>
    <row r="69" spans="15:120" ht="13" x14ac:dyDescent="0.2"/>
    <row r="70" spans="15:120" ht="13" x14ac:dyDescent="0.2"/>
    <row r="71" spans="15:120" ht="13" x14ac:dyDescent="0.2"/>
    <row r="72" spans="15:120" ht="13" x14ac:dyDescent="0.2">
      <c r="DP72" s="246"/>
    </row>
    <row r="73" spans="15:120" ht="13" x14ac:dyDescent="0.2">
      <c r="DP73" s="24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6"/>
      <c r="CX96" s="246"/>
      <c r="DC96" s="246"/>
      <c r="DH96" s="246"/>
    </row>
    <row r="97" spans="24:120" ht="13" x14ac:dyDescent="0.2">
      <c r="CS97" s="246"/>
      <c r="CX97" s="246"/>
      <c r="DC97" s="246"/>
      <c r="DH97" s="246"/>
      <c r="DP97" s="247" t="s">
        <v>505</v>
      </c>
    </row>
    <row r="98" spans="24:120" ht="13" hidden="1" x14ac:dyDescent="0.2">
      <c r="CS98" s="246"/>
      <c r="CX98" s="246"/>
      <c r="DC98" s="246"/>
      <c r="DH98" s="246"/>
    </row>
    <row r="99" spans="24:120" ht="13" hidden="1" x14ac:dyDescent="0.2">
      <c r="CS99" s="246"/>
      <c r="CX99" s="246"/>
      <c r="DC99" s="246"/>
      <c r="DH99" s="246"/>
    </row>
    <row r="101" spans="24:120" ht="12" hidden="1" customHeight="1" x14ac:dyDescent="0.2">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2">
      <c r="CU102" s="246"/>
      <c r="CZ102" s="246"/>
      <c r="DE102" s="246"/>
      <c r="DJ102" s="246"/>
      <c r="DM102" s="246"/>
    </row>
    <row r="103" spans="24:120" ht="13" hidden="1" x14ac:dyDescent="0.2">
      <c r="CT103" s="246"/>
      <c r="CV103" s="246"/>
      <c r="CW103" s="246"/>
      <c r="CY103" s="246"/>
      <c r="DA103" s="246"/>
      <c r="DB103" s="246"/>
      <c r="DD103" s="246"/>
      <c r="DF103" s="246"/>
      <c r="DG103" s="246"/>
      <c r="DI103" s="246"/>
      <c r="DK103" s="246"/>
      <c r="DL103" s="246"/>
      <c r="DM103" s="246"/>
      <c r="DN103" s="246"/>
      <c r="DO103" s="246"/>
      <c r="DP103" s="246"/>
    </row>
    <row r="104" spans="24:120" ht="13" hidden="1" x14ac:dyDescent="0.2">
      <c r="CV104" s="246"/>
      <c r="CW104" s="246"/>
      <c r="DA104" s="246"/>
      <c r="DB104" s="246"/>
      <c r="DF104" s="246"/>
      <c r="DG104" s="246"/>
      <c r="DK104" s="246"/>
      <c r="DL104" s="246"/>
      <c r="DN104" s="246"/>
      <c r="DO104" s="246"/>
      <c r="DP104" s="246"/>
    </row>
    <row r="105" spans="24:120" ht="12.75" hidden="1" customHeight="1" x14ac:dyDescent="0.2"/>
  </sheetData>
  <sheetProtection algorithmName="SHA-512" hashValue="qZ81NiMwak98xHpAcbEuHeMv87WGebsQGjMgQGwvxeGAaKTcxV+CaQO7N+EuG78uR/ygf97p04LyKLBZxPqmeg==" saltValue="1zrS7HUEEtEGb7eOGALsO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7" customWidth="1"/>
    <col min="117" max="16384" width="9" style="246" hidden="1"/>
  </cols>
  <sheetData>
    <row r="1" spans="2:116" ht="13"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ht="13" x14ac:dyDescent="0.2"/>
    <row r="3" spans="2:116" ht="13" x14ac:dyDescent="0.2"/>
    <row r="4" spans="2:116" ht="13" x14ac:dyDescent="0.2">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ht="13" x14ac:dyDescent="0.2">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ht="13" x14ac:dyDescent="0.2"/>
    <row r="20" spans="9:116" ht="13" x14ac:dyDescent="0.2"/>
    <row r="21" spans="9:116" ht="13" x14ac:dyDescent="0.2">
      <c r="DL21" s="246"/>
    </row>
    <row r="22" spans="9:116" ht="13" x14ac:dyDescent="0.2">
      <c r="DI22" s="246"/>
      <c r="DJ22" s="246"/>
      <c r="DK22" s="246"/>
      <c r="DL22" s="246"/>
    </row>
    <row r="23" spans="9:116" ht="13" x14ac:dyDescent="0.2">
      <c r="CY23" s="246"/>
      <c r="CZ23" s="246"/>
      <c r="DA23" s="246"/>
      <c r="DB23" s="246"/>
      <c r="DC23" s="246"/>
      <c r="DD23" s="246"/>
      <c r="DE23" s="246"/>
      <c r="DF23" s="246"/>
      <c r="DG23" s="246"/>
      <c r="DH23" s="246"/>
      <c r="DI23" s="246"/>
      <c r="DJ23" s="246"/>
      <c r="DK23" s="246"/>
      <c r="DL23" s="24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6"/>
      <c r="DA35" s="246"/>
      <c r="DB35" s="246"/>
      <c r="DC35" s="246"/>
      <c r="DD35" s="246"/>
      <c r="DE35" s="246"/>
      <c r="DF35" s="246"/>
      <c r="DG35" s="246"/>
      <c r="DH35" s="246"/>
      <c r="DI35" s="246"/>
      <c r="DJ35" s="246"/>
      <c r="DK35" s="246"/>
      <c r="DL35" s="246"/>
    </row>
    <row r="36" spans="15:116" ht="13" x14ac:dyDescent="0.2"/>
    <row r="37" spans="15:116" ht="13" x14ac:dyDescent="0.2">
      <c r="DL37" s="246"/>
    </row>
    <row r="38" spans="15:116" ht="13" x14ac:dyDescent="0.2">
      <c r="DI38" s="246"/>
      <c r="DJ38" s="246"/>
      <c r="DK38" s="246"/>
      <c r="DL38" s="246"/>
    </row>
    <row r="39" spans="15:116" ht="13" x14ac:dyDescent="0.2"/>
    <row r="40" spans="15:116" ht="13" x14ac:dyDescent="0.2"/>
    <row r="41" spans="15:116" ht="13" x14ac:dyDescent="0.2"/>
    <row r="42" spans="15:116" ht="13" x14ac:dyDescent="0.2"/>
    <row r="43" spans="15:116" ht="13" x14ac:dyDescent="0.2">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ht="13" x14ac:dyDescent="0.2">
      <c r="DL44" s="246"/>
    </row>
    <row r="45" spans="15:116" ht="13" x14ac:dyDescent="0.2"/>
    <row r="46" spans="15:116" ht="13" x14ac:dyDescent="0.2">
      <c r="DA46" s="246"/>
      <c r="DB46" s="246"/>
      <c r="DC46" s="246"/>
      <c r="DD46" s="246"/>
      <c r="DE46" s="246"/>
      <c r="DF46" s="246"/>
      <c r="DG46" s="246"/>
      <c r="DH46" s="246"/>
      <c r="DI46" s="246"/>
      <c r="DJ46" s="246"/>
      <c r="DK46" s="246"/>
      <c r="DL46" s="246"/>
    </row>
    <row r="47" spans="15:116" ht="13" x14ac:dyDescent="0.2"/>
    <row r="48" spans="15:116" ht="13" x14ac:dyDescent="0.2"/>
    <row r="49" spans="104:116" ht="13" x14ac:dyDescent="0.2"/>
    <row r="50" spans="104:116" ht="13" x14ac:dyDescent="0.2">
      <c r="CZ50" s="246"/>
      <c r="DA50" s="246"/>
      <c r="DB50" s="246"/>
      <c r="DC50" s="246"/>
      <c r="DD50" s="246"/>
      <c r="DE50" s="246"/>
      <c r="DF50" s="246"/>
      <c r="DG50" s="246"/>
      <c r="DH50" s="246"/>
      <c r="DI50" s="246"/>
      <c r="DJ50" s="246"/>
      <c r="DK50" s="246"/>
      <c r="DL50" s="246"/>
    </row>
    <row r="51" spans="104:116" ht="13" x14ac:dyDescent="0.2"/>
    <row r="52" spans="104:116" ht="13" x14ac:dyDescent="0.2"/>
    <row r="53" spans="104:116" ht="13" x14ac:dyDescent="0.2">
      <c r="DL53" s="24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6"/>
      <c r="DD67" s="246"/>
      <c r="DE67" s="246"/>
      <c r="DF67" s="246"/>
      <c r="DG67" s="246"/>
      <c r="DH67" s="246"/>
      <c r="DI67" s="246"/>
      <c r="DJ67" s="246"/>
      <c r="DK67" s="246"/>
      <c r="DL67" s="24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57XCgLnklhUZBgyBF/LitO4Ou8aYBkuE50rA2WiaqpmbWuPclVvx4FeBfe6qH/dXvfl9Pfj8grZRoDLocNv6A==" saltValue="L94rgMKlyMbf0sEEbxdOdA=="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53125" style="248" customWidth="1"/>
    <col min="37" max="44" width="17" style="248" customWidth="1"/>
    <col min="45" max="45" width="6.08984375" style="255" customWidth="1"/>
    <col min="46" max="46" width="3" style="253" customWidth="1"/>
    <col min="47" max="47" width="19.08984375" style="248" hidden="1" customWidth="1"/>
    <col min="48" max="52" width="12.6328125" style="248" hidden="1" customWidth="1"/>
    <col min="53" max="16384" width="8.6328125" style="248" hidden="1"/>
  </cols>
  <sheetData>
    <row r="1" spans="1:46" ht="13" x14ac:dyDescent="0.2">
      <c r="AS1" s="249"/>
      <c r="AT1" s="249"/>
    </row>
    <row r="2" spans="1:46" ht="13" x14ac:dyDescent="0.2">
      <c r="AS2" s="249"/>
      <c r="AT2" s="249"/>
    </row>
    <row r="3" spans="1:46" ht="13" x14ac:dyDescent="0.2">
      <c r="AS3" s="249"/>
      <c r="AT3" s="249"/>
    </row>
    <row r="4" spans="1:46" ht="13" x14ac:dyDescent="0.2">
      <c r="AS4" s="249"/>
      <c r="AT4" s="249"/>
    </row>
    <row r="5" spans="1:46" ht="16.5" x14ac:dyDescent="0.2">
      <c r="A5" s="250" t="s">
        <v>506</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ht="13" x14ac:dyDescent="0.2">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507</v>
      </c>
      <c r="AL6" s="254"/>
      <c r="AM6" s="254"/>
      <c r="AN6" s="254"/>
      <c r="AO6" s="249"/>
      <c r="AP6" s="249"/>
      <c r="AQ6" s="249"/>
      <c r="AR6" s="249"/>
    </row>
    <row r="7" spans="1:46" ht="13.5" customHeight="1" x14ac:dyDescent="0.2">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46" t="s">
        <v>508</v>
      </c>
      <c r="AP7" s="259"/>
      <c r="AQ7" s="260" t="s">
        <v>509</v>
      </c>
      <c r="AR7" s="261"/>
    </row>
    <row r="8" spans="1:46" ht="13" x14ac:dyDescent="0.2">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47"/>
      <c r="AP8" s="265" t="s">
        <v>510</v>
      </c>
      <c r="AQ8" s="266" t="s">
        <v>511</v>
      </c>
      <c r="AR8" s="267" t="s">
        <v>512</v>
      </c>
    </row>
    <row r="9" spans="1:46" ht="13" x14ac:dyDescent="0.2">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48" t="s">
        <v>513</v>
      </c>
      <c r="AL9" s="1149"/>
      <c r="AM9" s="1149"/>
      <c r="AN9" s="1150"/>
      <c r="AO9" s="268">
        <v>4995865</v>
      </c>
      <c r="AP9" s="268">
        <v>66665</v>
      </c>
      <c r="AQ9" s="269">
        <v>72345</v>
      </c>
      <c r="AR9" s="270">
        <v>-7.9</v>
      </c>
    </row>
    <row r="10" spans="1:46" ht="13.5" customHeight="1" x14ac:dyDescent="0.2">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48" t="s">
        <v>514</v>
      </c>
      <c r="AL10" s="1149"/>
      <c r="AM10" s="1149"/>
      <c r="AN10" s="1150"/>
      <c r="AO10" s="271">
        <v>831589</v>
      </c>
      <c r="AP10" s="271">
        <v>11097</v>
      </c>
      <c r="AQ10" s="272">
        <v>6087</v>
      </c>
      <c r="AR10" s="273">
        <v>82.3</v>
      </c>
    </row>
    <row r="11" spans="1:46" ht="13.5" customHeight="1" x14ac:dyDescent="0.2">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48" t="s">
        <v>515</v>
      </c>
      <c r="AL11" s="1149"/>
      <c r="AM11" s="1149"/>
      <c r="AN11" s="1150"/>
      <c r="AO11" s="271">
        <v>881</v>
      </c>
      <c r="AP11" s="271">
        <v>12</v>
      </c>
      <c r="AQ11" s="272">
        <v>1128</v>
      </c>
      <c r="AR11" s="273">
        <v>-98.9</v>
      </c>
    </row>
    <row r="12" spans="1:46" ht="13.5" customHeight="1" x14ac:dyDescent="0.2">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48" t="s">
        <v>516</v>
      </c>
      <c r="AL12" s="1149"/>
      <c r="AM12" s="1149"/>
      <c r="AN12" s="1150"/>
      <c r="AO12" s="271" t="s">
        <v>517</v>
      </c>
      <c r="AP12" s="271" t="s">
        <v>517</v>
      </c>
      <c r="AQ12" s="272">
        <v>9</v>
      </c>
      <c r="AR12" s="273" t="s">
        <v>517</v>
      </c>
    </row>
    <row r="13" spans="1:46" ht="13.5" customHeight="1" x14ac:dyDescent="0.2">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48" t="s">
        <v>518</v>
      </c>
      <c r="AL13" s="1149"/>
      <c r="AM13" s="1149"/>
      <c r="AN13" s="1150"/>
      <c r="AO13" s="271">
        <v>200026</v>
      </c>
      <c r="AP13" s="271">
        <v>2669</v>
      </c>
      <c r="AQ13" s="272">
        <v>2326</v>
      </c>
      <c r="AR13" s="273">
        <v>14.7</v>
      </c>
    </row>
    <row r="14" spans="1:46" ht="13.5" customHeight="1" x14ac:dyDescent="0.2">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48" t="s">
        <v>519</v>
      </c>
      <c r="AL14" s="1149"/>
      <c r="AM14" s="1149"/>
      <c r="AN14" s="1150"/>
      <c r="AO14" s="271">
        <v>172434</v>
      </c>
      <c r="AP14" s="271">
        <v>2301</v>
      </c>
      <c r="AQ14" s="272">
        <v>1625</v>
      </c>
      <c r="AR14" s="273">
        <v>41.6</v>
      </c>
    </row>
    <row r="15" spans="1:46" ht="13.5" customHeight="1" x14ac:dyDescent="0.2">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51" t="s">
        <v>520</v>
      </c>
      <c r="AL15" s="1152"/>
      <c r="AM15" s="1152"/>
      <c r="AN15" s="1153"/>
      <c r="AO15" s="271">
        <v>-275196</v>
      </c>
      <c r="AP15" s="271">
        <v>-3672</v>
      </c>
      <c r="AQ15" s="272">
        <v>-4515</v>
      </c>
      <c r="AR15" s="273">
        <v>-18.7</v>
      </c>
    </row>
    <row r="16" spans="1:46" ht="13" x14ac:dyDescent="0.2">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51" t="s">
        <v>193</v>
      </c>
      <c r="AL16" s="1152"/>
      <c r="AM16" s="1152"/>
      <c r="AN16" s="1153"/>
      <c r="AO16" s="271">
        <v>5925599</v>
      </c>
      <c r="AP16" s="271">
        <v>79071</v>
      </c>
      <c r="AQ16" s="272">
        <v>79005</v>
      </c>
      <c r="AR16" s="273">
        <v>0.1</v>
      </c>
    </row>
    <row r="17" spans="1:46" ht="13" x14ac:dyDescent="0.2">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ht="13" x14ac:dyDescent="0.2">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ht="13" x14ac:dyDescent="0.2">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521</v>
      </c>
      <c r="AL19" s="249"/>
      <c r="AM19" s="249"/>
      <c r="AN19" s="249"/>
      <c r="AO19" s="249"/>
      <c r="AP19" s="249"/>
      <c r="AQ19" s="249"/>
      <c r="AR19" s="249"/>
    </row>
    <row r="20" spans="1:46" ht="13" x14ac:dyDescent="0.2">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522</v>
      </c>
      <c r="AP20" s="280" t="s">
        <v>523</v>
      </c>
      <c r="AQ20" s="281" t="s">
        <v>524</v>
      </c>
      <c r="AR20" s="282"/>
    </row>
    <row r="21" spans="1:46" s="288" customFormat="1" ht="13" x14ac:dyDescent="0.2">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54" t="s">
        <v>525</v>
      </c>
      <c r="AL21" s="1155"/>
      <c r="AM21" s="1155"/>
      <c r="AN21" s="1156"/>
      <c r="AO21" s="284">
        <v>7.71</v>
      </c>
      <c r="AP21" s="285">
        <v>7.5</v>
      </c>
      <c r="AQ21" s="286">
        <v>0.21</v>
      </c>
      <c r="AR21" s="254"/>
      <c r="AS21" s="287"/>
      <c r="AT21" s="283"/>
    </row>
    <row r="22" spans="1:46" s="288" customFormat="1" ht="13" x14ac:dyDescent="0.2">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54" t="s">
        <v>526</v>
      </c>
      <c r="AL22" s="1155"/>
      <c r="AM22" s="1155"/>
      <c r="AN22" s="1156"/>
      <c r="AO22" s="289">
        <v>94.7</v>
      </c>
      <c r="AP22" s="290">
        <v>98.5</v>
      </c>
      <c r="AQ22" s="291">
        <v>-3.8</v>
      </c>
      <c r="AR22" s="275"/>
      <c r="AS22" s="287"/>
      <c r="AT22" s="283"/>
    </row>
    <row r="23" spans="1:46" s="288" customFormat="1" ht="13" x14ac:dyDescent="0.2">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ht="13" x14ac:dyDescent="0.2">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ht="13" x14ac:dyDescent="0.2">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ht="13" x14ac:dyDescent="0.2">
      <c r="A26" s="1145" t="s">
        <v>527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4"/>
    </row>
    <row r="27" spans="1:46" ht="13" x14ac:dyDescent="0.2">
      <c r="A27" s="296"/>
      <c r="AO27" s="249"/>
      <c r="AP27" s="249"/>
      <c r="AQ27" s="249"/>
      <c r="AR27" s="249"/>
      <c r="AS27" s="249"/>
      <c r="AT27" s="249"/>
    </row>
    <row r="28" spans="1:46" ht="16.5" x14ac:dyDescent="0.2">
      <c r="A28" s="250" t="s">
        <v>528</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ht="13" x14ac:dyDescent="0.2">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529</v>
      </c>
      <c r="AL29" s="254"/>
      <c r="AM29" s="254"/>
      <c r="AN29" s="254"/>
      <c r="AO29" s="249"/>
      <c r="AP29" s="249"/>
      <c r="AQ29" s="249"/>
      <c r="AR29" s="249"/>
      <c r="AS29" s="298"/>
    </row>
    <row r="30" spans="1:46" ht="13.5" customHeight="1" x14ac:dyDescent="0.2">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46" t="s">
        <v>508</v>
      </c>
      <c r="AP30" s="259"/>
      <c r="AQ30" s="260" t="s">
        <v>509</v>
      </c>
      <c r="AR30" s="261"/>
    </row>
    <row r="31" spans="1:46" ht="13" x14ac:dyDescent="0.2">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47"/>
      <c r="AP31" s="265" t="s">
        <v>510</v>
      </c>
      <c r="AQ31" s="266" t="s">
        <v>511</v>
      </c>
      <c r="AR31" s="267" t="s">
        <v>512</v>
      </c>
    </row>
    <row r="32" spans="1:46" ht="27" customHeight="1" x14ac:dyDescent="0.2">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62" t="s">
        <v>530</v>
      </c>
      <c r="AL32" s="1163"/>
      <c r="AM32" s="1163"/>
      <c r="AN32" s="1164"/>
      <c r="AO32" s="299">
        <v>2133469</v>
      </c>
      <c r="AP32" s="299">
        <v>28469</v>
      </c>
      <c r="AQ32" s="300">
        <v>42274</v>
      </c>
      <c r="AR32" s="301">
        <v>-32.700000000000003</v>
      </c>
    </row>
    <row r="33" spans="1:46" ht="13.5" customHeight="1" x14ac:dyDescent="0.2">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62" t="s">
        <v>531</v>
      </c>
      <c r="AL33" s="1163"/>
      <c r="AM33" s="1163"/>
      <c r="AN33" s="1164"/>
      <c r="AO33" s="299" t="s">
        <v>517</v>
      </c>
      <c r="AP33" s="299" t="s">
        <v>517</v>
      </c>
      <c r="AQ33" s="300" t="s">
        <v>517</v>
      </c>
      <c r="AR33" s="301" t="s">
        <v>517</v>
      </c>
    </row>
    <row r="34" spans="1:46" ht="27" customHeight="1" x14ac:dyDescent="0.2">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62" t="s">
        <v>532</v>
      </c>
      <c r="AL34" s="1163"/>
      <c r="AM34" s="1163"/>
      <c r="AN34" s="1164"/>
      <c r="AO34" s="299" t="s">
        <v>517</v>
      </c>
      <c r="AP34" s="299" t="s">
        <v>517</v>
      </c>
      <c r="AQ34" s="300">
        <v>53</v>
      </c>
      <c r="AR34" s="301" t="s">
        <v>517</v>
      </c>
    </row>
    <row r="35" spans="1:46" ht="27" customHeight="1" x14ac:dyDescent="0.2">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62" t="s">
        <v>533</v>
      </c>
      <c r="AL35" s="1163"/>
      <c r="AM35" s="1163"/>
      <c r="AN35" s="1164"/>
      <c r="AO35" s="299">
        <v>368997</v>
      </c>
      <c r="AP35" s="299">
        <v>4924</v>
      </c>
      <c r="AQ35" s="300">
        <v>12769</v>
      </c>
      <c r="AR35" s="301">
        <v>-61.4</v>
      </c>
    </row>
    <row r="36" spans="1:46" ht="27" customHeight="1" x14ac:dyDescent="0.2">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62" t="s">
        <v>534</v>
      </c>
      <c r="AL36" s="1163"/>
      <c r="AM36" s="1163"/>
      <c r="AN36" s="1164"/>
      <c r="AO36" s="299">
        <v>651702</v>
      </c>
      <c r="AP36" s="299">
        <v>8696</v>
      </c>
      <c r="AQ36" s="300">
        <v>1973</v>
      </c>
      <c r="AR36" s="301">
        <v>340.8</v>
      </c>
    </row>
    <row r="37" spans="1:46" ht="13.5" customHeight="1" x14ac:dyDescent="0.2">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62" t="s">
        <v>535</v>
      </c>
      <c r="AL37" s="1163"/>
      <c r="AM37" s="1163"/>
      <c r="AN37" s="1164"/>
      <c r="AO37" s="299">
        <v>135147</v>
      </c>
      <c r="AP37" s="299">
        <v>1803</v>
      </c>
      <c r="AQ37" s="300">
        <v>635</v>
      </c>
      <c r="AR37" s="301">
        <v>183.9</v>
      </c>
    </row>
    <row r="38" spans="1:46" ht="27" customHeight="1" x14ac:dyDescent="0.2">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65" t="s">
        <v>536</v>
      </c>
      <c r="AL38" s="1166"/>
      <c r="AM38" s="1166"/>
      <c r="AN38" s="1167"/>
      <c r="AO38" s="302">
        <v>881</v>
      </c>
      <c r="AP38" s="302">
        <v>12</v>
      </c>
      <c r="AQ38" s="303">
        <v>1</v>
      </c>
      <c r="AR38" s="291">
        <v>1100</v>
      </c>
      <c r="AS38" s="298"/>
    </row>
    <row r="39" spans="1:46" ht="13" x14ac:dyDescent="0.2">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65" t="s">
        <v>537</v>
      </c>
      <c r="AL39" s="1166"/>
      <c r="AM39" s="1166"/>
      <c r="AN39" s="1167"/>
      <c r="AO39" s="299">
        <v>-552508</v>
      </c>
      <c r="AP39" s="299">
        <v>-7373</v>
      </c>
      <c r="AQ39" s="300">
        <v>-5447</v>
      </c>
      <c r="AR39" s="301">
        <v>35.4</v>
      </c>
      <c r="AS39" s="298"/>
    </row>
    <row r="40" spans="1:46" ht="27" customHeight="1" x14ac:dyDescent="0.2">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62" t="s">
        <v>538</v>
      </c>
      <c r="AL40" s="1163"/>
      <c r="AM40" s="1163"/>
      <c r="AN40" s="1164"/>
      <c r="AO40" s="299">
        <v>-1901675</v>
      </c>
      <c r="AP40" s="299">
        <v>-25376</v>
      </c>
      <c r="AQ40" s="300">
        <v>-37418</v>
      </c>
      <c r="AR40" s="301">
        <v>-32.200000000000003</v>
      </c>
      <c r="AS40" s="298"/>
    </row>
    <row r="41" spans="1:46" ht="13" x14ac:dyDescent="0.2">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68" t="s">
        <v>304</v>
      </c>
      <c r="AL41" s="1169"/>
      <c r="AM41" s="1169"/>
      <c r="AN41" s="1170"/>
      <c r="AO41" s="299">
        <v>836013</v>
      </c>
      <c r="AP41" s="299">
        <v>11156</v>
      </c>
      <c r="AQ41" s="300">
        <v>14840</v>
      </c>
      <c r="AR41" s="301">
        <v>-24.8</v>
      </c>
      <c r="AS41" s="298"/>
    </row>
    <row r="42" spans="1:46" ht="13" x14ac:dyDescent="0.2">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539</v>
      </c>
      <c r="AL42" s="249"/>
      <c r="AM42" s="249"/>
      <c r="AN42" s="249"/>
      <c r="AO42" s="249"/>
      <c r="AP42" s="249"/>
      <c r="AQ42" s="275"/>
      <c r="AR42" s="275"/>
      <c r="AS42" s="298"/>
    </row>
    <row r="43" spans="1:46" ht="13" x14ac:dyDescent="0.2">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ht="13" x14ac:dyDescent="0.2">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ht="13" x14ac:dyDescent="0.2">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ht="13" x14ac:dyDescent="0.2">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2">
      <c r="A47" s="308" t="s">
        <v>540</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ht="13" x14ac:dyDescent="0.2">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541</v>
      </c>
      <c r="AL48" s="309"/>
      <c r="AM48" s="309"/>
      <c r="AN48" s="309"/>
      <c r="AO48" s="309"/>
      <c r="AP48" s="309"/>
      <c r="AQ48" s="310"/>
      <c r="AR48" s="309"/>
    </row>
    <row r="49" spans="1:44" ht="13.5" customHeight="1" x14ac:dyDescent="0.2">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57" t="s">
        <v>508</v>
      </c>
      <c r="AN49" s="1159" t="s">
        <v>542</v>
      </c>
      <c r="AO49" s="1160"/>
      <c r="AP49" s="1160"/>
      <c r="AQ49" s="1160"/>
      <c r="AR49" s="1161"/>
    </row>
    <row r="50" spans="1:44" ht="13" x14ac:dyDescent="0.2">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58"/>
      <c r="AN50" s="315" t="s">
        <v>543</v>
      </c>
      <c r="AO50" s="316" t="s">
        <v>544</v>
      </c>
      <c r="AP50" s="317" t="s">
        <v>545</v>
      </c>
      <c r="AQ50" s="318" t="s">
        <v>546</v>
      </c>
      <c r="AR50" s="319" t="s">
        <v>547</v>
      </c>
    </row>
    <row r="51" spans="1:44" ht="13" x14ac:dyDescent="0.2">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548</v>
      </c>
      <c r="AL51" s="312"/>
      <c r="AM51" s="320">
        <v>2672437</v>
      </c>
      <c r="AN51" s="321">
        <v>34879</v>
      </c>
      <c r="AO51" s="322">
        <v>10.8</v>
      </c>
      <c r="AP51" s="323">
        <v>54110</v>
      </c>
      <c r="AQ51" s="324">
        <v>-5.6</v>
      </c>
      <c r="AR51" s="325">
        <v>16.399999999999999</v>
      </c>
    </row>
    <row r="52" spans="1:44" ht="13" x14ac:dyDescent="0.2">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549</v>
      </c>
      <c r="AM52" s="328">
        <v>1569266</v>
      </c>
      <c r="AN52" s="329">
        <v>20481</v>
      </c>
      <c r="AO52" s="330">
        <v>-4.5999999999999996</v>
      </c>
      <c r="AP52" s="331">
        <v>30620</v>
      </c>
      <c r="AQ52" s="332">
        <v>-6.6</v>
      </c>
      <c r="AR52" s="333">
        <v>2</v>
      </c>
    </row>
    <row r="53" spans="1:44" ht="13" x14ac:dyDescent="0.2">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550</v>
      </c>
      <c r="AL53" s="312"/>
      <c r="AM53" s="320">
        <v>3842223</v>
      </c>
      <c r="AN53" s="321">
        <v>50387</v>
      </c>
      <c r="AO53" s="322">
        <v>44.5</v>
      </c>
      <c r="AP53" s="323">
        <v>54684</v>
      </c>
      <c r="AQ53" s="324">
        <v>1.1000000000000001</v>
      </c>
      <c r="AR53" s="325">
        <v>43.4</v>
      </c>
    </row>
    <row r="54" spans="1:44" ht="13" x14ac:dyDescent="0.2">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549</v>
      </c>
      <c r="AM54" s="328">
        <v>2353421</v>
      </c>
      <c r="AN54" s="329">
        <v>30863</v>
      </c>
      <c r="AO54" s="330">
        <v>50.7</v>
      </c>
      <c r="AP54" s="331">
        <v>32829</v>
      </c>
      <c r="AQ54" s="332">
        <v>7.2</v>
      </c>
      <c r="AR54" s="333">
        <v>43.5</v>
      </c>
    </row>
    <row r="55" spans="1:44" ht="13" x14ac:dyDescent="0.2">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551</v>
      </c>
      <c r="AL55" s="312"/>
      <c r="AM55" s="320">
        <v>3443421</v>
      </c>
      <c r="AN55" s="321">
        <v>45421</v>
      </c>
      <c r="AO55" s="322">
        <v>-9.9</v>
      </c>
      <c r="AP55" s="323">
        <v>62383</v>
      </c>
      <c r="AQ55" s="324">
        <v>14.1</v>
      </c>
      <c r="AR55" s="325">
        <v>-24</v>
      </c>
    </row>
    <row r="56" spans="1:44" ht="13" x14ac:dyDescent="0.2">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549</v>
      </c>
      <c r="AM56" s="328">
        <v>2193370</v>
      </c>
      <c r="AN56" s="329">
        <v>28932</v>
      </c>
      <c r="AO56" s="330">
        <v>-6.3</v>
      </c>
      <c r="AP56" s="331">
        <v>35325</v>
      </c>
      <c r="AQ56" s="332">
        <v>7.6</v>
      </c>
      <c r="AR56" s="333">
        <v>-13.9</v>
      </c>
    </row>
    <row r="57" spans="1:44" ht="13" x14ac:dyDescent="0.2">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552</v>
      </c>
      <c r="AL57" s="312"/>
      <c r="AM57" s="320">
        <v>4494266</v>
      </c>
      <c r="AN57" s="321">
        <v>59627</v>
      </c>
      <c r="AO57" s="322">
        <v>31.3</v>
      </c>
      <c r="AP57" s="323">
        <v>63812</v>
      </c>
      <c r="AQ57" s="324">
        <v>2.2999999999999998</v>
      </c>
      <c r="AR57" s="325">
        <v>29</v>
      </c>
    </row>
    <row r="58" spans="1:44" ht="13" x14ac:dyDescent="0.2">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549</v>
      </c>
      <c r="AM58" s="328">
        <v>2922827</v>
      </c>
      <c r="AN58" s="329">
        <v>38778</v>
      </c>
      <c r="AO58" s="330">
        <v>34</v>
      </c>
      <c r="AP58" s="331">
        <v>33848</v>
      </c>
      <c r="AQ58" s="332">
        <v>-4.2</v>
      </c>
      <c r="AR58" s="333">
        <v>38.200000000000003</v>
      </c>
    </row>
    <row r="59" spans="1:44" ht="13" x14ac:dyDescent="0.2">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553</v>
      </c>
      <c r="AL59" s="312"/>
      <c r="AM59" s="320">
        <v>3164059</v>
      </c>
      <c r="AN59" s="321">
        <v>42221</v>
      </c>
      <c r="AO59" s="322">
        <v>-29.2</v>
      </c>
      <c r="AP59" s="323">
        <v>54225</v>
      </c>
      <c r="AQ59" s="324">
        <v>-15</v>
      </c>
      <c r="AR59" s="325">
        <v>-14.2</v>
      </c>
    </row>
    <row r="60" spans="1:44" ht="13" x14ac:dyDescent="0.2">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549</v>
      </c>
      <c r="AM60" s="328">
        <v>2124053</v>
      </c>
      <c r="AN60" s="329">
        <v>28343</v>
      </c>
      <c r="AO60" s="330">
        <v>-26.9</v>
      </c>
      <c r="AP60" s="331">
        <v>27337</v>
      </c>
      <c r="AQ60" s="332">
        <v>-19.2</v>
      </c>
      <c r="AR60" s="333">
        <v>-7.7</v>
      </c>
    </row>
    <row r="61" spans="1:44" ht="13" x14ac:dyDescent="0.2">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554</v>
      </c>
      <c r="AL61" s="334"/>
      <c r="AM61" s="335">
        <v>3523281</v>
      </c>
      <c r="AN61" s="336">
        <v>46507</v>
      </c>
      <c r="AO61" s="337">
        <v>9.5</v>
      </c>
      <c r="AP61" s="338">
        <v>57843</v>
      </c>
      <c r="AQ61" s="339">
        <v>-0.6</v>
      </c>
      <c r="AR61" s="325">
        <v>10.1</v>
      </c>
    </row>
    <row r="62" spans="1:44" ht="13" x14ac:dyDescent="0.2">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549</v>
      </c>
      <c r="AM62" s="328">
        <v>2232587</v>
      </c>
      <c r="AN62" s="329">
        <v>29479</v>
      </c>
      <c r="AO62" s="330">
        <v>9.4</v>
      </c>
      <c r="AP62" s="331">
        <v>31992</v>
      </c>
      <c r="AQ62" s="332">
        <v>-3</v>
      </c>
      <c r="AR62" s="333">
        <v>12.4</v>
      </c>
    </row>
    <row r="63" spans="1:44" ht="13" x14ac:dyDescent="0.2">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ht="13" x14ac:dyDescent="0.2">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ht="13" x14ac:dyDescent="0.2">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ht="13" x14ac:dyDescent="0.2">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2">
      <c r="AK67" s="249"/>
      <c r="AL67" s="249"/>
      <c r="AM67" s="249"/>
      <c r="AN67" s="249"/>
      <c r="AO67" s="249"/>
      <c r="AP67" s="249"/>
      <c r="AQ67" s="249"/>
      <c r="AR67" s="249"/>
      <c r="AS67" s="249"/>
      <c r="AT67" s="249"/>
    </row>
    <row r="68" spans="1:46" ht="13.5" hidden="1" customHeight="1" x14ac:dyDescent="0.2">
      <c r="AK68" s="249"/>
      <c r="AL68" s="249"/>
      <c r="AM68" s="249"/>
      <c r="AN68" s="249"/>
      <c r="AO68" s="249"/>
      <c r="AP68" s="249"/>
      <c r="AQ68" s="249"/>
      <c r="AR68" s="249"/>
    </row>
    <row r="69" spans="1:46" ht="13.5" hidden="1" customHeight="1" x14ac:dyDescent="0.2">
      <c r="AK69" s="249"/>
      <c r="AL69" s="249"/>
      <c r="AM69" s="249"/>
      <c r="AN69" s="249"/>
      <c r="AO69" s="249"/>
      <c r="AP69" s="249"/>
      <c r="AQ69" s="249"/>
      <c r="AR69" s="249"/>
    </row>
    <row r="70" spans="1:46" ht="13" hidden="1" x14ac:dyDescent="0.2">
      <c r="AK70" s="249"/>
      <c r="AL70" s="249"/>
      <c r="AM70" s="249"/>
      <c r="AN70" s="249"/>
      <c r="AO70" s="249"/>
      <c r="AP70" s="249"/>
      <c r="AQ70" s="249"/>
      <c r="AR70" s="249"/>
    </row>
    <row r="71" spans="1:46" ht="13" hidden="1" x14ac:dyDescent="0.2">
      <c r="AK71" s="249"/>
      <c r="AL71" s="249"/>
      <c r="AM71" s="249"/>
      <c r="AN71" s="249"/>
      <c r="AO71" s="249"/>
      <c r="AP71" s="249"/>
      <c r="AQ71" s="249"/>
      <c r="AR71" s="249"/>
    </row>
    <row r="72" spans="1:46" ht="13" hidden="1" x14ac:dyDescent="0.2">
      <c r="AK72" s="249"/>
      <c r="AL72" s="249"/>
      <c r="AM72" s="249"/>
      <c r="AN72" s="249"/>
      <c r="AO72" s="249"/>
      <c r="AP72" s="249"/>
      <c r="AQ72" s="249"/>
      <c r="AR72" s="249"/>
    </row>
    <row r="73" spans="1:46" ht="13" hidden="1" x14ac:dyDescent="0.2">
      <c r="AK73" s="249"/>
      <c r="AL73" s="249"/>
      <c r="AM73" s="249"/>
      <c r="AN73" s="249"/>
      <c r="AO73" s="249"/>
      <c r="AP73" s="249"/>
      <c r="AQ73" s="249"/>
      <c r="AR73" s="249"/>
    </row>
  </sheetData>
  <sheetProtection algorithmName="SHA-512" hashValue="gewq1zvIytSdSsNilBqQBwEKDuSqA+9TOApSePCz7jhGkG3Z3nhP0nTagNJy/l5jbiJNwMccwOpgePX6WOwxsw==" saltValue="23sXM9Y1HG4YYoDloKhA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7" customWidth="1"/>
    <col min="126" max="16384" width="9" style="246" hidden="1"/>
  </cols>
  <sheetData>
    <row r="1" spans="2:125" ht="13.5" customHeight="1"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ht="13" x14ac:dyDescent="0.2">
      <c r="B2" s="246"/>
      <c r="DG2" s="246"/>
    </row>
    <row r="3" spans="2:125" ht="13" x14ac:dyDescent="0.2">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ht="13" x14ac:dyDescent="0.2"/>
    <row r="5" spans="2:125" ht="13" x14ac:dyDescent="0.2"/>
    <row r="6" spans="2:125" ht="13" x14ac:dyDescent="0.2"/>
    <row r="7" spans="2:125" ht="13" x14ac:dyDescent="0.2"/>
    <row r="8" spans="2:125" ht="13" x14ac:dyDescent="0.2"/>
    <row r="9" spans="2:125" ht="13" x14ac:dyDescent="0.2">
      <c r="DU9" s="24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6"/>
    </row>
    <row r="18" spans="125:125" ht="13" x14ac:dyDescent="0.2"/>
    <row r="19" spans="125:125" ht="13" x14ac:dyDescent="0.2"/>
    <row r="20" spans="125:125" ht="13" x14ac:dyDescent="0.2">
      <c r="DU20" s="246"/>
    </row>
    <row r="21" spans="125:125" ht="13" x14ac:dyDescent="0.2">
      <c r="DU21" s="24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6"/>
    </row>
    <row r="29" spans="125:125" ht="13" x14ac:dyDescent="0.2"/>
    <row r="30" spans="125:125" ht="13" x14ac:dyDescent="0.2"/>
    <row r="31" spans="125:125" ht="13" x14ac:dyDescent="0.2"/>
    <row r="32" spans="125:125" ht="13" x14ac:dyDescent="0.2"/>
    <row r="33" spans="2:125" ht="13" x14ac:dyDescent="0.2">
      <c r="B33" s="246"/>
      <c r="G33" s="246"/>
      <c r="I33" s="246"/>
    </row>
    <row r="34" spans="2:125" ht="13" x14ac:dyDescent="0.2">
      <c r="C34" s="246"/>
      <c r="P34" s="246"/>
      <c r="DE34" s="246"/>
      <c r="DH34" s="246"/>
    </row>
    <row r="35" spans="2:125" ht="13" x14ac:dyDescent="0.2">
      <c r="D35" s="246"/>
      <c r="E35" s="246"/>
      <c r="DG35" s="246"/>
      <c r="DJ35" s="246"/>
      <c r="DP35" s="246"/>
      <c r="DQ35" s="246"/>
      <c r="DR35" s="246"/>
      <c r="DS35" s="246"/>
      <c r="DT35" s="246"/>
      <c r="DU35" s="246"/>
    </row>
    <row r="36" spans="2:125" ht="13" x14ac:dyDescent="0.2">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ht="13" x14ac:dyDescent="0.2">
      <c r="DU37" s="246"/>
    </row>
    <row r="38" spans="2:125" ht="13" x14ac:dyDescent="0.2">
      <c r="DT38" s="246"/>
      <c r="DU38" s="246"/>
    </row>
    <row r="39" spans="2:125" ht="13" x14ac:dyDescent="0.2"/>
    <row r="40" spans="2:125" ht="13" x14ac:dyDescent="0.2">
      <c r="DH40" s="246"/>
    </row>
    <row r="41" spans="2:125" ht="13" x14ac:dyDescent="0.2">
      <c r="DE41" s="246"/>
    </row>
    <row r="42" spans="2:125" ht="13" x14ac:dyDescent="0.2">
      <c r="DG42" s="246"/>
      <c r="DJ42" s="246"/>
    </row>
    <row r="43" spans="2:125" ht="13" x14ac:dyDescent="0.2">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ht="13" x14ac:dyDescent="0.2">
      <c r="DU44" s="246"/>
    </row>
    <row r="45" spans="2:125" ht="13" x14ac:dyDescent="0.2"/>
    <row r="46" spans="2:125" ht="13" x14ac:dyDescent="0.2"/>
    <row r="47" spans="2:125" ht="13" x14ac:dyDescent="0.2"/>
    <row r="48" spans="2:125" ht="13" x14ac:dyDescent="0.2">
      <c r="DT48" s="246"/>
      <c r="DU48" s="246"/>
    </row>
    <row r="49" spans="120:125" ht="13" x14ac:dyDescent="0.2">
      <c r="DU49" s="246"/>
    </row>
    <row r="50" spans="120:125" ht="13" x14ac:dyDescent="0.2">
      <c r="DU50" s="246"/>
    </row>
    <row r="51" spans="120:125" ht="13" x14ac:dyDescent="0.2">
      <c r="DP51" s="246"/>
      <c r="DQ51" s="246"/>
      <c r="DR51" s="246"/>
      <c r="DS51" s="246"/>
      <c r="DT51" s="246"/>
      <c r="DU51" s="246"/>
    </row>
    <row r="52" spans="120:125" ht="13" x14ac:dyDescent="0.2"/>
    <row r="53" spans="120:125" ht="13" x14ac:dyDescent="0.2"/>
    <row r="54" spans="120:125" ht="13" x14ac:dyDescent="0.2">
      <c r="DU54" s="246"/>
    </row>
    <row r="55" spans="120:125" ht="13" x14ac:dyDescent="0.2"/>
    <row r="56" spans="120:125" ht="13" x14ac:dyDescent="0.2"/>
    <row r="57" spans="120:125" ht="13" x14ac:dyDescent="0.2"/>
    <row r="58" spans="120:125" ht="13" x14ac:dyDescent="0.2">
      <c r="DU58" s="246"/>
    </row>
    <row r="59" spans="120:125" ht="13" x14ac:dyDescent="0.2"/>
    <row r="60" spans="120:125" ht="13" x14ac:dyDescent="0.2"/>
    <row r="61" spans="120:125" ht="13" x14ac:dyDescent="0.2"/>
    <row r="62" spans="120:125" ht="13" x14ac:dyDescent="0.2"/>
    <row r="63" spans="120:125" ht="13" x14ac:dyDescent="0.2">
      <c r="DU63" s="246"/>
    </row>
    <row r="64" spans="120:125" ht="13" x14ac:dyDescent="0.2">
      <c r="DT64" s="246"/>
      <c r="DU64" s="246"/>
    </row>
    <row r="65" spans="123:125" ht="13" x14ac:dyDescent="0.2"/>
    <row r="66" spans="123:125" ht="13" x14ac:dyDescent="0.2"/>
    <row r="67" spans="123:125" ht="13" x14ac:dyDescent="0.2"/>
    <row r="68" spans="123:125" ht="13" x14ac:dyDescent="0.2"/>
    <row r="69" spans="123:125" ht="13" x14ac:dyDescent="0.2">
      <c r="DS69" s="246"/>
      <c r="DT69" s="246"/>
      <c r="DU69" s="24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6"/>
    </row>
    <row r="83" spans="116:125" ht="13" x14ac:dyDescent="0.2">
      <c r="DM83" s="246"/>
      <c r="DN83" s="246"/>
      <c r="DO83" s="246"/>
      <c r="DP83" s="246"/>
      <c r="DQ83" s="246"/>
      <c r="DR83" s="246"/>
      <c r="DS83" s="246"/>
      <c r="DT83" s="246"/>
      <c r="DU83" s="246"/>
    </row>
    <row r="84" spans="116:125" ht="13" x14ac:dyDescent="0.2"/>
    <row r="85" spans="116:125" ht="13" x14ac:dyDescent="0.2"/>
    <row r="86" spans="116:125" ht="13" x14ac:dyDescent="0.2"/>
    <row r="87" spans="116:125" ht="13" x14ac:dyDescent="0.2"/>
    <row r="88" spans="116:125" ht="13" x14ac:dyDescent="0.2">
      <c r="DU88" s="24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6"/>
      <c r="DT94" s="246"/>
      <c r="DU94" s="246"/>
    </row>
    <row r="95" spans="116:125" ht="13.5" customHeight="1" x14ac:dyDescent="0.2">
      <c r="DU95" s="24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6"/>
    </row>
    <row r="102" spans="124:125" ht="13.5" customHeight="1" x14ac:dyDescent="0.2"/>
    <row r="103" spans="124:125" ht="13.5" customHeight="1" x14ac:dyDescent="0.2"/>
    <row r="104" spans="124:125" ht="13.5" customHeight="1" x14ac:dyDescent="0.2">
      <c r="DT104" s="246"/>
      <c r="DU104" s="24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556</v>
      </c>
    </row>
    <row r="121" spans="125:125" ht="13.5" hidden="1" customHeight="1" x14ac:dyDescent="0.2">
      <c r="DU121" s="246"/>
    </row>
  </sheetData>
  <sheetProtection algorithmName="SHA-512" hashValue="n1Q7jN7rcoiJ28R/3+nrswA/mO801V9LvFck5g+SpAXDWdzgByf2HsABqoGi8K2SoYOAGjYg3b4aJCoipdoSUA==" saltValue="S63skAVXFN1uWO6LFuq7q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47" customWidth="1"/>
    <col min="126" max="142" width="0" style="246" hidden="1" customWidth="1"/>
    <col min="143" max="16384" width="9" style="246" hidden="1"/>
  </cols>
  <sheetData>
    <row r="1" spans="1:125" ht="13.5" customHeight="1"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ht="13" x14ac:dyDescent="0.2">
      <c r="B2" s="246"/>
      <c r="T2" s="246"/>
    </row>
    <row r="3" spans="1:125" ht="13"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6"/>
      <c r="G33" s="246"/>
      <c r="I33" s="246"/>
    </row>
    <row r="34" spans="2:125" ht="13" x14ac:dyDescent="0.2">
      <c r="C34" s="246"/>
      <c r="P34" s="246"/>
      <c r="R34" s="246"/>
      <c r="U34" s="246"/>
    </row>
    <row r="35" spans="2:125" ht="13" x14ac:dyDescent="0.2">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ht="13" x14ac:dyDescent="0.2">
      <c r="F36" s="246"/>
      <c r="H36" s="246"/>
      <c r="J36" s="246"/>
      <c r="K36" s="246"/>
      <c r="L36" s="246"/>
      <c r="M36" s="246"/>
      <c r="N36" s="246"/>
      <c r="O36" s="246"/>
      <c r="Q36" s="246"/>
      <c r="S36" s="246"/>
      <c r="V36" s="246"/>
    </row>
    <row r="37" spans="2:125" ht="13" x14ac:dyDescent="0.2"/>
    <row r="38" spans="2:125" ht="13" x14ac:dyDescent="0.2"/>
    <row r="39" spans="2:125" ht="13" x14ac:dyDescent="0.2"/>
    <row r="40" spans="2:125" ht="13" x14ac:dyDescent="0.2">
      <c r="U40" s="246"/>
    </row>
    <row r="41" spans="2:125" ht="13" x14ac:dyDescent="0.2">
      <c r="R41" s="246"/>
    </row>
    <row r="42" spans="2:125" ht="13" x14ac:dyDescent="0.2">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ht="13" x14ac:dyDescent="0.2">
      <c r="Q43" s="246"/>
      <c r="S43" s="246"/>
      <c r="V43" s="24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7" t="s">
        <v>557</v>
      </c>
    </row>
  </sheetData>
  <sheetProtection algorithmName="SHA-512" hashValue="O0uNu/4JHN4u/HH056pUuL49CpGbpG8dwL7od5AyElApIToOu0vLsLfI/5ySukvYsITP1w8xCYBxoaclftXPxA==" saltValue="vAkS9Cq0Z3dsjRBa9ijEj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71" t="s">
        <v>3</v>
      </c>
      <c r="D47" s="1171"/>
      <c r="E47" s="1172"/>
      <c r="F47" s="11">
        <v>15.5</v>
      </c>
      <c r="G47" s="12">
        <v>17.82</v>
      </c>
      <c r="H47" s="12">
        <v>17.25</v>
      </c>
      <c r="I47" s="12">
        <v>17.25</v>
      </c>
      <c r="J47" s="13">
        <v>17.39</v>
      </c>
    </row>
    <row r="48" spans="2:10" ht="57.75" customHeight="1" x14ac:dyDescent="0.2">
      <c r="B48" s="14"/>
      <c r="C48" s="1173" t="s">
        <v>4</v>
      </c>
      <c r="D48" s="1173"/>
      <c r="E48" s="1174"/>
      <c r="F48" s="15">
        <v>10.33</v>
      </c>
      <c r="G48" s="16">
        <v>12.86</v>
      </c>
      <c r="H48" s="16">
        <v>11.96</v>
      </c>
      <c r="I48" s="16">
        <v>12.26</v>
      </c>
      <c r="J48" s="17">
        <v>15.32</v>
      </c>
    </row>
    <row r="49" spans="2:10" ht="57.75" customHeight="1" thickBot="1" x14ac:dyDescent="0.25">
      <c r="B49" s="18"/>
      <c r="C49" s="1175" t="s">
        <v>5</v>
      </c>
      <c r="D49" s="1175"/>
      <c r="E49" s="1176"/>
      <c r="F49" s="19" t="s">
        <v>563</v>
      </c>
      <c r="G49" s="20" t="s">
        <v>564</v>
      </c>
      <c r="H49" s="20" t="s">
        <v>565</v>
      </c>
      <c r="I49" s="20" t="s">
        <v>566</v>
      </c>
      <c r="J49" s="21" t="s">
        <v>567</v>
      </c>
    </row>
    <row r="50" spans="2:10" ht="13" x14ac:dyDescent="0.2"/>
  </sheetData>
  <sheetProtection algorithmName="SHA-512" hashValue="Auo2/kolUK+ZDinE6i3ClvHrZcmWEMLfyvnCR02SKMOY3HXnyDYOaKmd04VUaIfugkYJnkW8dVT+4y54a6jlfw==" saltValue="jjv1FcqabWnpVtZQH6ul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2023-03-15T09:04:56Z</cp:lastPrinted>
  <dcterms:created xsi:type="dcterms:W3CDTF">2023-02-20T04:20:59Z</dcterms:created>
  <dcterms:modified xsi:type="dcterms:W3CDTF">2023-10-30T07:25:16Z</dcterms:modified>
  <cp:category/>
</cp:coreProperties>
</file>