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/>
  <xr:revisionPtr revIDLastSave="0" documentId="13_ncr:1_{803077F2-6987-4395-9D12-31CCDF18AE39}" xr6:coauthVersionLast="36" xr6:coauthVersionMax="36" xr10:uidLastSave="{00000000-0000-0000-0000-000000000000}"/>
  <bookViews>
    <workbookView xWindow="0" yWindow="0" windowWidth="23040" windowHeight="8244" activeTab="1" xr2:uid="{4919C37F-7681-43E0-A79A-0CB0EFB714F4}"/>
  </bookViews>
  <sheets>
    <sheet name="Sheet1" sheetId="1" r:id="rId1"/>
    <sheet name="第4号様式_別紙1 経費所要額精算書 (2)" sheetId="2" r:id="rId2"/>
    <sheet name="第4号様式_別紙2 事業実績報告書" sheetId="3" r:id="rId3"/>
  </sheets>
  <externalReferences>
    <externalReference r:id="rId4"/>
  </externalReferences>
  <definedNames>
    <definedName name="_xlnm.Print_Area" localSheetId="1">'第4号様式_別紙1 経費所要額精算書 (2)'!$A$1:$M$53</definedName>
    <definedName name="_xlnm.Print_Area" localSheetId="2">'第4号様式_別紙2 事業実績報告書'!$A$1:$I$58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3" l="1"/>
  <c r="E42" i="3"/>
  <c r="H37" i="3"/>
  <c r="H38" i="3" s="1"/>
  <c r="G37" i="3"/>
  <c r="E37" i="3"/>
  <c r="E38" i="3" s="1"/>
  <c r="G36" i="3"/>
  <c r="G35" i="3"/>
  <c r="G34" i="3"/>
  <c r="G33" i="3"/>
  <c r="G32" i="3"/>
  <c r="G31" i="3"/>
  <c r="G30" i="3"/>
  <c r="G29" i="3"/>
  <c r="G28" i="3"/>
  <c r="H25" i="3"/>
  <c r="G25" i="3"/>
  <c r="E25" i="3"/>
  <c r="G24" i="3"/>
  <c r="G23" i="3"/>
  <c r="G22" i="3"/>
  <c r="G21" i="3"/>
  <c r="G20" i="3"/>
  <c r="G19" i="3"/>
  <c r="G18" i="3"/>
  <c r="G17" i="3"/>
  <c r="G16" i="3"/>
  <c r="D7" i="3"/>
  <c r="H6" i="3"/>
  <c r="D6" i="3"/>
  <c r="A6" i="3"/>
  <c r="D4" i="3"/>
  <c r="L38" i="2"/>
  <c r="K38" i="2"/>
  <c r="H38" i="2"/>
  <c r="F38" i="2"/>
  <c r="E38" i="2"/>
  <c r="B38" i="2"/>
  <c r="C38" i="2" s="1"/>
  <c r="S37" i="2"/>
  <c r="R37" i="2"/>
  <c r="Q37" i="2"/>
  <c r="P37" i="2"/>
  <c r="O37" i="2"/>
  <c r="M37" i="2"/>
  <c r="J37" i="2"/>
  <c r="I37" i="2"/>
  <c r="G37" i="2"/>
  <c r="D37" i="2"/>
  <c r="S36" i="2"/>
  <c r="R36" i="2"/>
  <c r="Q36" i="2"/>
  <c r="P36" i="2"/>
  <c r="O36" i="2"/>
  <c r="G36" i="2"/>
  <c r="D36" i="2"/>
  <c r="S35" i="2"/>
  <c r="R35" i="2"/>
  <c r="Q35" i="2"/>
  <c r="P35" i="2"/>
  <c r="O35" i="2"/>
  <c r="M35" i="2"/>
  <c r="J35" i="2"/>
  <c r="I35" i="2"/>
  <c r="G35" i="2"/>
  <c r="D35" i="2"/>
  <c r="S34" i="2"/>
  <c r="R34" i="2"/>
  <c r="Q34" i="2"/>
  <c r="P34" i="2"/>
  <c r="O34" i="2"/>
  <c r="G34" i="2"/>
  <c r="D34" i="2"/>
  <c r="S33" i="2"/>
  <c r="R33" i="2"/>
  <c r="Q33" i="2"/>
  <c r="P33" i="2"/>
  <c r="O33" i="2"/>
  <c r="M33" i="2"/>
  <c r="J33" i="2"/>
  <c r="I33" i="2"/>
  <c r="G33" i="2"/>
  <c r="D33" i="2"/>
  <c r="S32" i="2"/>
  <c r="R32" i="2"/>
  <c r="Q32" i="2"/>
  <c r="P32" i="2"/>
  <c r="O32" i="2"/>
  <c r="G32" i="2"/>
  <c r="D32" i="2"/>
  <c r="S31" i="2"/>
  <c r="R31" i="2"/>
  <c r="Q31" i="2"/>
  <c r="P31" i="2"/>
  <c r="O31" i="2"/>
  <c r="M31" i="2"/>
  <c r="J31" i="2"/>
  <c r="I31" i="2"/>
  <c r="G31" i="2"/>
  <c r="D31" i="2"/>
  <c r="S30" i="2"/>
  <c r="R30" i="2"/>
  <c r="Q30" i="2"/>
  <c r="P30" i="2"/>
  <c r="O30" i="2"/>
  <c r="G30" i="2"/>
  <c r="D30" i="2"/>
  <c r="S29" i="2"/>
  <c r="R29" i="2"/>
  <c r="Q29" i="2"/>
  <c r="P29" i="2"/>
  <c r="O29" i="2"/>
  <c r="M29" i="2"/>
  <c r="J29" i="2"/>
  <c r="I29" i="2"/>
  <c r="G29" i="2"/>
  <c r="D29" i="2"/>
  <c r="S28" i="2"/>
  <c r="R28" i="2"/>
  <c r="Q28" i="2"/>
  <c r="P28" i="2"/>
  <c r="O28" i="2"/>
  <c r="G28" i="2"/>
  <c r="D28" i="2"/>
  <c r="S27" i="2"/>
  <c r="R27" i="2"/>
  <c r="Q27" i="2"/>
  <c r="P27" i="2"/>
  <c r="O27" i="2"/>
  <c r="M27" i="2"/>
  <c r="J27" i="2"/>
  <c r="I27" i="2"/>
  <c r="G27" i="2"/>
  <c r="D27" i="2"/>
  <c r="S26" i="2"/>
  <c r="R26" i="2"/>
  <c r="Q26" i="2"/>
  <c r="P26" i="2"/>
  <c r="O26" i="2"/>
  <c r="G26" i="2"/>
  <c r="D26" i="2"/>
  <c r="S25" i="2"/>
  <c r="R25" i="2"/>
  <c r="Q25" i="2"/>
  <c r="P25" i="2"/>
  <c r="O25" i="2"/>
  <c r="M25" i="2"/>
  <c r="J25" i="2"/>
  <c r="I25" i="2"/>
  <c r="G25" i="2"/>
  <c r="D25" i="2"/>
  <c r="S24" i="2"/>
  <c r="R24" i="2"/>
  <c r="Q24" i="2"/>
  <c r="P24" i="2"/>
  <c r="O24" i="2"/>
  <c r="G24" i="2"/>
  <c r="D24" i="2"/>
  <c r="S23" i="2"/>
  <c r="R23" i="2"/>
  <c r="Q23" i="2"/>
  <c r="P23" i="2"/>
  <c r="O23" i="2"/>
  <c r="M23" i="2"/>
  <c r="J23" i="2"/>
  <c r="I23" i="2"/>
  <c r="G23" i="2"/>
  <c r="D23" i="2"/>
  <c r="S22" i="2"/>
  <c r="R22" i="2"/>
  <c r="Q22" i="2"/>
  <c r="P22" i="2"/>
  <c r="O22" i="2"/>
  <c r="G22" i="2"/>
  <c r="D22" i="2"/>
  <c r="S21" i="2"/>
  <c r="R21" i="2"/>
  <c r="Q21" i="2"/>
  <c r="P21" i="2"/>
  <c r="O21" i="2"/>
  <c r="M21" i="2"/>
  <c r="J21" i="2"/>
  <c r="I21" i="2"/>
  <c r="G21" i="2"/>
  <c r="D21" i="2"/>
  <c r="S20" i="2"/>
  <c r="R20" i="2"/>
  <c r="Q20" i="2"/>
  <c r="P20" i="2"/>
  <c r="O20" i="2"/>
  <c r="G20" i="2"/>
  <c r="D20" i="2"/>
  <c r="S19" i="2"/>
  <c r="R19" i="2"/>
  <c r="Q19" i="2"/>
  <c r="P19" i="2"/>
  <c r="O19" i="2"/>
  <c r="M19" i="2"/>
  <c r="J19" i="2"/>
  <c r="I19" i="2"/>
  <c r="G19" i="2"/>
  <c r="D19" i="2"/>
  <c r="S18" i="2"/>
  <c r="R18" i="2"/>
  <c r="Q18" i="2"/>
  <c r="P18" i="2"/>
  <c r="O18" i="2"/>
  <c r="G18" i="2"/>
  <c r="D18" i="2"/>
  <c r="S17" i="2"/>
  <c r="R17" i="2"/>
  <c r="Q17" i="2"/>
  <c r="P17" i="2"/>
  <c r="O17" i="2"/>
  <c r="M17" i="2"/>
  <c r="J17" i="2"/>
  <c r="I17" i="2"/>
  <c r="G17" i="2"/>
  <c r="D17" i="2"/>
  <c r="S16" i="2"/>
  <c r="R16" i="2"/>
  <c r="Q16" i="2"/>
  <c r="P16" i="2"/>
  <c r="O16" i="2"/>
  <c r="G16" i="2"/>
  <c r="D16" i="2"/>
  <c r="S15" i="2"/>
  <c r="R15" i="2"/>
  <c r="Q15" i="2"/>
  <c r="P15" i="2"/>
  <c r="O15" i="2"/>
  <c r="M15" i="2"/>
  <c r="J15" i="2"/>
  <c r="I15" i="2"/>
  <c r="G15" i="2"/>
  <c r="D15" i="2"/>
  <c r="S14" i="2"/>
  <c r="R14" i="2"/>
  <c r="Q14" i="2"/>
  <c r="P14" i="2"/>
  <c r="O14" i="2"/>
  <c r="G14" i="2"/>
  <c r="D14" i="2"/>
  <c r="S13" i="2"/>
  <c r="R13" i="2"/>
  <c r="Q13" i="2"/>
  <c r="P13" i="2"/>
  <c r="O13" i="2"/>
  <c r="M13" i="2"/>
  <c r="J13" i="2"/>
  <c r="I13" i="2"/>
  <c r="G13" i="2"/>
  <c r="D13" i="2"/>
  <c r="S12" i="2"/>
  <c r="R12" i="2"/>
  <c r="Q12" i="2"/>
  <c r="P12" i="2"/>
  <c r="O12" i="2"/>
  <c r="G12" i="2"/>
  <c r="D12" i="2"/>
  <c r="S11" i="2"/>
  <c r="R11" i="2"/>
  <c r="Q11" i="2"/>
  <c r="P11" i="2"/>
  <c r="O11" i="2"/>
  <c r="M11" i="2"/>
  <c r="J11" i="2"/>
  <c r="I11" i="2"/>
  <c r="G11" i="2"/>
  <c r="D11" i="2"/>
  <c r="S10" i="2"/>
  <c r="R10" i="2"/>
  <c r="Q10" i="2"/>
  <c r="P10" i="2"/>
  <c r="O10" i="2"/>
  <c r="G10" i="2"/>
  <c r="D10" i="2"/>
  <c r="S9" i="2"/>
  <c r="R9" i="2"/>
  <c r="Q9" i="2"/>
  <c r="P9" i="2"/>
  <c r="O9" i="2"/>
  <c r="M9" i="2"/>
  <c r="M38" i="2" s="1"/>
  <c r="J9" i="2"/>
  <c r="J38" i="2" s="1"/>
  <c r="I9" i="2"/>
  <c r="I38" i="2" s="1"/>
  <c r="G9" i="2"/>
  <c r="D9" i="2"/>
  <c r="G8" i="2"/>
  <c r="G38" i="2" s="1"/>
  <c r="D8" i="2"/>
  <c r="D38" i="2" s="1"/>
  <c r="K4" i="2"/>
  <c r="G38" i="3" l="1"/>
  <c r="H49" i="3"/>
</calcChain>
</file>

<file path=xl/sharedStrings.xml><?xml version="1.0" encoding="utf-8"?>
<sst xmlns="http://schemas.openxmlformats.org/spreadsheetml/2006/main" count="169" uniqueCount="107">
  <si>
    <t>別紙１</t>
    <phoneticPr fontId="4"/>
  </si>
  <si>
    <t>経　　費　　所　　要　　額　　精　　算　　書</t>
    <phoneticPr fontId="4"/>
  </si>
  <si>
    <t xml:space="preserve">　　　　　　　　　　　　　　　　 　　　　　   　　　　　　　　　　　 　　　　　　　　　　　　　　　　　　　　　　　　　 </t>
    <phoneticPr fontId="4"/>
  </si>
  <si>
    <t>補助事業者名：</t>
    <phoneticPr fontId="4"/>
  </si>
  <si>
    <t>←第2号様式別紙1より自動で反映</t>
    <rPh sb="1" eb="2">
      <t>ダイ</t>
    </rPh>
    <rPh sb="3" eb="4">
      <t>ゴウ</t>
    </rPh>
    <rPh sb="4" eb="6">
      <t>ヨウシキ</t>
    </rPh>
    <rPh sb="6" eb="8">
      <t>ベッシ</t>
    </rPh>
    <rPh sb="11" eb="13">
      <t>ジドウ</t>
    </rPh>
    <rPh sb="14" eb="16">
      <t>ハンエイ</t>
    </rPh>
    <phoneticPr fontId="4"/>
  </si>
  <si>
    <t>事  業  区  分</t>
    <rPh sb="0" eb="1">
      <t>コト</t>
    </rPh>
    <rPh sb="3" eb="4">
      <t>ギョウ</t>
    </rPh>
    <rPh sb="6" eb="7">
      <t>ク</t>
    </rPh>
    <rPh sb="9" eb="10">
      <t>ブン</t>
    </rPh>
    <phoneticPr fontId="4"/>
  </si>
  <si>
    <t>総事業費</t>
  </si>
  <si>
    <t>寄付金その
他の収入額</t>
    <phoneticPr fontId="4"/>
  </si>
  <si>
    <t>差引額</t>
  </si>
  <si>
    <t>対象経費の
実支出額</t>
    <phoneticPr fontId="4"/>
  </si>
  <si>
    <t>基準額</t>
  </si>
  <si>
    <t>選定額</t>
  </si>
  <si>
    <t>都道府県
補 助 額</t>
    <phoneticPr fontId="4"/>
  </si>
  <si>
    <t>国庫補助
基 本 額</t>
    <phoneticPr fontId="4"/>
  </si>
  <si>
    <t>国庫補助
所 要 額</t>
    <phoneticPr fontId="4"/>
  </si>
  <si>
    <t>国庫補助
交付決定額</t>
    <phoneticPr fontId="4"/>
  </si>
  <si>
    <t>国庫補助
受入済額</t>
    <phoneticPr fontId="4"/>
  </si>
  <si>
    <t>差引過△
不足額</t>
    <phoneticPr fontId="4"/>
  </si>
  <si>
    <t>(Ａ)</t>
    <phoneticPr fontId="4"/>
  </si>
  <si>
    <t>(Ｂ)</t>
    <phoneticPr fontId="4"/>
  </si>
  <si>
    <t>(A)-(B)=(C)</t>
  </si>
  <si>
    <t>(Ｄ)</t>
    <phoneticPr fontId="4"/>
  </si>
  <si>
    <t>(Ｅ)</t>
    <phoneticPr fontId="4"/>
  </si>
  <si>
    <t>(Ｆ)</t>
    <phoneticPr fontId="4"/>
  </si>
  <si>
    <t>(Ｇ)</t>
    <phoneticPr fontId="4"/>
  </si>
  <si>
    <t>(Ｈ)</t>
    <phoneticPr fontId="4"/>
  </si>
  <si>
    <t>(Ｉ)</t>
    <phoneticPr fontId="4"/>
  </si>
  <si>
    <t>(Ｊ)</t>
    <phoneticPr fontId="4"/>
  </si>
  <si>
    <t>(Ｋ)</t>
    <phoneticPr fontId="4"/>
  </si>
  <si>
    <t>(K)-(I)=(L)</t>
  </si>
  <si>
    <t>円</t>
  </si>
  <si>
    <t>合計</t>
    <rPh sb="0" eb="2">
      <t>ゴウケイ</t>
    </rPh>
    <phoneticPr fontId="4"/>
  </si>
  <si>
    <t>(注)１　本調査表は、施設ごとに作成すること。</t>
  </si>
  <si>
    <t>２　「事業区分」欄、上段には交付の対象となる事業の名称をプルダウンから選択、下段には施設の名称を記載すること。</t>
    <rPh sb="3" eb="5">
      <t>ジギョウ</t>
    </rPh>
    <rPh sb="10" eb="12">
      <t>ジョウダン</t>
    </rPh>
    <rPh sb="35" eb="37">
      <t>センタク</t>
    </rPh>
    <rPh sb="38" eb="40">
      <t>ゲダン</t>
    </rPh>
    <rPh sb="42" eb="44">
      <t>シセツ</t>
    </rPh>
    <rPh sb="45" eb="47">
      <t>メイショウ</t>
    </rPh>
    <rPh sb="48" eb="50">
      <t>キサイ</t>
    </rPh>
    <phoneticPr fontId="4"/>
  </si>
  <si>
    <t>３　「選定額」欄は、(D)と(E)とを比較して少ない方の額を記入すること。</t>
  </si>
  <si>
    <t>４　「国庫補助基本額」欄は、次により記入すること。</t>
  </si>
  <si>
    <t xml:space="preserve"> (1)　交付要綱５(交付額の算定方法)（1）に掲げる事業･･･(C)と(F)とを比較して少ない方の額</t>
    <phoneticPr fontId="4"/>
  </si>
  <si>
    <t xml:space="preserve"> (2)　　　　　　　　〃　　　　　　(2)に掲げる事業･･･(C)と(F)と(G)とを比較してもっとも少ない額</t>
    <phoneticPr fontId="4"/>
  </si>
  <si>
    <t xml:space="preserve"> (3)　　　　　　　　〃　　　　　　(3)に掲げる事業･･･(C)と(F)とを比較して少ない方の額に３分の２を乗じて得た額と(G)とを比較して少ない方の額</t>
  </si>
  <si>
    <t xml:space="preserve"> (4)　　　　　　　　〃　　　　　　(4)に掲げる事業･･･(C)と(F)とを比較して少ない方の額に補助率を乗じて得た額と(G)とを比較して少ない方の額</t>
  </si>
  <si>
    <t xml:space="preserve"> (5)　　　　　　　　〃　　　　　　(5)に掲げる事業･･･(C)と(F)とを比較して少ない方の額に４分の３を乗じて得た額と(G)とを比較して少ない方の額</t>
  </si>
  <si>
    <t>５　「国庫補助所要額」欄は、次により記入すること。ただし、算出された額に1,000円未満の端数が生じた場合にはこれを切捨てるものとする。</t>
  </si>
  <si>
    <t xml:space="preserve"> (1)　交付要綱５（交付額の算定方法）(1)に掲げる事業･････････(H)欄に記載された額に補助率を乗じて得た額</t>
    <rPh sb="11" eb="14">
      <t>コウフガク</t>
    </rPh>
    <rPh sb="15" eb="17">
      <t>サンテイ</t>
    </rPh>
    <rPh sb="17" eb="19">
      <t>ホウホウ</t>
    </rPh>
    <phoneticPr fontId="4"/>
  </si>
  <si>
    <t xml:space="preserve"> (2)　　　　　　　　〃　　　　　　(2)及び(3)に掲げる事業･････････(H)欄に記載された額に２分の１を乗じて得た額</t>
    <phoneticPr fontId="4"/>
  </si>
  <si>
    <t xml:space="preserve"> (3)　　　　　　　　〃　　　　　　(4)に掲げる事業････(H)欄に記載された額</t>
    <phoneticPr fontId="4"/>
  </si>
  <si>
    <t xml:space="preserve"> (4)　　　　　　　　〃　　　　　　(5)に掲げる事業････････････････(H)欄に記載された額に３分の２を乗じて得た額</t>
    <phoneticPr fontId="4"/>
  </si>
  <si>
    <t>６　（Ｊ）欄及び（Ｋ）欄については交付要綱の９による変更交付申請手続の他は斜線を引くこと。</t>
    <rPh sb="5" eb="6">
      <t>ラン</t>
    </rPh>
    <rPh sb="6" eb="7">
      <t>オヨ</t>
    </rPh>
    <rPh sb="11" eb="12">
      <t>ラン</t>
    </rPh>
    <rPh sb="17" eb="19">
      <t>コウフ</t>
    </rPh>
    <rPh sb="19" eb="21">
      <t>ヨウコウ</t>
    </rPh>
    <rPh sb="26" eb="28">
      <t>ヘンコウ</t>
    </rPh>
    <rPh sb="28" eb="30">
      <t>コウフ</t>
    </rPh>
    <rPh sb="30" eb="32">
      <t>シンセイ</t>
    </rPh>
    <rPh sb="32" eb="34">
      <t>テツヅ</t>
    </rPh>
    <rPh sb="35" eb="36">
      <t>ホカ</t>
    </rPh>
    <rPh sb="37" eb="39">
      <t>シャセン</t>
    </rPh>
    <rPh sb="40" eb="41">
      <t>ヒ</t>
    </rPh>
    <phoneticPr fontId="4"/>
  </si>
  <si>
    <t>別紙２</t>
    <phoneticPr fontId="4"/>
  </si>
  <si>
    <t>事　　業　　実　　績　　報　　告　　書</t>
    <phoneticPr fontId="4"/>
  </si>
  <si>
    <t>事業区分</t>
    <rPh sb="2" eb="4">
      <t>クブン</t>
    </rPh>
    <phoneticPr fontId="4"/>
  </si>
  <si>
    <t>←第2号様式別紙2より自動で反映</t>
    <rPh sb="1" eb="2">
      <t>ダイ</t>
    </rPh>
    <rPh sb="3" eb="4">
      <t>ゴウ</t>
    </rPh>
    <rPh sb="4" eb="6">
      <t>ヨウシキ</t>
    </rPh>
    <rPh sb="6" eb="8">
      <t>ベッシ</t>
    </rPh>
    <rPh sb="11" eb="13">
      <t>ジドウ</t>
    </rPh>
    <rPh sb="14" eb="16">
      <t>ハンエイ</t>
    </rPh>
    <phoneticPr fontId="4"/>
  </si>
  <si>
    <t>補助（間接補助）事業者名</t>
    <rPh sb="0" eb="2">
      <t>ホジョ</t>
    </rPh>
    <rPh sb="3" eb="5">
      <t>カンセツ</t>
    </rPh>
    <rPh sb="5" eb="7">
      <t>ホジョ</t>
    </rPh>
    <rPh sb="8" eb="12">
      <t>ジギョウシャメイ</t>
    </rPh>
    <phoneticPr fontId="4"/>
  </si>
  <si>
    <t>施設名</t>
  </si>
  <si>
    <t>所在地</t>
    <rPh sb="0" eb="3">
      <t>ショザイチ</t>
    </rPh>
    <phoneticPr fontId="4"/>
  </si>
  <si>
    <t>施工内容</t>
    <rPh sb="0" eb="2">
      <t>セコウ</t>
    </rPh>
    <rPh sb="2" eb="4">
      <t>ナイヨウ</t>
    </rPh>
    <phoneticPr fontId="4"/>
  </si>
  <si>
    <t>建物の構造及び面積</t>
    <phoneticPr fontId="4"/>
  </si>
  <si>
    <t>　　　　　　　　　　　　　　　　　　　　　　　　　　　　　　</t>
  </si>
  <si>
    <t>構造：</t>
    <rPh sb="0" eb="2">
      <t>コウゾウ</t>
    </rPh>
    <phoneticPr fontId="4"/>
  </si>
  <si>
    <t>○階建</t>
    <rPh sb="1" eb="2">
      <t>カイ</t>
    </rPh>
    <rPh sb="2" eb="3">
      <t>ダ</t>
    </rPh>
    <phoneticPr fontId="4"/>
  </si>
  <si>
    <t>←構造はプルダウンから選択</t>
    <rPh sb="1" eb="3">
      <t>コウゾウ</t>
    </rPh>
    <rPh sb="11" eb="13">
      <t>センタク</t>
    </rPh>
    <phoneticPr fontId="4"/>
  </si>
  <si>
    <t>建築面積 　</t>
    <rPh sb="0" eb="2">
      <t>ケンチク</t>
    </rPh>
    <phoneticPr fontId="4"/>
  </si>
  <si>
    <r>
      <rPr>
        <u/>
        <sz val="9"/>
        <color rgb="FF000000"/>
        <rFont val="ＭＳ Ｐゴシック"/>
        <family val="3"/>
        <charset val="128"/>
      </rPr>
      <t xml:space="preserve">           ㎡</t>
    </r>
    <r>
      <rPr>
        <sz val="9"/>
        <color rgb="FF000000"/>
        <rFont val="ＭＳ Ｐゴシック"/>
        <family val="3"/>
        <charset val="128"/>
      </rPr>
      <t xml:space="preserve"> </t>
    </r>
    <phoneticPr fontId="4"/>
  </si>
  <si>
    <t>延べ面積</t>
    <phoneticPr fontId="4"/>
  </si>
  <si>
    <t>施工期間</t>
  </si>
  <si>
    <t>着工</t>
    <phoneticPr fontId="4"/>
  </si>
  <si>
    <t>　　 年   月　 日</t>
    <phoneticPr fontId="4"/>
  </si>
  <si>
    <t>～</t>
    <phoneticPr fontId="4"/>
  </si>
  <si>
    <t>　竣工</t>
    <phoneticPr fontId="4"/>
  </si>
  <si>
    <t xml:space="preserve"> 　 年   月　 日</t>
    <phoneticPr fontId="4"/>
  </si>
  <si>
    <t>整備費内訳　　　　　　　　　　　　　　　　　　　　　　　　</t>
    <phoneticPr fontId="4"/>
  </si>
  <si>
    <t>区　分</t>
    <phoneticPr fontId="4"/>
  </si>
  <si>
    <t>費　　目</t>
    <phoneticPr fontId="4"/>
  </si>
  <si>
    <t>面　積　</t>
    <phoneticPr fontId="4"/>
  </si>
  <si>
    <t>単　価　</t>
    <phoneticPr fontId="4"/>
  </si>
  <si>
    <t>金　　額　</t>
    <phoneticPr fontId="4"/>
  </si>
  <si>
    <t>備　　考　</t>
    <phoneticPr fontId="4"/>
  </si>
  <si>
    <t>　　　</t>
  </si>
  <si>
    <t>　　　　　</t>
  </si>
  <si>
    <t xml:space="preserve">        ㎡</t>
  </si>
  <si>
    <t xml:space="preserve">  　　  円</t>
  </si>
  <si>
    <t xml:space="preserve">            円</t>
  </si>
  <si>
    <t>　　　　　　</t>
  </si>
  <si>
    <t>補助対象事業分</t>
    <rPh sb="0" eb="2">
      <t>ホジョ</t>
    </rPh>
    <rPh sb="2" eb="4">
      <t>タイショウ</t>
    </rPh>
    <rPh sb="4" eb="7">
      <t>ジギョウブン</t>
    </rPh>
    <phoneticPr fontId="4"/>
  </si>
  <si>
    <t>小  計</t>
  </si>
  <si>
    <t>　　　　単価、小計、合計は自動計算</t>
    <rPh sb="4" eb="6">
      <t>タンカ</t>
    </rPh>
    <rPh sb="7" eb="9">
      <t>ショウケイ</t>
    </rPh>
    <rPh sb="10" eb="12">
      <t>ゴウケイ</t>
    </rPh>
    <rPh sb="13" eb="15">
      <t>ジドウ</t>
    </rPh>
    <rPh sb="15" eb="17">
      <t>ケイサン</t>
    </rPh>
    <phoneticPr fontId="4"/>
  </si>
  <si>
    <t>補助対象外事業分</t>
    <rPh sb="0" eb="2">
      <t>ホジョ</t>
    </rPh>
    <rPh sb="2" eb="4">
      <t>タイショウ</t>
    </rPh>
    <rPh sb="4" eb="5">
      <t>ソト</t>
    </rPh>
    <rPh sb="5" eb="8">
      <t>ジギョウブン</t>
    </rPh>
    <phoneticPr fontId="4"/>
  </si>
  <si>
    <t>合　計</t>
    <rPh sb="0" eb="1">
      <t>ゴウ</t>
    </rPh>
    <rPh sb="2" eb="3">
      <t>ケイ</t>
    </rPh>
    <phoneticPr fontId="4"/>
  </si>
  <si>
    <t>財源内訳</t>
    <phoneticPr fontId="4"/>
  </si>
  <si>
    <t>区分</t>
    <rPh sb="0" eb="2">
      <t>クブン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</si>
  <si>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</si>
  <si>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</si>
  <si>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円</t>
    <rPh sb="0" eb="1">
      <t>エン</t>
    </rPh>
    <phoneticPr fontId="4"/>
  </si>
  <si>
    <t>（内　訳）</t>
    <rPh sb="1" eb="2">
      <t>ウチ</t>
    </rPh>
    <rPh sb="3" eb="4">
      <t>ヤク</t>
    </rPh>
    <phoneticPr fontId="4"/>
  </si>
  <si>
    <t>(1)  補助金</t>
    <phoneticPr fontId="4"/>
  </si>
  <si>
    <t>←国と都道府県の合計は自動計算</t>
    <rPh sb="1" eb="2">
      <t>クニ</t>
    </rPh>
    <rPh sb="3" eb="7">
      <t>トドウフケン</t>
    </rPh>
    <rPh sb="8" eb="10">
      <t>ゴウケイ</t>
    </rPh>
    <rPh sb="11" eb="13">
      <t>ジドウ</t>
    </rPh>
    <rPh sb="13" eb="15">
      <t>ケイサン</t>
    </rPh>
    <phoneticPr fontId="4"/>
  </si>
  <si>
    <t>　　　　うち国</t>
    <phoneticPr fontId="4"/>
  </si>
  <si>
    <t>　　　　うち都道府県</t>
    <phoneticPr fontId="4"/>
  </si>
  <si>
    <t>(2)  地方債</t>
    <phoneticPr fontId="4"/>
  </si>
  <si>
    <t>(3)  寄付金</t>
    <phoneticPr fontId="4"/>
  </si>
  <si>
    <t>(4)  その他（診療収入等）</t>
    <rPh sb="9" eb="11">
      <t>シンリョウ</t>
    </rPh>
    <rPh sb="11" eb="13">
      <t>シュウニュウ</t>
    </rPh>
    <rPh sb="13" eb="14">
      <t>トウ</t>
    </rPh>
    <phoneticPr fontId="4"/>
  </si>
  <si>
    <t>計</t>
    <rPh sb="0" eb="1">
      <t>ケイ</t>
    </rPh>
    <phoneticPr fontId="4"/>
  </si>
  <si>
    <t>←自動計算</t>
    <rPh sb="1" eb="3">
      <t>ジドウ</t>
    </rPh>
    <rPh sb="3" eb="5">
      <t>ケイサン</t>
    </rPh>
    <phoneticPr fontId="4"/>
  </si>
  <si>
    <t>補助財産を取得する際に、当該補助財産を取得するための抵当権設定の有無</t>
    <phoneticPr fontId="4"/>
  </si>
  <si>
    <t>←プルダウンで選択</t>
    <rPh sb="7" eb="9">
      <t>センタク</t>
    </rPh>
    <phoneticPr fontId="4"/>
  </si>
  <si>
    <t>その他　参考事項　</t>
    <phoneticPr fontId="4"/>
  </si>
  <si>
    <t xml:space="preserve"> （注）１．</t>
    <phoneticPr fontId="4"/>
  </si>
  <si>
    <t>整備費内訳の「費目」欄は、交付要綱の５（交付額の算定方法）の対象経費に定める各部門に区分して記入すること。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</si>
</sst>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#,##0.00;&quot;△ &quot;#,##0.00"/>
    <numFmt numFmtId="178" formatCode="#,##0.00_);[Red]\(#,##0.00\)"/>
    <numFmt numFmtId="179" formatCode="#,##0_);[Red]\(#,##0\)"/>
    <numFmt numFmtId="180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9"/>
      <color rgb="FF00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thick">
        <color rgb="FF000000"/>
      </right>
      <top/>
      <bottom style="hair">
        <color indexed="64"/>
      </bottom>
      <diagonal/>
    </border>
    <border>
      <left style="thick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thick">
        <color rgb="FF000000"/>
      </right>
      <top/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right" vertical="center" shrinkToFit="1"/>
    </xf>
    <xf numFmtId="0" fontId="2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vertical="center" wrapText="1"/>
    </xf>
    <xf numFmtId="0" fontId="2" fillId="0" borderId="9" xfId="1" applyFont="1" applyBorder="1" applyAlignment="1">
      <alignment horizontal="right" vertical="top" wrapText="1"/>
    </xf>
    <xf numFmtId="0" fontId="2" fillId="0" borderId="10" xfId="1" applyFont="1" applyBorder="1" applyAlignment="1">
      <alignment horizontal="right" vertical="top" wrapText="1"/>
    </xf>
    <xf numFmtId="0" fontId="2" fillId="2" borderId="11" xfId="1" applyFont="1" applyFill="1" applyBorder="1" applyAlignment="1">
      <alignment vertical="center" wrapText="1"/>
    </xf>
    <xf numFmtId="176" fontId="2" fillId="0" borderId="12" xfId="1" applyNumberFormat="1" applyFont="1" applyFill="1" applyBorder="1" applyAlignment="1">
      <alignment vertical="center" shrinkToFit="1"/>
    </xf>
    <xf numFmtId="176" fontId="2" fillId="0" borderId="13" xfId="1" applyNumberFormat="1" applyFont="1" applyFill="1" applyBorder="1" applyAlignment="1">
      <alignment vertical="center" shrinkToFit="1"/>
    </xf>
    <xf numFmtId="12" fontId="5" fillId="0" borderId="0" xfId="1" applyNumberFormat="1" applyFont="1" applyAlignment="1">
      <alignment vertical="center"/>
    </xf>
    <xf numFmtId="0" fontId="2" fillId="2" borderId="14" xfId="1" applyFont="1" applyFill="1" applyBorder="1" applyAlignment="1">
      <alignment vertical="center" wrapText="1"/>
    </xf>
    <xf numFmtId="176" fontId="2" fillId="2" borderId="15" xfId="1" applyNumberFormat="1" applyFont="1" applyFill="1" applyBorder="1" applyAlignment="1">
      <alignment vertical="center" shrinkToFit="1"/>
    </xf>
    <xf numFmtId="176" fontId="2" fillId="0" borderId="15" xfId="1" applyNumberFormat="1" applyFont="1" applyBorder="1" applyAlignment="1">
      <alignment vertical="center" shrinkToFit="1"/>
    </xf>
    <xf numFmtId="176" fontId="2" fillId="0" borderId="15" xfId="1" applyNumberFormat="1" applyFont="1" applyFill="1" applyBorder="1" applyAlignment="1">
      <alignment vertical="center" shrinkToFit="1"/>
    </xf>
    <xf numFmtId="176" fontId="2" fillId="0" borderId="16" xfId="1" applyNumberFormat="1" applyFont="1" applyBorder="1" applyAlignment="1">
      <alignment vertical="center" shrinkToFit="1"/>
    </xf>
    <xf numFmtId="0" fontId="2" fillId="2" borderId="17" xfId="1" applyFont="1" applyFill="1" applyBorder="1" applyAlignment="1">
      <alignment vertical="center" wrapText="1"/>
    </xf>
    <xf numFmtId="176" fontId="2" fillId="2" borderId="18" xfId="1" applyNumberFormat="1" applyFont="1" applyFill="1" applyBorder="1" applyAlignment="1">
      <alignment vertical="center" shrinkToFit="1"/>
    </xf>
    <xf numFmtId="176" fontId="2" fillId="0" borderId="18" xfId="1" applyNumberFormat="1" applyFont="1" applyBorder="1" applyAlignment="1">
      <alignment vertical="center" shrinkToFit="1"/>
    </xf>
    <xf numFmtId="176" fontId="2" fillId="0" borderId="18" xfId="1" applyNumberFormat="1" applyFont="1" applyFill="1" applyBorder="1" applyAlignment="1">
      <alignment vertical="center" shrinkToFit="1"/>
    </xf>
    <xf numFmtId="176" fontId="2" fillId="0" borderId="19" xfId="1" applyNumberFormat="1" applyFont="1" applyBorder="1" applyAlignment="1">
      <alignment vertical="center" shrinkToFit="1"/>
    </xf>
    <xf numFmtId="0" fontId="2" fillId="0" borderId="20" xfId="1" applyFont="1" applyBorder="1" applyAlignment="1">
      <alignment horizontal="right" vertical="center" wrapText="1"/>
    </xf>
    <xf numFmtId="176" fontId="2" fillId="0" borderId="21" xfId="1" applyNumberFormat="1" applyFont="1" applyBorder="1" applyAlignment="1">
      <alignment vertical="center" shrinkToFit="1"/>
    </xf>
    <xf numFmtId="176" fontId="2" fillId="0" borderId="22" xfId="1" applyNumberFormat="1" applyFont="1" applyBorder="1" applyAlignment="1">
      <alignment vertical="center" shrinkToFit="1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left" vertical="center" indent="1"/>
    </xf>
    <xf numFmtId="0" fontId="2" fillId="0" borderId="0" xfId="1" applyFont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10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 wrapText="1"/>
    </xf>
    <xf numFmtId="0" fontId="2" fillId="2" borderId="0" xfId="1" applyFont="1" applyFill="1" applyBorder="1" applyAlignment="1">
      <alignment vertical="center" wrapText="1"/>
    </xf>
    <xf numFmtId="0" fontId="2" fillId="0" borderId="30" xfId="1" applyFont="1" applyBorder="1" applyAlignment="1">
      <alignment vertical="center" wrapText="1"/>
    </xf>
    <xf numFmtId="0" fontId="2" fillId="2" borderId="29" xfId="1" applyFont="1" applyFill="1" applyBorder="1" applyAlignment="1">
      <alignment vertical="center" wrapText="1"/>
    </xf>
    <xf numFmtId="0" fontId="2" fillId="0" borderId="29" xfId="1" applyFont="1" applyBorder="1" applyAlignment="1">
      <alignment vertical="center" wrapText="1"/>
    </xf>
    <xf numFmtId="0" fontId="2" fillId="0" borderId="33" xfId="1" applyFont="1" applyBorder="1" applyAlignment="1">
      <alignment vertical="center" wrapText="1"/>
    </xf>
    <xf numFmtId="0" fontId="2" fillId="0" borderId="24" xfId="1" applyFont="1" applyFill="1" applyBorder="1" applyAlignment="1">
      <alignment horizontal="right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vertical="center" wrapText="1"/>
    </xf>
    <xf numFmtId="0" fontId="2" fillId="2" borderId="26" xfId="1" applyFont="1" applyFill="1" applyBorder="1" applyAlignment="1">
      <alignment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34" xfId="1" applyFont="1" applyBorder="1" applyAlignment="1">
      <alignment vertical="center" wrapText="1"/>
    </xf>
    <xf numFmtId="0" fontId="2" fillId="0" borderId="35" xfId="1" applyFont="1" applyBorder="1" applyAlignment="1">
      <alignment horizontal="right" vertical="top" wrapText="1"/>
    </xf>
    <xf numFmtId="178" fontId="2" fillId="0" borderId="35" xfId="1" applyNumberFormat="1" applyFont="1" applyBorder="1" applyAlignment="1">
      <alignment vertical="center" wrapText="1"/>
    </xf>
    <xf numFmtId="179" fontId="2" fillId="2" borderId="35" xfId="1" applyNumberFormat="1" applyFont="1" applyFill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2" fillId="0" borderId="35" xfId="1" applyFont="1" applyBorder="1" applyAlignment="1">
      <alignment horizontal="center" vertical="center" textRotation="255" wrapText="1"/>
    </xf>
    <xf numFmtId="0" fontId="7" fillId="0" borderId="36" xfId="1" applyFont="1" applyBorder="1" applyAlignment="1">
      <alignment vertical="center" wrapText="1"/>
    </xf>
    <xf numFmtId="178" fontId="2" fillId="0" borderId="23" xfId="1" applyNumberFormat="1" applyFont="1" applyBorder="1" applyAlignment="1">
      <alignment vertical="center" wrapText="1"/>
    </xf>
    <xf numFmtId="179" fontId="2" fillId="0" borderId="23" xfId="1" applyNumberFormat="1" applyFont="1" applyBorder="1" applyAlignment="1">
      <alignment vertical="center" wrapText="1"/>
    </xf>
    <xf numFmtId="0" fontId="2" fillId="0" borderId="23" xfId="1" applyFont="1" applyBorder="1" applyAlignment="1">
      <alignment vertical="center" wrapText="1"/>
    </xf>
    <xf numFmtId="0" fontId="7" fillId="0" borderId="31" xfId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7" fillId="0" borderId="30" xfId="1" applyFont="1" applyBorder="1" applyAlignment="1">
      <alignment vertical="center" wrapText="1"/>
    </xf>
    <xf numFmtId="0" fontId="2" fillId="0" borderId="31" xfId="1" applyFont="1" applyBorder="1" applyAlignment="1">
      <alignment vertical="center" wrapText="1"/>
    </xf>
    <xf numFmtId="0" fontId="2" fillId="0" borderId="34" xfId="1" applyFont="1" applyBorder="1" applyAlignment="1">
      <alignment horizontal="right" vertical="top" wrapText="1"/>
    </xf>
    <xf numFmtId="0" fontId="2" fillId="0" borderId="31" xfId="1" applyFont="1" applyBorder="1" applyAlignment="1">
      <alignment horizontal="center" vertical="center" textRotation="255" wrapText="1"/>
    </xf>
    <xf numFmtId="0" fontId="2" fillId="2" borderId="31" xfId="1" applyFont="1" applyFill="1" applyBorder="1" applyAlignment="1">
      <alignment vertical="center" wrapText="1"/>
    </xf>
    <xf numFmtId="0" fontId="2" fillId="2" borderId="30" xfId="1" applyFont="1" applyFill="1" applyBorder="1" applyAlignment="1">
      <alignment vertical="center" wrapText="1"/>
    </xf>
    <xf numFmtId="0" fontId="2" fillId="2" borderId="32" xfId="1" applyFont="1" applyFill="1" applyBorder="1" applyAlignment="1">
      <alignment vertical="center" wrapText="1"/>
    </xf>
    <xf numFmtId="0" fontId="2" fillId="2" borderId="33" xfId="1" applyFont="1" applyFill="1" applyBorder="1" applyAlignment="1">
      <alignment vertical="center" wrapText="1"/>
    </xf>
    <xf numFmtId="178" fontId="7" fillId="0" borderId="23" xfId="1" applyNumberFormat="1" applyFont="1" applyBorder="1" applyAlignment="1">
      <alignment vertical="center" wrapText="1"/>
    </xf>
    <xf numFmtId="179" fontId="7" fillId="0" borderId="23" xfId="1" applyNumberFormat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0" borderId="32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7" fillId="0" borderId="33" xfId="1" applyFont="1" applyBorder="1" applyAlignment="1">
      <alignment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2" borderId="25" xfId="1" applyFont="1" applyFill="1" applyBorder="1" applyAlignment="1">
      <alignment vertical="center" wrapText="1"/>
    </xf>
    <xf numFmtId="0" fontId="7" fillId="2" borderId="26" xfId="1" applyFont="1" applyFill="1" applyBorder="1" applyAlignment="1">
      <alignment vertical="center" wrapText="1"/>
    </xf>
    <xf numFmtId="0" fontId="7" fillId="0" borderId="0" xfId="1" applyFont="1" applyAlignment="1">
      <alignment horizontal="right"/>
    </xf>
    <xf numFmtId="49" fontId="7" fillId="0" borderId="0" xfId="1" applyNumberFormat="1" applyFont="1" applyAlignment="1">
      <alignment horizontal="right" vertical="top"/>
    </xf>
    <xf numFmtId="0" fontId="5" fillId="0" borderId="0" xfId="1" applyFont="1" applyAlignment="1">
      <alignment vertical="top" wrapText="1"/>
    </xf>
    <xf numFmtId="0" fontId="6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vertical="top" wrapText="1"/>
    </xf>
    <xf numFmtId="0" fontId="12" fillId="0" borderId="23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7" fillId="2" borderId="37" xfId="1" applyFont="1" applyFill="1" applyBorder="1" applyAlignment="1">
      <alignment vertical="center" wrapText="1"/>
    </xf>
    <xf numFmtId="0" fontId="7" fillId="2" borderId="27" xfId="1" applyFont="1" applyFill="1" applyBorder="1" applyAlignment="1">
      <alignment vertical="center" wrapText="1"/>
    </xf>
    <xf numFmtId="0" fontId="7" fillId="2" borderId="28" xfId="1" applyFont="1" applyFill="1" applyBorder="1" applyAlignment="1">
      <alignment vertical="center" wrapText="1"/>
    </xf>
    <xf numFmtId="0" fontId="7" fillId="2" borderId="31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0" fontId="7" fillId="2" borderId="30" xfId="1" applyFont="1" applyFill="1" applyBorder="1" applyAlignment="1">
      <alignment vertical="center" wrapText="1"/>
    </xf>
    <xf numFmtId="0" fontId="7" fillId="2" borderId="32" xfId="1" applyFont="1" applyFill="1" applyBorder="1" applyAlignment="1">
      <alignment vertical="center" wrapText="1"/>
    </xf>
    <xf numFmtId="0" fontId="7" fillId="2" borderId="29" xfId="1" applyFont="1" applyFill="1" applyBorder="1" applyAlignment="1">
      <alignment vertical="center" wrapText="1"/>
    </xf>
    <xf numFmtId="0" fontId="7" fillId="2" borderId="33" xfId="1" applyFont="1" applyFill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31" xfId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7" fillId="0" borderId="30" xfId="1" applyFont="1" applyBorder="1" applyAlignment="1">
      <alignment vertical="center" wrapText="1"/>
    </xf>
    <xf numFmtId="180" fontId="7" fillId="2" borderId="31" xfId="1" applyNumberFormat="1" applyFont="1" applyFill="1" applyBorder="1" applyAlignment="1">
      <alignment horizontal="right" vertical="center" wrapText="1"/>
    </xf>
    <xf numFmtId="180" fontId="7" fillId="2" borderId="0" xfId="1" applyNumberFormat="1" applyFont="1" applyFill="1" applyBorder="1" applyAlignment="1">
      <alignment horizontal="right" vertical="center" wrapText="1"/>
    </xf>
    <xf numFmtId="180" fontId="7" fillId="2" borderId="30" xfId="1" applyNumberFormat="1" applyFont="1" applyFill="1" applyBorder="1" applyAlignment="1">
      <alignment horizontal="right" vertical="center" wrapText="1"/>
    </xf>
    <xf numFmtId="0" fontId="7" fillId="0" borderId="23" xfId="1" applyFont="1" applyBorder="1" applyAlignment="1">
      <alignment horizontal="center" vertical="center" wrapText="1"/>
    </xf>
    <xf numFmtId="180" fontId="7" fillId="0" borderId="24" xfId="1" applyNumberFormat="1" applyFont="1" applyBorder="1" applyAlignment="1">
      <alignment vertical="center" wrapText="1"/>
    </xf>
    <xf numFmtId="180" fontId="7" fillId="0" borderId="25" xfId="1" applyNumberFormat="1" applyFont="1" applyBorder="1" applyAlignment="1">
      <alignment vertical="center" wrapText="1"/>
    </xf>
    <xf numFmtId="180" fontId="7" fillId="0" borderId="26" xfId="1" applyNumberFormat="1" applyFont="1" applyBorder="1" applyAlignment="1">
      <alignment vertical="center" wrapText="1"/>
    </xf>
    <xf numFmtId="0" fontId="14" fillId="0" borderId="24" xfId="1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left" vertical="center" wrapText="1"/>
    </xf>
    <xf numFmtId="0" fontId="15" fillId="0" borderId="25" xfId="1" applyFont="1" applyBorder="1" applyAlignment="1">
      <alignment horizontal="left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0" borderId="37" xfId="1" applyFont="1" applyBorder="1" applyAlignment="1">
      <alignment vertical="center" wrapText="1"/>
    </xf>
    <xf numFmtId="0" fontId="7" fillId="0" borderId="27" xfId="1" applyFont="1" applyBorder="1" applyAlignment="1">
      <alignment vertical="center" wrapText="1"/>
    </xf>
    <xf numFmtId="0" fontId="7" fillId="0" borderId="28" xfId="1" applyFont="1" applyBorder="1" applyAlignment="1">
      <alignment vertical="center" wrapText="1"/>
    </xf>
    <xf numFmtId="0" fontId="7" fillId="0" borderId="37" xfId="1" applyFont="1" applyBorder="1" applyAlignment="1">
      <alignment horizontal="right" vertical="center" wrapText="1"/>
    </xf>
    <xf numFmtId="0" fontId="7" fillId="0" borderId="27" xfId="1" applyFont="1" applyBorder="1" applyAlignment="1">
      <alignment horizontal="right" vertical="center" wrapText="1"/>
    </xf>
    <xf numFmtId="0" fontId="7" fillId="0" borderId="28" xfId="1" applyFont="1" applyBorder="1" applyAlignment="1">
      <alignment horizontal="right" vertical="center" wrapText="1"/>
    </xf>
    <xf numFmtId="180" fontId="7" fillId="0" borderId="31" xfId="1" applyNumberFormat="1" applyFont="1" applyBorder="1" applyAlignment="1">
      <alignment horizontal="right" vertical="center" wrapText="1"/>
    </xf>
    <xf numFmtId="180" fontId="7" fillId="0" borderId="0" xfId="1" applyNumberFormat="1" applyFont="1" applyBorder="1" applyAlignment="1">
      <alignment horizontal="right" vertical="center" wrapText="1"/>
    </xf>
    <xf numFmtId="180" fontId="7" fillId="0" borderId="30" xfId="1" applyNumberFormat="1" applyFont="1" applyBorder="1" applyAlignment="1">
      <alignment horizontal="right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178" fontId="7" fillId="0" borderId="24" xfId="1" applyNumberFormat="1" applyFont="1" applyBorder="1" applyAlignment="1">
      <alignment vertical="center" wrapText="1"/>
    </xf>
    <xf numFmtId="178" fontId="7" fillId="0" borderId="26" xfId="1" applyNumberFormat="1" applyFont="1" applyBorder="1" applyAlignment="1">
      <alignment vertical="center" wrapText="1"/>
    </xf>
    <xf numFmtId="0" fontId="7" fillId="0" borderId="23" xfId="1" applyFont="1" applyBorder="1" applyAlignment="1">
      <alignment horizontal="left" vertical="center" wrapText="1"/>
    </xf>
    <xf numFmtId="0" fontId="2" fillId="2" borderId="31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2" fillId="2" borderId="30" xfId="1" applyFont="1" applyFill="1" applyBorder="1" applyAlignment="1">
      <alignment vertical="center" wrapText="1"/>
    </xf>
    <xf numFmtId="178" fontId="2" fillId="2" borderId="31" xfId="1" applyNumberFormat="1" applyFont="1" applyFill="1" applyBorder="1" applyAlignment="1">
      <alignment vertical="center" wrapText="1"/>
    </xf>
    <xf numFmtId="178" fontId="2" fillId="2" borderId="30" xfId="1" applyNumberFormat="1" applyFont="1" applyFill="1" applyBorder="1" applyAlignment="1">
      <alignment vertical="center" wrapText="1"/>
    </xf>
    <xf numFmtId="0" fontId="2" fillId="0" borderId="34" xfId="1" applyFont="1" applyBorder="1" applyAlignment="1">
      <alignment horizontal="center" vertical="center" wrapText="1"/>
    </xf>
    <xf numFmtId="178" fontId="2" fillId="0" borderId="23" xfId="1" applyNumberFormat="1" applyFont="1" applyBorder="1" applyAlignment="1">
      <alignment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177" fontId="2" fillId="0" borderId="23" xfId="1" applyNumberFormat="1" applyFont="1" applyBorder="1" applyAlignment="1">
      <alignment vertical="center" wrapText="1"/>
    </xf>
    <xf numFmtId="0" fontId="2" fillId="0" borderId="37" xfId="1" applyFont="1" applyBorder="1" applyAlignment="1">
      <alignment vertical="center" wrapText="1"/>
    </xf>
    <xf numFmtId="0" fontId="2" fillId="0" borderId="27" xfId="1" applyFont="1" applyBorder="1" applyAlignment="1">
      <alignment vertical="center" wrapText="1"/>
    </xf>
    <xf numFmtId="0" fontId="2" fillId="0" borderId="28" xfId="1" applyFont="1" applyBorder="1" applyAlignment="1">
      <alignment vertical="center" wrapText="1"/>
    </xf>
    <xf numFmtId="0" fontId="2" fillId="0" borderId="37" xfId="1" applyFont="1" applyBorder="1" applyAlignment="1">
      <alignment horizontal="right" vertical="top" wrapText="1"/>
    </xf>
    <xf numFmtId="0" fontId="2" fillId="0" borderId="28" xfId="1" applyFont="1" applyBorder="1" applyAlignment="1">
      <alignment horizontal="right" vertical="top" wrapText="1"/>
    </xf>
    <xf numFmtId="0" fontId="2" fillId="0" borderId="31" xfId="1" applyFont="1" applyBorder="1" applyAlignment="1">
      <alignment horizontal="center" vertical="center" textRotation="255" wrapText="1"/>
    </xf>
    <xf numFmtId="177" fontId="2" fillId="2" borderId="31" xfId="1" applyNumberFormat="1" applyFont="1" applyFill="1" applyBorder="1" applyAlignment="1">
      <alignment vertical="center" wrapText="1"/>
    </xf>
    <xf numFmtId="177" fontId="2" fillId="2" borderId="30" xfId="1" applyNumberFormat="1" applyFont="1" applyFill="1" applyBorder="1" applyAlignment="1">
      <alignment vertical="center" wrapText="1"/>
    </xf>
    <xf numFmtId="0" fontId="2" fillId="0" borderId="31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30" xfId="1" applyFont="1" applyBorder="1" applyAlignment="1">
      <alignment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right" vertical="top" wrapText="1"/>
    </xf>
    <xf numFmtId="0" fontId="2" fillId="0" borderId="30" xfId="1" applyFont="1" applyBorder="1" applyAlignment="1">
      <alignment horizontal="right" vertical="top" wrapText="1"/>
    </xf>
    <xf numFmtId="0" fontId="11" fillId="0" borderId="0" xfId="1" applyFont="1" applyBorder="1" applyAlignment="1">
      <alignment vertical="center" wrapText="1"/>
    </xf>
    <xf numFmtId="0" fontId="2" fillId="0" borderId="35" xfId="1" applyFont="1" applyBorder="1" applyAlignment="1">
      <alignment horizontal="center" vertical="center" textRotation="255" wrapText="1"/>
    </xf>
    <xf numFmtId="0" fontId="2" fillId="2" borderId="29" xfId="1" applyFont="1" applyFill="1" applyBorder="1" applyAlignment="1">
      <alignment vertical="center" wrapText="1"/>
    </xf>
    <xf numFmtId="0" fontId="12" fillId="0" borderId="31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12" fillId="0" borderId="32" xfId="1" applyFont="1" applyFill="1" applyBorder="1" applyAlignment="1">
      <alignment horizontal="right" vertical="center" wrapText="1"/>
    </xf>
    <xf numFmtId="0" fontId="2" fillId="0" borderId="29" xfId="1" applyFont="1" applyFill="1" applyBorder="1" applyAlignment="1">
      <alignment horizontal="right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right" vertical="center" wrapText="1"/>
    </xf>
    <xf numFmtId="0" fontId="2" fillId="0" borderId="24" xfId="1" applyFont="1" applyBorder="1" applyAlignment="1">
      <alignment vertical="center" wrapText="1"/>
    </xf>
    <xf numFmtId="0" fontId="2" fillId="0" borderId="25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2" fillId="0" borderId="23" xfId="1" applyFont="1" applyBorder="1" applyAlignment="1">
      <alignment vertical="center" wrapText="1"/>
    </xf>
  </cellXfs>
  <cellStyles count="2">
    <cellStyle name="標準" xfId="0" builtinId="0"/>
    <cellStyle name="標準 2" xfId="1" xr:uid="{7D7D4B07-0F62-434D-947C-9D3395DA3C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14</xdr:row>
      <xdr:rowOff>47625</xdr:rowOff>
    </xdr:from>
    <xdr:to>
      <xdr:col>10</xdr:col>
      <xdr:colOff>361950</xdr:colOff>
      <xdr:row>37</xdr:row>
      <xdr:rowOff>161925</xdr:rowOff>
    </xdr:to>
    <xdr:sp macro="" textlink="">
      <xdr:nvSpPr>
        <xdr:cNvPr id="2" name="右中かっこ 2">
          <a:extLst>
            <a:ext uri="{FF2B5EF4-FFF2-40B4-BE49-F238E27FC236}">
              <a16:creationId xmlns:a16="http://schemas.microsoft.com/office/drawing/2014/main" id="{9F0F1C2B-A3AC-4E0A-9E0C-15305F0B056D}"/>
            </a:ext>
          </a:extLst>
        </xdr:cNvPr>
        <xdr:cNvSpPr>
          <a:spLocks/>
        </xdr:cNvSpPr>
      </xdr:nvSpPr>
      <xdr:spPr bwMode="auto">
        <a:xfrm>
          <a:off x="6271804" y="2668905"/>
          <a:ext cx="304800" cy="3956957"/>
        </a:xfrm>
        <a:prstGeom prst="rightBrace">
          <a:avLst>
            <a:gd name="adj1" fmla="val 8325"/>
            <a:gd name="adj2" fmla="val 50000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&#20132;&#20184;&#30003;&#35531;&#65288;&#20107;&#26989;&#32773;&#8594;&#30476;&#8594;&#22269;&#65289;/01%20&#20107;&#21209;&#36899;&#32097;&#65288;&#22269;&#8594;&#30476;&#65289;/&#9675;R5&#30003;&#35531;&#26360;&#27096;&#24335;&#65288;&#26045;&#3537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号様式_補助金調書"/>
      <sheetName val="第2号様式_交付申請書"/>
      <sheetName val="第2号様式_別紙1 経費所要額調"/>
      <sheetName val="第2号様式_別紙2 事業計画書"/>
      <sheetName val="第3号様式_事業遂行状況報告書"/>
      <sheetName val="第3号様式_別表"/>
      <sheetName val="第4号様式_事業実績報告書"/>
      <sheetName val="第4号様式_別紙1 経費所要額精算書"/>
      <sheetName val="第4号様式_別紙2 事業実績報告書"/>
      <sheetName val="第5号様式_年度終了実績報告書"/>
      <sheetName val="第5号_別表"/>
      <sheetName val="第6号様式_消費税仕入控除（直接補助）"/>
      <sheetName val="第7号様式_消費税仕入控除（間接補助）"/>
      <sheetName val="管理用（このシートは削除しないでください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K3" t="str">
            <v>へき地診療所施設整備事業</v>
          </cell>
          <cell r="L3" t="str">
            <v>b</v>
          </cell>
          <cell r="M3">
            <v>0.5</v>
          </cell>
          <cell r="N3" t="str">
            <v>A</v>
          </cell>
          <cell r="O3">
            <v>0.5</v>
          </cell>
          <cell r="P3">
            <v>1</v>
          </cell>
        </row>
        <row r="4">
          <cell r="K4" t="str">
            <v>過疎地域等特定診療所施設整備事業</v>
          </cell>
          <cell r="L4" t="str">
            <v>b</v>
          </cell>
          <cell r="M4">
            <v>0.75</v>
          </cell>
          <cell r="N4" t="str">
            <v>A</v>
          </cell>
          <cell r="O4">
            <v>0.5</v>
          </cell>
          <cell r="P4">
            <v>0.66666666666666663</v>
          </cell>
        </row>
        <row r="5">
          <cell r="K5" t="str">
            <v>へき地保健指導所施設整備事業</v>
          </cell>
          <cell r="L5" t="str">
            <v>b</v>
          </cell>
          <cell r="M5">
            <v>0.33333333333333331</v>
          </cell>
          <cell r="N5" t="str">
            <v>A</v>
          </cell>
          <cell r="O5">
            <v>0.33333333333333331</v>
          </cell>
          <cell r="P5">
            <v>1</v>
          </cell>
        </row>
        <row r="6">
          <cell r="K6" t="str">
            <v>研修医のための研修施設整備事業</v>
          </cell>
          <cell r="L6" t="str">
            <v>c</v>
          </cell>
          <cell r="M6" t="str">
            <v>-</v>
          </cell>
          <cell r="N6" t="str">
            <v>A</v>
          </cell>
          <cell r="O6">
            <v>0.5</v>
          </cell>
          <cell r="P6">
            <v>0.5</v>
          </cell>
        </row>
        <row r="7">
          <cell r="K7" t="str">
            <v>臨床研修病院施設整備事業</v>
          </cell>
          <cell r="L7" t="str">
            <v>c</v>
          </cell>
          <cell r="M7" t="str">
            <v>-</v>
          </cell>
          <cell r="N7" t="str">
            <v>A</v>
          </cell>
          <cell r="O7">
            <v>0.5</v>
          </cell>
          <cell r="P7">
            <v>0.5</v>
          </cell>
        </row>
        <row r="8">
          <cell r="K8" t="str">
            <v>へき地医療拠点病院施設整備事業</v>
          </cell>
          <cell r="L8" t="str">
            <v>a</v>
          </cell>
          <cell r="M8" t="str">
            <v>-</v>
          </cell>
          <cell r="N8" t="str">
            <v>A</v>
          </cell>
          <cell r="O8">
            <v>0.5</v>
          </cell>
          <cell r="P8">
            <v>0.5</v>
          </cell>
        </row>
        <row r="9">
          <cell r="K9" t="str">
            <v>医師臨床研修病院研修医環境整備事業</v>
          </cell>
          <cell r="L9" t="str">
            <v>b</v>
          </cell>
          <cell r="M9">
            <v>0.66666666666666663</v>
          </cell>
          <cell r="N9" t="str">
            <v>A</v>
          </cell>
          <cell r="O9">
            <v>0.33333333333333331</v>
          </cell>
          <cell r="P9">
            <v>0.5</v>
          </cell>
        </row>
        <row r="10">
          <cell r="K10" t="str">
            <v>離島等患者宿泊施設施設整備事業</v>
          </cell>
          <cell r="L10" t="str">
            <v>b</v>
          </cell>
          <cell r="M10">
            <v>0.66666666666666663</v>
          </cell>
          <cell r="N10" t="str">
            <v>A</v>
          </cell>
          <cell r="O10">
            <v>0.33333333333333331</v>
          </cell>
          <cell r="P10">
            <v>0.5</v>
          </cell>
        </row>
        <row r="11">
          <cell r="K11" t="str">
            <v>産科医療機関施設整備事業</v>
          </cell>
          <cell r="L11" t="str">
            <v>b</v>
          </cell>
          <cell r="M11">
            <v>0.5</v>
          </cell>
          <cell r="N11" t="str">
            <v>A</v>
          </cell>
          <cell r="O11">
            <v>0.5</v>
          </cell>
          <cell r="P11">
            <v>1</v>
          </cell>
        </row>
        <row r="12">
          <cell r="K12" t="str">
            <v>分娩取扱施設施設整備事業</v>
          </cell>
          <cell r="L12" t="str">
            <v>b</v>
          </cell>
          <cell r="M12">
            <v>0.5</v>
          </cell>
          <cell r="N12" t="str">
            <v>A</v>
          </cell>
          <cell r="O12">
            <v>0.5</v>
          </cell>
          <cell r="P12">
            <v>1</v>
          </cell>
        </row>
        <row r="13">
          <cell r="K13" t="str">
            <v>死亡時画像診断システム施設整備事業</v>
          </cell>
          <cell r="L13" t="str">
            <v>b</v>
          </cell>
          <cell r="M13">
            <v>0.5</v>
          </cell>
          <cell r="N13" t="str">
            <v>A</v>
          </cell>
          <cell r="O13">
            <v>0.5</v>
          </cell>
          <cell r="P13">
            <v>1</v>
          </cell>
        </row>
        <row r="14">
          <cell r="K14" t="str">
            <v>有床診療所等スプリンクラー等施設整備事業</v>
          </cell>
          <cell r="L14" t="str">
            <v>a</v>
          </cell>
          <cell r="M14" t="str">
            <v>-</v>
          </cell>
          <cell r="N14" t="str">
            <v>B</v>
          </cell>
          <cell r="O14" t="str">
            <v>-</v>
          </cell>
          <cell r="P14">
            <v>1</v>
          </cell>
        </row>
        <row r="15">
          <cell r="K15" t="str">
            <v>南海トラフ及び日本海溝・千島海溝周辺海溝型地震に係る津波避難対策緊急事業</v>
          </cell>
          <cell r="L15" t="str">
            <v>b</v>
          </cell>
          <cell r="M15">
            <v>0.5</v>
          </cell>
          <cell r="N15" t="str">
            <v>A</v>
          </cell>
          <cell r="O15">
            <v>0.5</v>
          </cell>
          <cell r="P15">
            <v>1</v>
          </cell>
        </row>
        <row r="16">
          <cell r="K16" t="str">
            <v>院内感染対策施設整備事業</v>
          </cell>
          <cell r="L16" t="str">
            <v>b</v>
          </cell>
          <cell r="M16">
            <v>0.33333333333333331</v>
          </cell>
          <cell r="N16" t="str">
            <v>A</v>
          </cell>
          <cell r="O16">
            <v>0.33333333333333331</v>
          </cell>
          <cell r="P16">
            <v>1</v>
          </cell>
        </row>
        <row r="17">
          <cell r="K17" t="str">
            <v>医療施設ブロック塀改修等施設整備事業</v>
          </cell>
          <cell r="L17" t="str">
            <v>b</v>
          </cell>
          <cell r="M17">
            <v>0.33333333333333331</v>
          </cell>
          <cell r="N17" t="str">
            <v>B</v>
          </cell>
          <cell r="O17">
            <v>0.33333333333333331</v>
          </cell>
          <cell r="P17">
            <v>0.33333333333333331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2096-2D59-46F4-BC54-44821C96927F}">
  <dimension ref="A1"/>
  <sheetViews>
    <sheetView workbookViewId="0">
      <selection activeCell="O21" sqref="O21"/>
    </sheetView>
  </sheetViews>
  <sheetFormatPr defaultRowHeight="18" x14ac:dyDescent="0.45"/>
  <sheetData/>
  <phoneticPr fontId="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5C778-D2B9-4728-B51D-65F01D4112A3}">
  <sheetPr>
    <tabColor theme="9" tint="0.39997558519241921"/>
  </sheetPr>
  <dimension ref="A1:S54"/>
  <sheetViews>
    <sheetView tabSelected="1" view="pageBreakPreview" zoomScaleNormal="100" zoomScaleSheetLayoutView="100" workbookViewId="0">
      <selection activeCell="A8" sqref="A8"/>
    </sheetView>
  </sheetViews>
  <sheetFormatPr defaultColWidth="8.09765625" defaultRowHeight="13.2" x14ac:dyDescent="0.45"/>
  <cols>
    <col min="1" max="1" width="18" style="2" customWidth="1"/>
    <col min="2" max="13" width="8.8984375" style="2" customWidth="1"/>
    <col min="14" max="16384" width="8.09765625" style="2"/>
  </cols>
  <sheetData>
    <row r="1" spans="1:19" x14ac:dyDescent="0.45">
      <c r="A1" s="1" t="s">
        <v>0</v>
      </c>
    </row>
    <row r="2" spans="1:19" ht="19.5" customHeight="1" x14ac:dyDescent="0.4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9" ht="7.5" customHeigh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ht="13.8" thickBot="1" x14ac:dyDescent="0.5">
      <c r="A4" s="1" t="s">
        <v>2</v>
      </c>
      <c r="J4" s="4" t="s">
        <v>3</v>
      </c>
      <c r="K4" s="87" t="str">
        <f>IF('[1]第2号様式_別紙1 経費所要額調'!J4:M4="","",'[1]第2号様式_別紙1 経費所要額調'!J4:M4)</f>
        <v/>
      </c>
      <c r="L4" s="87"/>
      <c r="M4" s="87"/>
      <c r="N4" s="2" t="s">
        <v>4</v>
      </c>
    </row>
    <row r="5" spans="1:19" ht="45" customHeight="1" thickTop="1" x14ac:dyDescent="0.45">
      <c r="A5" s="88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6" t="s">
        <v>15</v>
      </c>
      <c r="L5" s="6" t="s">
        <v>16</v>
      </c>
      <c r="M5" s="7" t="s">
        <v>17</v>
      </c>
    </row>
    <row r="6" spans="1:19" ht="13.5" customHeight="1" thickBot="1" x14ac:dyDescent="0.5">
      <c r="A6" s="89"/>
      <c r="B6" s="8" t="s">
        <v>18</v>
      </c>
      <c r="C6" s="9" t="s">
        <v>19</v>
      </c>
      <c r="D6" s="8" t="s">
        <v>20</v>
      </c>
      <c r="E6" s="9" t="s">
        <v>21</v>
      </c>
      <c r="F6" s="8" t="s">
        <v>22</v>
      </c>
      <c r="G6" s="8" t="s">
        <v>23</v>
      </c>
      <c r="H6" s="9" t="s">
        <v>24</v>
      </c>
      <c r="I6" s="9" t="s">
        <v>25</v>
      </c>
      <c r="J6" s="9" t="s">
        <v>26</v>
      </c>
      <c r="K6" s="10" t="s">
        <v>27</v>
      </c>
      <c r="L6" s="10" t="s">
        <v>28</v>
      </c>
      <c r="M6" s="11" t="s">
        <v>29</v>
      </c>
    </row>
    <row r="7" spans="1:19" ht="16.5" customHeight="1" x14ac:dyDescent="0.45">
      <c r="A7" s="12"/>
      <c r="B7" s="13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4" t="s">
        <v>30</v>
      </c>
    </row>
    <row r="8" spans="1:19" ht="22.5" customHeight="1" x14ac:dyDescent="0.45">
      <c r="A8" s="15"/>
      <c r="B8" s="16"/>
      <c r="C8" s="16"/>
      <c r="D8" s="16" t="str">
        <f>IF(B8="","",(B8-C8))</f>
        <v/>
      </c>
      <c r="E8" s="16"/>
      <c r="F8" s="16"/>
      <c r="G8" s="16" t="str">
        <f>IF(B8="","",MIN(E8,F8))</f>
        <v/>
      </c>
      <c r="H8" s="16"/>
      <c r="I8" s="16"/>
      <c r="J8" s="16"/>
      <c r="K8" s="16"/>
      <c r="L8" s="16"/>
      <c r="M8" s="17"/>
      <c r="S8" s="18"/>
    </row>
    <row r="9" spans="1:19" ht="22.5" customHeight="1" x14ac:dyDescent="0.45">
      <c r="A9" s="19"/>
      <c r="B9" s="20"/>
      <c r="C9" s="20"/>
      <c r="D9" s="21" t="str">
        <f>IF(B9="","",(B9-C9))</f>
        <v/>
      </c>
      <c r="E9" s="20"/>
      <c r="F9" s="20"/>
      <c r="G9" s="21" t="str">
        <f t="shared" ref="G9:G37" si="0">IF(B9="","",MIN(E9,F9))</f>
        <v/>
      </c>
      <c r="H9" s="20"/>
      <c r="I9" s="22" t="str">
        <f>IF(B9="","",IF(H9="-",MIN(D9,G9),IF(O9="a",MIN(D9,H9,G9),IF(O9="b",MIN(D9,G9)*P9,H9))))</f>
        <v/>
      </c>
      <c r="J9" s="22" t="str">
        <f>IF(B9="","",ROUNDDOWN(IF(B9="","",IF(Q9="B",I9,IF(H9="-",I9*R9,I9*S9))),-3))</f>
        <v/>
      </c>
      <c r="K9" s="20"/>
      <c r="L9" s="20"/>
      <c r="M9" s="23" t="str">
        <f>IF(B9="","",(L9-J9))</f>
        <v/>
      </c>
      <c r="O9" s="2" t="e">
        <f>VLOOKUP(A8,'[1]管理用（このシートは削除しないでください）'!$K$3:$P$17,2,FALSE)</f>
        <v>#N/A</v>
      </c>
      <c r="P9" s="18" t="e">
        <f>VLOOKUP(A8,'[1]管理用（このシートは削除しないでください）'!$K$3:$P$17,3,)</f>
        <v>#N/A</v>
      </c>
      <c r="Q9" s="2" t="e">
        <f>VLOOKUP(A8,'[1]管理用（このシートは削除しないでください）'!$K$3:$P$17,4,FALSE)</f>
        <v>#N/A</v>
      </c>
      <c r="R9" s="18" t="e">
        <f>VLOOKUP(A8,'[1]管理用（このシートは削除しないでください）'!$K$3:$P$17,5,FALSE)</f>
        <v>#N/A</v>
      </c>
      <c r="S9" s="18" t="e">
        <f>VLOOKUP(A8,'[1]管理用（このシートは削除しないでください）'!$K$3:$P$17,6,FALSE)</f>
        <v>#N/A</v>
      </c>
    </row>
    <row r="10" spans="1:19" ht="22.5" customHeight="1" x14ac:dyDescent="0.45">
      <c r="A10" s="15"/>
      <c r="B10" s="16"/>
      <c r="C10" s="16"/>
      <c r="D10" s="16" t="str">
        <f t="shared" ref="D10:D37" si="1">IF(B10="","",(B10-C10))</f>
        <v/>
      </c>
      <c r="E10" s="16"/>
      <c r="F10" s="16"/>
      <c r="G10" s="16" t="str">
        <f t="shared" si="0"/>
        <v/>
      </c>
      <c r="H10" s="16"/>
      <c r="I10" s="22"/>
      <c r="J10" s="22"/>
      <c r="K10" s="16"/>
      <c r="L10" s="16"/>
      <c r="M10" s="17"/>
      <c r="O10" s="2" t="e">
        <f>VLOOKUP(A9,'[1]管理用（このシートは削除しないでください）'!$K$3:$P$17,2,FALSE)</f>
        <v>#N/A</v>
      </c>
      <c r="P10" s="18" t="e">
        <f>VLOOKUP(A9,'[1]管理用（このシートは削除しないでください）'!$K$3:$P$17,3,)</f>
        <v>#N/A</v>
      </c>
      <c r="Q10" s="2" t="e">
        <f>VLOOKUP(A9,'[1]管理用（このシートは削除しないでください）'!$K$3:$P$17,4,FALSE)</f>
        <v>#N/A</v>
      </c>
      <c r="R10" s="18" t="e">
        <f>VLOOKUP(A9,'[1]管理用（このシートは削除しないでください）'!$K$3:$P$17,5,FALSE)</f>
        <v>#N/A</v>
      </c>
      <c r="S10" s="18" t="e">
        <f>VLOOKUP(A9,'[1]管理用（このシートは削除しないでください）'!$K$3:$P$17,6,FALSE)</f>
        <v>#N/A</v>
      </c>
    </row>
    <row r="11" spans="1:19" ht="22.5" customHeight="1" x14ac:dyDescent="0.45">
      <c r="A11" s="19"/>
      <c r="B11" s="20"/>
      <c r="C11" s="20"/>
      <c r="D11" s="21" t="str">
        <f t="shared" si="1"/>
        <v/>
      </c>
      <c r="E11" s="20"/>
      <c r="F11" s="20"/>
      <c r="G11" s="21" t="str">
        <f t="shared" si="0"/>
        <v/>
      </c>
      <c r="H11" s="20"/>
      <c r="I11" s="22" t="str">
        <f t="shared" ref="I11" si="2">IF(B11="","",IF(H11="-",MIN(D11,G11),IF(O11="a",MIN(D11,H11,G11),IF(O11="b",MIN(D11,G11)*P11,H11))))</f>
        <v/>
      </c>
      <c r="J11" s="22" t="str">
        <f t="shared" ref="J11" si="3">IF(B11="","",ROUNDDOWN(IF(B11="","",IF(Q11="B",I11,IF(H11="-",I11*R11,I11*S11))),-3))</f>
        <v/>
      </c>
      <c r="K11" s="20"/>
      <c r="L11" s="20"/>
      <c r="M11" s="23" t="str">
        <f t="shared" ref="M11" si="4">IF(B11="","",(L11-J11))</f>
        <v/>
      </c>
      <c r="O11" s="2" t="e">
        <f>VLOOKUP(A10,'[1]管理用（このシートは削除しないでください）'!$K$3:$P$17,2,FALSE)</f>
        <v>#N/A</v>
      </c>
      <c r="P11" s="18" t="e">
        <f>VLOOKUP(A10,'[1]管理用（このシートは削除しないでください）'!$K$3:$P$17,3,)</f>
        <v>#N/A</v>
      </c>
      <c r="Q11" s="2" t="e">
        <f>VLOOKUP(A10,'[1]管理用（このシートは削除しないでください）'!$K$3:$P$17,4,FALSE)</f>
        <v>#N/A</v>
      </c>
      <c r="R11" s="18" t="e">
        <f>VLOOKUP(A10,'[1]管理用（このシートは削除しないでください）'!$K$3:$P$17,5,FALSE)</f>
        <v>#N/A</v>
      </c>
      <c r="S11" s="18" t="e">
        <f>VLOOKUP(A10,'[1]管理用（このシートは削除しないでください）'!$K$3:$P$17,6,FALSE)</f>
        <v>#N/A</v>
      </c>
    </row>
    <row r="12" spans="1:19" ht="22.5" customHeight="1" x14ac:dyDescent="0.45">
      <c r="A12" s="15"/>
      <c r="B12" s="16"/>
      <c r="C12" s="16"/>
      <c r="D12" s="16" t="str">
        <f t="shared" si="1"/>
        <v/>
      </c>
      <c r="E12" s="16"/>
      <c r="F12" s="16"/>
      <c r="G12" s="16" t="str">
        <f t="shared" si="0"/>
        <v/>
      </c>
      <c r="H12" s="16"/>
      <c r="I12" s="22"/>
      <c r="J12" s="22"/>
      <c r="K12" s="16"/>
      <c r="L12" s="16"/>
      <c r="M12" s="17"/>
      <c r="O12" s="2" t="e">
        <f>VLOOKUP(A11,'[1]管理用（このシートは削除しないでください）'!$K$3:$P$17,2,FALSE)</f>
        <v>#N/A</v>
      </c>
      <c r="P12" s="18" t="e">
        <f>VLOOKUP(A11,'[1]管理用（このシートは削除しないでください）'!$K$3:$P$17,3,)</f>
        <v>#N/A</v>
      </c>
      <c r="Q12" s="2" t="e">
        <f>VLOOKUP(A11,'[1]管理用（このシートは削除しないでください）'!$K$3:$P$17,4,FALSE)</f>
        <v>#N/A</v>
      </c>
      <c r="R12" s="18" t="e">
        <f>VLOOKUP(A11,'[1]管理用（このシートは削除しないでください）'!$K$3:$P$17,5,FALSE)</f>
        <v>#N/A</v>
      </c>
      <c r="S12" s="18" t="e">
        <f>VLOOKUP(A11,'[1]管理用（このシートは削除しないでください）'!$K$3:$P$17,6,FALSE)</f>
        <v>#N/A</v>
      </c>
    </row>
    <row r="13" spans="1:19" ht="22.5" customHeight="1" x14ac:dyDescent="0.45">
      <c r="A13" s="19"/>
      <c r="B13" s="20"/>
      <c r="C13" s="20"/>
      <c r="D13" s="21" t="str">
        <f t="shared" si="1"/>
        <v/>
      </c>
      <c r="E13" s="20"/>
      <c r="F13" s="20"/>
      <c r="G13" s="21" t="str">
        <f t="shared" si="0"/>
        <v/>
      </c>
      <c r="H13" s="20"/>
      <c r="I13" s="22" t="str">
        <f t="shared" ref="I13:I35" si="5">IF(B13="","",IF(H13="-",MIN(D13,G13),IF(O13="a",MIN(D13,H13,G13),IF(O13="b",MIN(D13,G13)*P13,H13))))</f>
        <v/>
      </c>
      <c r="J13" s="22" t="str">
        <f t="shared" ref="J13:J35" si="6">IF(B13="","",ROUNDDOWN(IF(B13="","",IF(Q13="B",I13,IF(H13="-",I13*R13,I13*S13))),-3))</f>
        <v/>
      </c>
      <c r="K13" s="20"/>
      <c r="L13" s="20"/>
      <c r="M13" s="23" t="str">
        <f t="shared" ref="M13" si="7">IF(B13="","",(L13-J13))</f>
        <v/>
      </c>
      <c r="O13" s="2" t="e">
        <f>VLOOKUP(A12,'[1]管理用（このシートは削除しないでください）'!$K$3:$P$17,2,FALSE)</f>
        <v>#N/A</v>
      </c>
      <c r="P13" s="18" t="e">
        <f>VLOOKUP(A12,'[1]管理用（このシートは削除しないでください）'!$K$3:$P$17,3,)</f>
        <v>#N/A</v>
      </c>
      <c r="Q13" s="2" t="e">
        <f>VLOOKUP(A12,'[1]管理用（このシートは削除しないでください）'!$K$3:$P$17,4,FALSE)</f>
        <v>#N/A</v>
      </c>
      <c r="R13" s="18" t="e">
        <f>VLOOKUP(A12,'[1]管理用（このシートは削除しないでください）'!$K$3:$P$17,5,FALSE)</f>
        <v>#N/A</v>
      </c>
      <c r="S13" s="18" t="e">
        <f>VLOOKUP(A12,'[1]管理用（このシートは削除しないでください）'!$K$3:$P$17,6,FALSE)</f>
        <v>#N/A</v>
      </c>
    </row>
    <row r="14" spans="1:19" ht="22.5" hidden="1" customHeight="1" x14ac:dyDescent="0.45">
      <c r="A14" s="15"/>
      <c r="B14" s="16"/>
      <c r="C14" s="16"/>
      <c r="D14" s="16" t="str">
        <f t="shared" si="1"/>
        <v/>
      </c>
      <c r="E14" s="16"/>
      <c r="F14" s="16"/>
      <c r="G14" s="16" t="str">
        <f t="shared" si="0"/>
        <v/>
      </c>
      <c r="H14" s="16"/>
      <c r="I14" s="22"/>
      <c r="J14" s="22"/>
      <c r="K14" s="16"/>
      <c r="L14" s="16"/>
      <c r="M14" s="17"/>
      <c r="O14" s="2" t="e">
        <f>VLOOKUP(A13,'[1]管理用（このシートは削除しないでください）'!$K$3:$P$17,2,FALSE)</f>
        <v>#N/A</v>
      </c>
      <c r="P14" s="18" t="e">
        <f>VLOOKUP(A13,'[1]管理用（このシートは削除しないでください）'!$K$3:$P$17,3,)</f>
        <v>#N/A</v>
      </c>
      <c r="Q14" s="2" t="e">
        <f>VLOOKUP(A13,'[1]管理用（このシートは削除しないでください）'!$K$3:$P$17,4,FALSE)</f>
        <v>#N/A</v>
      </c>
      <c r="R14" s="18" t="e">
        <f>VLOOKUP(A13,'[1]管理用（このシートは削除しないでください）'!$K$3:$P$17,5,FALSE)</f>
        <v>#N/A</v>
      </c>
      <c r="S14" s="18" t="e">
        <f>VLOOKUP(A13,'[1]管理用（このシートは削除しないでください）'!$K$3:$P$17,6,FALSE)</f>
        <v>#N/A</v>
      </c>
    </row>
    <row r="15" spans="1:19" ht="22.5" hidden="1" customHeight="1" x14ac:dyDescent="0.45">
      <c r="A15" s="19"/>
      <c r="B15" s="20"/>
      <c r="C15" s="20"/>
      <c r="D15" s="21" t="str">
        <f t="shared" si="1"/>
        <v/>
      </c>
      <c r="E15" s="20"/>
      <c r="F15" s="20"/>
      <c r="G15" s="21" t="str">
        <f t="shared" si="0"/>
        <v/>
      </c>
      <c r="H15" s="20"/>
      <c r="I15" s="22" t="str">
        <f t="shared" si="5"/>
        <v/>
      </c>
      <c r="J15" s="22" t="str">
        <f t="shared" si="6"/>
        <v/>
      </c>
      <c r="K15" s="20"/>
      <c r="L15" s="20"/>
      <c r="M15" s="23" t="str">
        <f t="shared" ref="M15" si="8">IF(B15="","",(L15-J15))</f>
        <v/>
      </c>
      <c r="O15" s="2" t="e">
        <f>VLOOKUP(A14,'[1]管理用（このシートは削除しないでください）'!$K$3:$P$17,2,FALSE)</f>
        <v>#N/A</v>
      </c>
      <c r="P15" s="18" t="e">
        <f>VLOOKUP(A14,'[1]管理用（このシートは削除しないでください）'!$K$3:$P$17,3,)</f>
        <v>#N/A</v>
      </c>
      <c r="Q15" s="2" t="e">
        <f>VLOOKUP(A14,'[1]管理用（このシートは削除しないでください）'!$K$3:$P$17,4,FALSE)</f>
        <v>#N/A</v>
      </c>
      <c r="R15" s="18" t="e">
        <f>VLOOKUP(A14,'[1]管理用（このシートは削除しないでください）'!$K$3:$P$17,5,FALSE)</f>
        <v>#N/A</v>
      </c>
      <c r="S15" s="18" t="e">
        <f>VLOOKUP(A14,'[1]管理用（このシートは削除しないでください）'!$K$3:$P$17,6,FALSE)</f>
        <v>#N/A</v>
      </c>
    </row>
    <row r="16" spans="1:19" ht="22.5" hidden="1" customHeight="1" x14ac:dyDescent="0.45">
      <c r="A16" s="15"/>
      <c r="B16" s="16"/>
      <c r="C16" s="16"/>
      <c r="D16" s="16" t="str">
        <f t="shared" si="1"/>
        <v/>
      </c>
      <c r="E16" s="16"/>
      <c r="F16" s="16"/>
      <c r="G16" s="16" t="str">
        <f t="shared" si="0"/>
        <v/>
      </c>
      <c r="H16" s="16"/>
      <c r="I16" s="22"/>
      <c r="J16" s="22"/>
      <c r="K16" s="16"/>
      <c r="L16" s="16"/>
      <c r="M16" s="17"/>
      <c r="O16" s="2" t="e">
        <f>VLOOKUP(A15,'[1]管理用（このシートは削除しないでください）'!$K$3:$P$17,2,FALSE)</f>
        <v>#N/A</v>
      </c>
      <c r="P16" s="18" t="e">
        <f>VLOOKUP(A15,'[1]管理用（このシートは削除しないでください）'!$K$3:$P$17,3,)</f>
        <v>#N/A</v>
      </c>
      <c r="Q16" s="2" t="e">
        <f>VLOOKUP(A15,'[1]管理用（このシートは削除しないでください）'!$K$3:$P$17,4,FALSE)</f>
        <v>#N/A</v>
      </c>
      <c r="R16" s="18" t="e">
        <f>VLOOKUP(A15,'[1]管理用（このシートは削除しないでください）'!$K$3:$P$17,5,FALSE)</f>
        <v>#N/A</v>
      </c>
      <c r="S16" s="18" t="e">
        <f>VLOOKUP(A15,'[1]管理用（このシートは削除しないでください）'!$K$3:$P$17,6,FALSE)</f>
        <v>#N/A</v>
      </c>
    </row>
    <row r="17" spans="1:19" ht="22.5" hidden="1" customHeight="1" x14ac:dyDescent="0.45">
      <c r="A17" s="19"/>
      <c r="B17" s="20"/>
      <c r="C17" s="20"/>
      <c r="D17" s="21" t="str">
        <f t="shared" si="1"/>
        <v/>
      </c>
      <c r="E17" s="20"/>
      <c r="F17" s="20"/>
      <c r="G17" s="21" t="str">
        <f t="shared" si="0"/>
        <v/>
      </c>
      <c r="H17" s="20"/>
      <c r="I17" s="22" t="str">
        <f t="shared" si="5"/>
        <v/>
      </c>
      <c r="J17" s="22" t="str">
        <f t="shared" si="6"/>
        <v/>
      </c>
      <c r="K17" s="20"/>
      <c r="L17" s="20"/>
      <c r="M17" s="23" t="str">
        <f t="shared" ref="M17" si="9">IF(B17="","",(L17-J17))</f>
        <v/>
      </c>
      <c r="O17" s="2" t="e">
        <f>VLOOKUP(A16,'[1]管理用（このシートは削除しないでください）'!$K$3:$P$17,2,FALSE)</f>
        <v>#N/A</v>
      </c>
      <c r="P17" s="18" t="e">
        <f>VLOOKUP(A16,'[1]管理用（このシートは削除しないでください）'!$K$3:$P$17,3,)</f>
        <v>#N/A</v>
      </c>
      <c r="Q17" s="2" t="e">
        <f>VLOOKUP(A16,'[1]管理用（このシートは削除しないでください）'!$K$3:$P$17,4,FALSE)</f>
        <v>#N/A</v>
      </c>
      <c r="R17" s="18" t="e">
        <f>VLOOKUP(A16,'[1]管理用（このシートは削除しないでください）'!$K$3:$P$17,5,FALSE)</f>
        <v>#N/A</v>
      </c>
      <c r="S17" s="18" t="e">
        <f>VLOOKUP(A16,'[1]管理用（このシートは削除しないでください）'!$K$3:$P$17,6,FALSE)</f>
        <v>#N/A</v>
      </c>
    </row>
    <row r="18" spans="1:19" ht="22.5" hidden="1" customHeight="1" x14ac:dyDescent="0.45">
      <c r="A18" s="15"/>
      <c r="B18" s="16"/>
      <c r="C18" s="16"/>
      <c r="D18" s="16" t="str">
        <f t="shared" si="1"/>
        <v/>
      </c>
      <c r="E18" s="16"/>
      <c r="F18" s="16"/>
      <c r="G18" s="16" t="str">
        <f t="shared" si="0"/>
        <v/>
      </c>
      <c r="H18" s="16"/>
      <c r="I18" s="22"/>
      <c r="J18" s="22"/>
      <c r="K18" s="16"/>
      <c r="L18" s="16"/>
      <c r="M18" s="17"/>
      <c r="O18" s="2" t="e">
        <f>VLOOKUP(A17,'[1]管理用（このシートは削除しないでください）'!$K$3:$P$17,2,FALSE)</f>
        <v>#N/A</v>
      </c>
      <c r="P18" s="18" t="e">
        <f>VLOOKUP(A17,'[1]管理用（このシートは削除しないでください）'!$K$3:$P$17,3,)</f>
        <v>#N/A</v>
      </c>
      <c r="Q18" s="2" t="e">
        <f>VLOOKUP(A17,'[1]管理用（このシートは削除しないでください）'!$K$3:$P$17,4,FALSE)</f>
        <v>#N/A</v>
      </c>
      <c r="R18" s="18" t="e">
        <f>VLOOKUP(A17,'[1]管理用（このシートは削除しないでください）'!$K$3:$P$17,5,FALSE)</f>
        <v>#N/A</v>
      </c>
      <c r="S18" s="18" t="e">
        <f>VLOOKUP(A17,'[1]管理用（このシートは削除しないでください）'!$K$3:$P$17,6,FALSE)</f>
        <v>#N/A</v>
      </c>
    </row>
    <row r="19" spans="1:19" ht="22.5" hidden="1" customHeight="1" x14ac:dyDescent="0.45">
      <c r="A19" s="19"/>
      <c r="B19" s="20"/>
      <c r="C19" s="20"/>
      <c r="D19" s="21" t="str">
        <f t="shared" si="1"/>
        <v/>
      </c>
      <c r="E19" s="20"/>
      <c r="F19" s="20"/>
      <c r="G19" s="21" t="str">
        <f t="shared" si="0"/>
        <v/>
      </c>
      <c r="H19" s="20"/>
      <c r="I19" s="22" t="str">
        <f t="shared" si="5"/>
        <v/>
      </c>
      <c r="J19" s="22" t="str">
        <f t="shared" si="6"/>
        <v/>
      </c>
      <c r="K19" s="20"/>
      <c r="L19" s="20"/>
      <c r="M19" s="23" t="str">
        <f t="shared" ref="M19" si="10">IF(B19="","",(L19-J19))</f>
        <v/>
      </c>
      <c r="O19" s="2" t="e">
        <f>VLOOKUP(A18,'[1]管理用（このシートは削除しないでください）'!$K$3:$P$17,2,FALSE)</f>
        <v>#N/A</v>
      </c>
      <c r="P19" s="18" t="e">
        <f>VLOOKUP(A18,'[1]管理用（このシートは削除しないでください）'!$K$3:$P$17,3,)</f>
        <v>#N/A</v>
      </c>
      <c r="Q19" s="2" t="e">
        <f>VLOOKUP(A18,'[1]管理用（このシートは削除しないでください）'!$K$3:$P$17,4,FALSE)</f>
        <v>#N/A</v>
      </c>
      <c r="R19" s="18" t="e">
        <f>VLOOKUP(A18,'[1]管理用（このシートは削除しないでください）'!$K$3:$P$17,5,FALSE)</f>
        <v>#N/A</v>
      </c>
      <c r="S19" s="18" t="e">
        <f>VLOOKUP(A18,'[1]管理用（このシートは削除しないでください）'!$K$3:$P$17,6,FALSE)</f>
        <v>#N/A</v>
      </c>
    </row>
    <row r="20" spans="1:19" ht="22.5" hidden="1" customHeight="1" x14ac:dyDescent="0.45">
      <c r="A20" s="15"/>
      <c r="B20" s="16"/>
      <c r="C20" s="16"/>
      <c r="D20" s="16" t="str">
        <f t="shared" si="1"/>
        <v/>
      </c>
      <c r="E20" s="16"/>
      <c r="F20" s="16"/>
      <c r="G20" s="16" t="str">
        <f t="shared" si="0"/>
        <v/>
      </c>
      <c r="H20" s="16"/>
      <c r="I20" s="22"/>
      <c r="J20" s="22"/>
      <c r="K20" s="16"/>
      <c r="L20" s="16"/>
      <c r="M20" s="17"/>
      <c r="O20" s="2" t="e">
        <f>VLOOKUP(A19,'[1]管理用（このシートは削除しないでください）'!$K$3:$P$17,2,FALSE)</f>
        <v>#N/A</v>
      </c>
      <c r="P20" s="18" t="e">
        <f>VLOOKUP(A19,'[1]管理用（このシートは削除しないでください）'!$K$3:$P$17,3,)</f>
        <v>#N/A</v>
      </c>
      <c r="Q20" s="2" t="e">
        <f>VLOOKUP(A19,'[1]管理用（このシートは削除しないでください）'!$K$3:$P$17,4,FALSE)</f>
        <v>#N/A</v>
      </c>
      <c r="R20" s="18" t="e">
        <f>VLOOKUP(A19,'[1]管理用（このシートは削除しないでください）'!$K$3:$P$17,5,FALSE)</f>
        <v>#N/A</v>
      </c>
      <c r="S20" s="18" t="e">
        <f>VLOOKUP(A19,'[1]管理用（このシートは削除しないでください）'!$K$3:$P$17,6,FALSE)</f>
        <v>#N/A</v>
      </c>
    </row>
    <row r="21" spans="1:19" ht="22.5" hidden="1" customHeight="1" x14ac:dyDescent="0.45">
      <c r="A21" s="19"/>
      <c r="B21" s="20"/>
      <c r="C21" s="20"/>
      <c r="D21" s="21" t="str">
        <f t="shared" si="1"/>
        <v/>
      </c>
      <c r="E21" s="20"/>
      <c r="F21" s="20"/>
      <c r="G21" s="21" t="str">
        <f t="shared" si="0"/>
        <v/>
      </c>
      <c r="H21" s="20"/>
      <c r="I21" s="22" t="str">
        <f t="shared" si="5"/>
        <v/>
      </c>
      <c r="J21" s="22" t="str">
        <f t="shared" si="6"/>
        <v/>
      </c>
      <c r="K21" s="20"/>
      <c r="L21" s="20"/>
      <c r="M21" s="23" t="str">
        <f t="shared" ref="M21" si="11">IF(B21="","",(L21-J21))</f>
        <v/>
      </c>
      <c r="O21" s="2" t="e">
        <f>VLOOKUP(A20,'[1]管理用（このシートは削除しないでください）'!$K$3:$P$17,2,FALSE)</f>
        <v>#N/A</v>
      </c>
      <c r="P21" s="18" t="e">
        <f>VLOOKUP(A20,'[1]管理用（このシートは削除しないでください）'!$K$3:$P$17,3,)</f>
        <v>#N/A</v>
      </c>
      <c r="Q21" s="2" t="e">
        <f>VLOOKUP(A20,'[1]管理用（このシートは削除しないでください）'!$K$3:$P$17,4,FALSE)</f>
        <v>#N/A</v>
      </c>
      <c r="R21" s="18" t="e">
        <f>VLOOKUP(A20,'[1]管理用（このシートは削除しないでください）'!$K$3:$P$17,5,FALSE)</f>
        <v>#N/A</v>
      </c>
      <c r="S21" s="18" t="e">
        <f>VLOOKUP(A20,'[1]管理用（このシートは削除しないでください）'!$K$3:$P$17,6,FALSE)</f>
        <v>#N/A</v>
      </c>
    </row>
    <row r="22" spans="1:19" ht="22.5" hidden="1" customHeight="1" x14ac:dyDescent="0.45">
      <c r="A22" s="15"/>
      <c r="B22" s="16"/>
      <c r="C22" s="16"/>
      <c r="D22" s="16" t="str">
        <f t="shared" si="1"/>
        <v/>
      </c>
      <c r="E22" s="16"/>
      <c r="F22" s="16"/>
      <c r="G22" s="16" t="str">
        <f t="shared" si="0"/>
        <v/>
      </c>
      <c r="H22" s="16"/>
      <c r="I22" s="22"/>
      <c r="J22" s="22"/>
      <c r="K22" s="16"/>
      <c r="L22" s="16"/>
      <c r="M22" s="17"/>
      <c r="O22" s="2" t="e">
        <f>VLOOKUP(A21,'[1]管理用（このシートは削除しないでください）'!$K$3:$P$17,2,FALSE)</f>
        <v>#N/A</v>
      </c>
      <c r="P22" s="18" t="e">
        <f>VLOOKUP(A21,'[1]管理用（このシートは削除しないでください）'!$K$3:$P$17,3,)</f>
        <v>#N/A</v>
      </c>
      <c r="Q22" s="2" t="e">
        <f>VLOOKUP(A21,'[1]管理用（このシートは削除しないでください）'!$K$3:$P$17,4,FALSE)</f>
        <v>#N/A</v>
      </c>
      <c r="R22" s="18" t="e">
        <f>VLOOKUP(A21,'[1]管理用（このシートは削除しないでください）'!$K$3:$P$17,5,FALSE)</f>
        <v>#N/A</v>
      </c>
      <c r="S22" s="18" t="e">
        <f>VLOOKUP(A21,'[1]管理用（このシートは削除しないでください）'!$K$3:$P$17,6,FALSE)</f>
        <v>#N/A</v>
      </c>
    </row>
    <row r="23" spans="1:19" ht="22.5" hidden="1" customHeight="1" x14ac:dyDescent="0.45">
      <c r="A23" s="19"/>
      <c r="B23" s="20"/>
      <c r="C23" s="20"/>
      <c r="D23" s="21" t="str">
        <f t="shared" si="1"/>
        <v/>
      </c>
      <c r="E23" s="20"/>
      <c r="F23" s="20"/>
      <c r="G23" s="21" t="str">
        <f t="shared" si="0"/>
        <v/>
      </c>
      <c r="H23" s="20"/>
      <c r="I23" s="22" t="str">
        <f t="shared" si="5"/>
        <v/>
      </c>
      <c r="J23" s="22" t="str">
        <f t="shared" si="6"/>
        <v/>
      </c>
      <c r="K23" s="20"/>
      <c r="L23" s="20"/>
      <c r="M23" s="23" t="str">
        <f t="shared" ref="M23" si="12">IF(B23="","",(L23-J23))</f>
        <v/>
      </c>
      <c r="O23" s="2" t="e">
        <f>VLOOKUP(A22,'[1]管理用（このシートは削除しないでください）'!$K$3:$P$17,2,FALSE)</f>
        <v>#N/A</v>
      </c>
      <c r="P23" s="18" t="e">
        <f>VLOOKUP(A22,'[1]管理用（このシートは削除しないでください）'!$K$3:$P$17,3,)</f>
        <v>#N/A</v>
      </c>
      <c r="Q23" s="2" t="e">
        <f>VLOOKUP(A22,'[1]管理用（このシートは削除しないでください）'!$K$3:$P$17,4,FALSE)</f>
        <v>#N/A</v>
      </c>
      <c r="R23" s="18" t="e">
        <f>VLOOKUP(A22,'[1]管理用（このシートは削除しないでください）'!$K$3:$P$17,5,FALSE)</f>
        <v>#N/A</v>
      </c>
      <c r="S23" s="18" t="e">
        <f>VLOOKUP(A22,'[1]管理用（このシートは削除しないでください）'!$K$3:$P$17,6,FALSE)</f>
        <v>#N/A</v>
      </c>
    </row>
    <row r="24" spans="1:19" ht="22.5" hidden="1" customHeight="1" x14ac:dyDescent="0.45">
      <c r="A24" s="15"/>
      <c r="B24" s="16"/>
      <c r="C24" s="16"/>
      <c r="D24" s="16" t="str">
        <f t="shared" si="1"/>
        <v/>
      </c>
      <c r="E24" s="16"/>
      <c r="F24" s="16"/>
      <c r="G24" s="16" t="str">
        <f t="shared" si="0"/>
        <v/>
      </c>
      <c r="H24" s="16"/>
      <c r="I24" s="22"/>
      <c r="J24" s="22"/>
      <c r="K24" s="16"/>
      <c r="L24" s="16"/>
      <c r="M24" s="17"/>
      <c r="O24" s="2" t="e">
        <f>VLOOKUP(A23,'[1]管理用（このシートは削除しないでください）'!$K$3:$P$17,2,FALSE)</f>
        <v>#N/A</v>
      </c>
      <c r="P24" s="18" t="e">
        <f>VLOOKUP(A23,'[1]管理用（このシートは削除しないでください）'!$K$3:$P$17,3,)</f>
        <v>#N/A</v>
      </c>
      <c r="Q24" s="2" t="e">
        <f>VLOOKUP(A23,'[1]管理用（このシートは削除しないでください）'!$K$3:$P$17,4,FALSE)</f>
        <v>#N/A</v>
      </c>
      <c r="R24" s="18" t="e">
        <f>VLOOKUP(A23,'[1]管理用（このシートは削除しないでください）'!$K$3:$P$17,5,FALSE)</f>
        <v>#N/A</v>
      </c>
      <c r="S24" s="18" t="e">
        <f>VLOOKUP(A23,'[1]管理用（このシートは削除しないでください）'!$K$3:$P$17,6,FALSE)</f>
        <v>#N/A</v>
      </c>
    </row>
    <row r="25" spans="1:19" ht="22.5" hidden="1" customHeight="1" x14ac:dyDescent="0.45">
      <c r="A25" s="19"/>
      <c r="B25" s="20"/>
      <c r="C25" s="20"/>
      <c r="D25" s="21" t="str">
        <f t="shared" si="1"/>
        <v/>
      </c>
      <c r="E25" s="20"/>
      <c r="F25" s="20"/>
      <c r="G25" s="21" t="str">
        <f t="shared" si="0"/>
        <v/>
      </c>
      <c r="H25" s="20"/>
      <c r="I25" s="22" t="str">
        <f t="shared" si="5"/>
        <v/>
      </c>
      <c r="J25" s="22" t="str">
        <f t="shared" si="6"/>
        <v/>
      </c>
      <c r="K25" s="20"/>
      <c r="L25" s="20"/>
      <c r="M25" s="23" t="str">
        <f t="shared" ref="M25" si="13">IF(B25="","",(L25-J25))</f>
        <v/>
      </c>
      <c r="O25" s="2" t="e">
        <f>VLOOKUP(A24,'[1]管理用（このシートは削除しないでください）'!$K$3:$P$17,2,FALSE)</f>
        <v>#N/A</v>
      </c>
      <c r="P25" s="18" t="e">
        <f>VLOOKUP(A24,'[1]管理用（このシートは削除しないでください）'!$K$3:$P$17,3,)</f>
        <v>#N/A</v>
      </c>
      <c r="Q25" s="2" t="e">
        <f>VLOOKUP(A24,'[1]管理用（このシートは削除しないでください）'!$K$3:$P$17,4,FALSE)</f>
        <v>#N/A</v>
      </c>
      <c r="R25" s="18" t="e">
        <f>VLOOKUP(A24,'[1]管理用（このシートは削除しないでください）'!$K$3:$P$17,5,FALSE)</f>
        <v>#N/A</v>
      </c>
      <c r="S25" s="18" t="e">
        <f>VLOOKUP(A24,'[1]管理用（このシートは削除しないでください）'!$K$3:$P$17,6,FALSE)</f>
        <v>#N/A</v>
      </c>
    </row>
    <row r="26" spans="1:19" ht="22.5" hidden="1" customHeight="1" x14ac:dyDescent="0.45">
      <c r="A26" s="15"/>
      <c r="B26" s="16"/>
      <c r="C26" s="16"/>
      <c r="D26" s="16" t="str">
        <f t="shared" si="1"/>
        <v/>
      </c>
      <c r="E26" s="16"/>
      <c r="F26" s="16"/>
      <c r="G26" s="16" t="str">
        <f t="shared" si="0"/>
        <v/>
      </c>
      <c r="H26" s="16"/>
      <c r="I26" s="22"/>
      <c r="J26" s="22"/>
      <c r="K26" s="16"/>
      <c r="L26" s="16"/>
      <c r="M26" s="17"/>
      <c r="O26" s="2" t="e">
        <f>VLOOKUP(A25,'[1]管理用（このシートは削除しないでください）'!$K$3:$P$17,2,FALSE)</f>
        <v>#N/A</v>
      </c>
      <c r="P26" s="18" t="e">
        <f>VLOOKUP(A25,'[1]管理用（このシートは削除しないでください）'!$K$3:$P$17,3,)</f>
        <v>#N/A</v>
      </c>
      <c r="Q26" s="2" t="e">
        <f>VLOOKUP(A25,'[1]管理用（このシートは削除しないでください）'!$K$3:$P$17,4,FALSE)</f>
        <v>#N/A</v>
      </c>
      <c r="R26" s="18" t="e">
        <f>VLOOKUP(A25,'[1]管理用（このシートは削除しないでください）'!$K$3:$P$17,5,FALSE)</f>
        <v>#N/A</v>
      </c>
      <c r="S26" s="18" t="e">
        <f>VLOOKUP(A25,'[1]管理用（このシートは削除しないでください）'!$K$3:$P$17,6,FALSE)</f>
        <v>#N/A</v>
      </c>
    </row>
    <row r="27" spans="1:19" ht="22.5" hidden="1" customHeight="1" x14ac:dyDescent="0.45">
      <c r="A27" s="19"/>
      <c r="B27" s="20"/>
      <c r="C27" s="20"/>
      <c r="D27" s="21" t="str">
        <f t="shared" si="1"/>
        <v/>
      </c>
      <c r="E27" s="20"/>
      <c r="F27" s="20"/>
      <c r="G27" s="21" t="str">
        <f t="shared" si="0"/>
        <v/>
      </c>
      <c r="H27" s="20"/>
      <c r="I27" s="22" t="str">
        <f t="shared" si="5"/>
        <v/>
      </c>
      <c r="J27" s="22" t="str">
        <f t="shared" si="6"/>
        <v/>
      </c>
      <c r="K27" s="20"/>
      <c r="L27" s="20"/>
      <c r="M27" s="23" t="str">
        <f t="shared" ref="M27" si="14">IF(B27="","",(L27-J27))</f>
        <v/>
      </c>
      <c r="O27" s="2" t="e">
        <f>VLOOKUP(A26,'[1]管理用（このシートは削除しないでください）'!$K$3:$P$17,2,FALSE)</f>
        <v>#N/A</v>
      </c>
      <c r="P27" s="18" t="e">
        <f>VLOOKUP(A26,'[1]管理用（このシートは削除しないでください）'!$K$3:$P$17,3,)</f>
        <v>#N/A</v>
      </c>
      <c r="Q27" s="2" t="e">
        <f>VLOOKUP(A26,'[1]管理用（このシートは削除しないでください）'!$K$3:$P$17,4,FALSE)</f>
        <v>#N/A</v>
      </c>
      <c r="R27" s="18" t="e">
        <f>VLOOKUP(A26,'[1]管理用（このシートは削除しないでください）'!$K$3:$P$17,5,FALSE)</f>
        <v>#N/A</v>
      </c>
      <c r="S27" s="18" t="e">
        <f>VLOOKUP(A26,'[1]管理用（このシートは削除しないでください）'!$K$3:$P$17,6,FALSE)</f>
        <v>#N/A</v>
      </c>
    </row>
    <row r="28" spans="1:19" ht="22.5" hidden="1" customHeight="1" x14ac:dyDescent="0.45">
      <c r="A28" s="15"/>
      <c r="B28" s="16"/>
      <c r="C28" s="16"/>
      <c r="D28" s="16" t="str">
        <f t="shared" si="1"/>
        <v/>
      </c>
      <c r="E28" s="16"/>
      <c r="F28" s="16"/>
      <c r="G28" s="16" t="str">
        <f t="shared" si="0"/>
        <v/>
      </c>
      <c r="H28" s="16"/>
      <c r="I28" s="22"/>
      <c r="J28" s="22"/>
      <c r="K28" s="16"/>
      <c r="L28" s="16"/>
      <c r="M28" s="17"/>
      <c r="O28" s="2" t="e">
        <f>VLOOKUP(A27,'[1]管理用（このシートは削除しないでください）'!$K$3:$P$17,2,FALSE)</f>
        <v>#N/A</v>
      </c>
      <c r="P28" s="18" t="e">
        <f>VLOOKUP(A27,'[1]管理用（このシートは削除しないでください）'!$K$3:$P$17,3,)</f>
        <v>#N/A</v>
      </c>
      <c r="Q28" s="2" t="e">
        <f>VLOOKUP(A27,'[1]管理用（このシートは削除しないでください）'!$K$3:$P$17,4,FALSE)</f>
        <v>#N/A</v>
      </c>
      <c r="R28" s="18" t="e">
        <f>VLOOKUP(A27,'[1]管理用（このシートは削除しないでください）'!$K$3:$P$17,5,FALSE)</f>
        <v>#N/A</v>
      </c>
      <c r="S28" s="18" t="e">
        <f>VLOOKUP(A27,'[1]管理用（このシートは削除しないでください）'!$K$3:$P$17,6,FALSE)</f>
        <v>#N/A</v>
      </c>
    </row>
    <row r="29" spans="1:19" ht="22.5" hidden="1" customHeight="1" x14ac:dyDescent="0.45">
      <c r="A29" s="19"/>
      <c r="B29" s="20"/>
      <c r="C29" s="20"/>
      <c r="D29" s="21" t="str">
        <f t="shared" si="1"/>
        <v/>
      </c>
      <c r="E29" s="20"/>
      <c r="F29" s="20"/>
      <c r="G29" s="21" t="str">
        <f t="shared" si="0"/>
        <v/>
      </c>
      <c r="H29" s="20"/>
      <c r="I29" s="22" t="str">
        <f t="shared" si="5"/>
        <v/>
      </c>
      <c r="J29" s="22" t="str">
        <f t="shared" si="6"/>
        <v/>
      </c>
      <c r="K29" s="20"/>
      <c r="L29" s="20"/>
      <c r="M29" s="23" t="str">
        <f t="shared" ref="M29" si="15">IF(B29="","",(L29-J29))</f>
        <v/>
      </c>
      <c r="O29" s="2" t="e">
        <f>VLOOKUP(A28,'[1]管理用（このシートは削除しないでください）'!$K$3:$P$17,2,FALSE)</f>
        <v>#N/A</v>
      </c>
      <c r="P29" s="18" t="e">
        <f>VLOOKUP(A28,'[1]管理用（このシートは削除しないでください）'!$K$3:$P$17,3,)</f>
        <v>#N/A</v>
      </c>
      <c r="Q29" s="2" t="e">
        <f>VLOOKUP(A28,'[1]管理用（このシートは削除しないでください）'!$K$3:$P$17,4,FALSE)</f>
        <v>#N/A</v>
      </c>
      <c r="R29" s="18" t="e">
        <f>VLOOKUP(A28,'[1]管理用（このシートは削除しないでください）'!$K$3:$P$17,5,FALSE)</f>
        <v>#N/A</v>
      </c>
      <c r="S29" s="18" t="e">
        <f>VLOOKUP(A28,'[1]管理用（このシートは削除しないでください）'!$K$3:$P$17,6,FALSE)</f>
        <v>#N/A</v>
      </c>
    </row>
    <row r="30" spans="1:19" ht="22.5" hidden="1" customHeight="1" x14ac:dyDescent="0.45">
      <c r="A30" s="15"/>
      <c r="B30" s="16"/>
      <c r="C30" s="16"/>
      <c r="D30" s="16" t="str">
        <f t="shared" si="1"/>
        <v/>
      </c>
      <c r="E30" s="16"/>
      <c r="F30" s="16"/>
      <c r="G30" s="16" t="str">
        <f t="shared" si="0"/>
        <v/>
      </c>
      <c r="H30" s="16"/>
      <c r="I30" s="22"/>
      <c r="J30" s="22"/>
      <c r="K30" s="16"/>
      <c r="L30" s="16"/>
      <c r="M30" s="17"/>
      <c r="O30" s="2" t="e">
        <f>VLOOKUP(A29,'[1]管理用（このシートは削除しないでください）'!$K$3:$P$17,2,FALSE)</f>
        <v>#N/A</v>
      </c>
      <c r="P30" s="18" t="e">
        <f>VLOOKUP(A29,'[1]管理用（このシートは削除しないでください）'!$K$3:$P$17,3,)</f>
        <v>#N/A</v>
      </c>
      <c r="Q30" s="2" t="e">
        <f>VLOOKUP(A29,'[1]管理用（このシートは削除しないでください）'!$K$3:$P$17,4,FALSE)</f>
        <v>#N/A</v>
      </c>
      <c r="R30" s="18" t="e">
        <f>VLOOKUP(A29,'[1]管理用（このシートは削除しないでください）'!$K$3:$P$17,5,FALSE)</f>
        <v>#N/A</v>
      </c>
      <c r="S30" s="18" t="e">
        <f>VLOOKUP(A29,'[1]管理用（このシートは削除しないでください）'!$K$3:$P$17,6,FALSE)</f>
        <v>#N/A</v>
      </c>
    </row>
    <row r="31" spans="1:19" ht="22.5" hidden="1" customHeight="1" x14ac:dyDescent="0.45">
      <c r="A31" s="19"/>
      <c r="B31" s="20"/>
      <c r="C31" s="20"/>
      <c r="D31" s="21" t="str">
        <f t="shared" si="1"/>
        <v/>
      </c>
      <c r="E31" s="20"/>
      <c r="F31" s="20"/>
      <c r="G31" s="21" t="str">
        <f t="shared" si="0"/>
        <v/>
      </c>
      <c r="H31" s="20"/>
      <c r="I31" s="22" t="str">
        <f t="shared" si="5"/>
        <v/>
      </c>
      <c r="J31" s="22" t="str">
        <f t="shared" si="6"/>
        <v/>
      </c>
      <c r="K31" s="20"/>
      <c r="L31" s="20"/>
      <c r="M31" s="23" t="str">
        <f t="shared" ref="M31" si="16">IF(B31="","",(L31-J31))</f>
        <v/>
      </c>
      <c r="O31" s="2" t="e">
        <f>VLOOKUP(A30,'[1]管理用（このシートは削除しないでください）'!$K$3:$P$17,2,FALSE)</f>
        <v>#N/A</v>
      </c>
      <c r="P31" s="18" t="e">
        <f>VLOOKUP(A30,'[1]管理用（このシートは削除しないでください）'!$K$3:$P$17,3,)</f>
        <v>#N/A</v>
      </c>
      <c r="Q31" s="2" t="e">
        <f>VLOOKUP(A30,'[1]管理用（このシートは削除しないでください）'!$K$3:$P$17,4,FALSE)</f>
        <v>#N/A</v>
      </c>
      <c r="R31" s="18" t="e">
        <f>VLOOKUP(A30,'[1]管理用（このシートは削除しないでください）'!$K$3:$P$17,5,FALSE)</f>
        <v>#N/A</v>
      </c>
      <c r="S31" s="18" t="e">
        <f>VLOOKUP(A30,'[1]管理用（このシートは削除しないでください）'!$K$3:$P$17,6,FALSE)</f>
        <v>#N/A</v>
      </c>
    </row>
    <row r="32" spans="1:19" ht="22.5" hidden="1" customHeight="1" x14ac:dyDescent="0.45">
      <c r="A32" s="15"/>
      <c r="B32" s="16"/>
      <c r="C32" s="16"/>
      <c r="D32" s="16" t="str">
        <f t="shared" si="1"/>
        <v/>
      </c>
      <c r="E32" s="16"/>
      <c r="F32" s="16"/>
      <c r="G32" s="16" t="str">
        <f t="shared" si="0"/>
        <v/>
      </c>
      <c r="H32" s="16"/>
      <c r="I32" s="22"/>
      <c r="J32" s="22"/>
      <c r="K32" s="16"/>
      <c r="L32" s="16"/>
      <c r="M32" s="17"/>
      <c r="O32" s="2" t="e">
        <f>VLOOKUP(A31,'[1]管理用（このシートは削除しないでください）'!$K$3:$P$17,2,FALSE)</f>
        <v>#N/A</v>
      </c>
      <c r="P32" s="18" t="e">
        <f>VLOOKUP(A31,'[1]管理用（このシートは削除しないでください）'!$K$3:$P$17,3,)</f>
        <v>#N/A</v>
      </c>
      <c r="Q32" s="2" t="e">
        <f>VLOOKUP(A31,'[1]管理用（このシートは削除しないでください）'!$K$3:$P$17,4,FALSE)</f>
        <v>#N/A</v>
      </c>
      <c r="R32" s="18" t="e">
        <f>VLOOKUP(A31,'[1]管理用（このシートは削除しないでください）'!$K$3:$P$17,5,FALSE)</f>
        <v>#N/A</v>
      </c>
      <c r="S32" s="18" t="e">
        <f>VLOOKUP(A31,'[1]管理用（このシートは削除しないでください）'!$K$3:$P$17,6,FALSE)</f>
        <v>#N/A</v>
      </c>
    </row>
    <row r="33" spans="1:19" ht="22.5" hidden="1" customHeight="1" x14ac:dyDescent="0.45">
      <c r="A33" s="19"/>
      <c r="B33" s="20"/>
      <c r="C33" s="20"/>
      <c r="D33" s="21" t="str">
        <f t="shared" si="1"/>
        <v/>
      </c>
      <c r="E33" s="20"/>
      <c r="F33" s="20"/>
      <c r="G33" s="21" t="str">
        <f t="shared" si="0"/>
        <v/>
      </c>
      <c r="H33" s="20"/>
      <c r="I33" s="22" t="str">
        <f t="shared" si="5"/>
        <v/>
      </c>
      <c r="J33" s="22" t="str">
        <f t="shared" si="6"/>
        <v/>
      </c>
      <c r="K33" s="20"/>
      <c r="L33" s="20"/>
      <c r="M33" s="23" t="str">
        <f t="shared" ref="M33" si="17">IF(B33="","",(L33-J33))</f>
        <v/>
      </c>
      <c r="O33" s="2" t="e">
        <f>VLOOKUP(A32,'[1]管理用（このシートは削除しないでください）'!$K$3:$P$17,2,FALSE)</f>
        <v>#N/A</v>
      </c>
      <c r="P33" s="18" t="e">
        <f>VLOOKUP(A32,'[1]管理用（このシートは削除しないでください）'!$K$3:$P$17,3,)</f>
        <v>#N/A</v>
      </c>
      <c r="Q33" s="2" t="e">
        <f>VLOOKUP(A32,'[1]管理用（このシートは削除しないでください）'!$K$3:$P$17,4,FALSE)</f>
        <v>#N/A</v>
      </c>
      <c r="R33" s="18" t="e">
        <f>VLOOKUP(A32,'[1]管理用（このシートは削除しないでください）'!$K$3:$P$17,5,FALSE)</f>
        <v>#N/A</v>
      </c>
      <c r="S33" s="18" t="e">
        <f>VLOOKUP(A32,'[1]管理用（このシートは削除しないでください）'!$K$3:$P$17,6,FALSE)</f>
        <v>#N/A</v>
      </c>
    </row>
    <row r="34" spans="1:19" ht="22.5" hidden="1" customHeight="1" x14ac:dyDescent="0.45">
      <c r="A34" s="15"/>
      <c r="B34" s="16"/>
      <c r="C34" s="16"/>
      <c r="D34" s="16" t="str">
        <f t="shared" si="1"/>
        <v/>
      </c>
      <c r="E34" s="16"/>
      <c r="F34" s="16"/>
      <c r="G34" s="16" t="str">
        <f t="shared" si="0"/>
        <v/>
      </c>
      <c r="H34" s="16"/>
      <c r="I34" s="22"/>
      <c r="J34" s="22"/>
      <c r="K34" s="16"/>
      <c r="L34" s="16"/>
      <c r="M34" s="17"/>
      <c r="O34" s="2" t="e">
        <f>VLOOKUP(A33,'[1]管理用（このシートは削除しないでください）'!$K$3:$P$17,2,FALSE)</f>
        <v>#N/A</v>
      </c>
      <c r="P34" s="18" t="e">
        <f>VLOOKUP(A33,'[1]管理用（このシートは削除しないでください）'!$K$3:$P$17,3,)</f>
        <v>#N/A</v>
      </c>
      <c r="Q34" s="2" t="e">
        <f>VLOOKUP(A33,'[1]管理用（このシートは削除しないでください）'!$K$3:$P$17,4,FALSE)</f>
        <v>#N/A</v>
      </c>
      <c r="R34" s="18" t="e">
        <f>VLOOKUP(A33,'[1]管理用（このシートは削除しないでください）'!$K$3:$P$17,5,FALSE)</f>
        <v>#N/A</v>
      </c>
      <c r="S34" s="18" t="e">
        <f>VLOOKUP(A33,'[1]管理用（このシートは削除しないでください）'!$K$3:$P$17,6,FALSE)</f>
        <v>#N/A</v>
      </c>
    </row>
    <row r="35" spans="1:19" ht="22.5" hidden="1" customHeight="1" x14ac:dyDescent="0.45">
      <c r="A35" s="19"/>
      <c r="B35" s="20"/>
      <c r="C35" s="20"/>
      <c r="D35" s="21" t="str">
        <f t="shared" si="1"/>
        <v/>
      </c>
      <c r="E35" s="20"/>
      <c r="F35" s="20"/>
      <c r="G35" s="21" t="str">
        <f t="shared" si="0"/>
        <v/>
      </c>
      <c r="H35" s="20"/>
      <c r="I35" s="22" t="str">
        <f t="shared" si="5"/>
        <v/>
      </c>
      <c r="J35" s="22" t="str">
        <f t="shared" si="6"/>
        <v/>
      </c>
      <c r="K35" s="20"/>
      <c r="L35" s="20"/>
      <c r="M35" s="23" t="str">
        <f t="shared" ref="M35" si="18">IF(B35="","",(L35-J35))</f>
        <v/>
      </c>
      <c r="O35" s="2" t="e">
        <f>VLOOKUP(A34,'[1]管理用（このシートは削除しないでください）'!$K$3:$P$17,2,FALSE)</f>
        <v>#N/A</v>
      </c>
      <c r="P35" s="18" t="e">
        <f>VLOOKUP(A34,'[1]管理用（このシートは削除しないでください）'!$K$3:$P$17,3,)</f>
        <v>#N/A</v>
      </c>
      <c r="Q35" s="2" t="e">
        <f>VLOOKUP(A34,'[1]管理用（このシートは削除しないでください）'!$K$3:$P$17,4,FALSE)</f>
        <v>#N/A</v>
      </c>
      <c r="R35" s="18" t="e">
        <f>VLOOKUP(A34,'[1]管理用（このシートは削除しないでください）'!$K$3:$P$17,5,FALSE)</f>
        <v>#N/A</v>
      </c>
      <c r="S35" s="18" t="e">
        <f>VLOOKUP(A34,'[1]管理用（このシートは削除しないでください）'!$K$3:$P$17,6,FALSE)</f>
        <v>#N/A</v>
      </c>
    </row>
    <row r="36" spans="1:19" ht="22.5" customHeight="1" x14ac:dyDescent="0.45">
      <c r="A36" s="15"/>
      <c r="B36" s="16"/>
      <c r="C36" s="16"/>
      <c r="D36" s="16" t="str">
        <f t="shared" si="1"/>
        <v/>
      </c>
      <c r="E36" s="16"/>
      <c r="F36" s="16"/>
      <c r="G36" s="16" t="str">
        <f t="shared" si="0"/>
        <v/>
      </c>
      <c r="H36" s="16"/>
      <c r="I36" s="22"/>
      <c r="J36" s="22"/>
      <c r="K36" s="16"/>
      <c r="L36" s="16"/>
      <c r="M36" s="17"/>
      <c r="O36" s="2" t="e">
        <f>VLOOKUP(A35,'[1]管理用（このシートは削除しないでください）'!$K$3:$P$17,2,FALSE)</f>
        <v>#N/A</v>
      </c>
      <c r="P36" s="18" t="e">
        <f>VLOOKUP(A35,'[1]管理用（このシートは削除しないでください）'!$K$3:$P$17,3,)</f>
        <v>#N/A</v>
      </c>
      <c r="Q36" s="2" t="e">
        <f>VLOOKUP(A35,'[1]管理用（このシートは削除しないでください）'!$K$3:$P$17,4,FALSE)</f>
        <v>#N/A</v>
      </c>
      <c r="R36" s="18" t="e">
        <f>VLOOKUP(A35,'[1]管理用（このシートは削除しないでください）'!$K$3:$P$17,5,FALSE)</f>
        <v>#N/A</v>
      </c>
      <c r="S36" s="18" t="e">
        <f>VLOOKUP(A35,'[1]管理用（このシートは削除しないでください）'!$K$3:$P$17,6,FALSE)</f>
        <v>#N/A</v>
      </c>
    </row>
    <row r="37" spans="1:19" ht="22.5" customHeight="1" thickBot="1" x14ac:dyDescent="0.5">
      <c r="A37" s="24"/>
      <c r="B37" s="25"/>
      <c r="C37" s="25"/>
      <c r="D37" s="26" t="str">
        <f t="shared" si="1"/>
        <v/>
      </c>
      <c r="E37" s="25"/>
      <c r="F37" s="25"/>
      <c r="G37" s="26" t="str">
        <f t="shared" si="0"/>
        <v/>
      </c>
      <c r="H37" s="25"/>
      <c r="I37" s="27" t="str">
        <f t="shared" ref="I37" si="19">IF(B37="","",IF(H37="-",MIN(D37,G37),IF(O37="a",MIN(D37,H37,G37),IF(O37="b",MIN(D37,G37)*P37,H37))))</f>
        <v/>
      </c>
      <c r="J37" s="27" t="str">
        <f t="shared" ref="J37" si="20">IF(B37="","",ROUNDDOWN(IF(B37="","",IF(P37="B",I37,IF(H37="-",I37*R37,I37*S37))),-3))</f>
        <v/>
      </c>
      <c r="K37" s="25"/>
      <c r="L37" s="25"/>
      <c r="M37" s="28" t="str">
        <f t="shared" ref="M37" si="21">IF(B37="","",(L37-J37))</f>
        <v/>
      </c>
      <c r="O37" s="2" t="e">
        <f>VLOOKUP(A36,'[1]管理用（このシートは削除しないでください）'!$K$3:$P$17,2,FALSE)</f>
        <v>#N/A</v>
      </c>
      <c r="P37" s="18" t="e">
        <f>VLOOKUP(A36,'[1]管理用（このシートは削除しないでください）'!$K$3:$P$17,3,)</f>
        <v>#N/A</v>
      </c>
      <c r="Q37" s="2" t="e">
        <f>VLOOKUP(A36,'[1]管理用（このシートは削除しないでください）'!$K$3:$P$17,4,FALSE)</f>
        <v>#N/A</v>
      </c>
      <c r="R37" s="18" t="e">
        <f>VLOOKUP(A36,'[1]管理用（このシートは削除しないでください）'!$K$3:$P$17,5,FALSE)</f>
        <v>#N/A</v>
      </c>
      <c r="S37" s="18" t="e">
        <f>VLOOKUP(A36,'[1]管理用（このシートは削除しないでください）'!$K$3:$P$17,6,FALSE)</f>
        <v>#N/A</v>
      </c>
    </row>
    <row r="38" spans="1:19" ht="22.5" customHeight="1" thickTop="1" thickBot="1" x14ac:dyDescent="0.5">
      <c r="A38" s="29" t="s">
        <v>31</v>
      </c>
      <c r="B38" s="30" t="str">
        <f>IF(SUM(B8:B37)=0,"",SUM(B8:B37))</f>
        <v/>
      </c>
      <c r="C38" s="30" t="str">
        <f>IF(B38="","",SUM(C8:C37))</f>
        <v/>
      </c>
      <c r="D38" s="30" t="str">
        <f t="shared" ref="D38:M38" si="22">IF(SUM(D8:D37)=0,"",SUM(D8:D37))</f>
        <v/>
      </c>
      <c r="E38" s="30" t="str">
        <f t="shared" si="22"/>
        <v/>
      </c>
      <c r="F38" s="30" t="str">
        <f t="shared" si="22"/>
        <v/>
      </c>
      <c r="G38" s="30" t="str">
        <f t="shared" si="22"/>
        <v/>
      </c>
      <c r="H38" s="30" t="str">
        <f t="shared" si="22"/>
        <v/>
      </c>
      <c r="I38" s="30" t="str">
        <f t="shared" si="22"/>
        <v/>
      </c>
      <c r="J38" s="30" t="str">
        <f t="shared" si="22"/>
        <v/>
      </c>
      <c r="K38" s="30" t="str">
        <f t="shared" si="22"/>
        <v/>
      </c>
      <c r="L38" s="30" t="str">
        <f t="shared" si="22"/>
        <v/>
      </c>
      <c r="M38" s="31" t="str">
        <f t="shared" si="22"/>
        <v/>
      </c>
    </row>
    <row r="39" spans="1:19" ht="13.8" thickTop="1" x14ac:dyDescent="0.45">
      <c r="A39" s="1"/>
    </row>
    <row r="40" spans="1:19" s="33" customFormat="1" x14ac:dyDescent="0.45">
      <c r="A40" s="32" t="s">
        <v>32</v>
      </c>
    </row>
    <row r="41" spans="1:19" s="33" customFormat="1" x14ac:dyDescent="0.45">
      <c r="A41" s="34" t="s">
        <v>33</v>
      </c>
    </row>
    <row r="42" spans="1:19" s="33" customFormat="1" x14ac:dyDescent="0.45">
      <c r="A42" s="34" t="s">
        <v>34</v>
      </c>
    </row>
    <row r="43" spans="1:19" s="33" customFormat="1" x14ac:dyDescent="0.45">
      <c r="A43" s="34" t="s">
        <v>35</v>
      </c>
    </row>
    <row r="44" spans="1:19" s="33" customFormat="1" x14ac:dyDescent="0.45">
      <c r="A44" s="34" t="s">
        <v>36</v>
      </c>
    </row>
    <row r="45" spans="1:19" s="33" customFormat="1" x14ac:dyDescent="0.45">
      <c r="A45" s="34" t="s">
        <v>37</v>
      </c>
    </row>
    <row r="46" spans="1:19" s="33" customFormat="1" x14ac:dyDescent="0.45">
      <c r="A46" s="34" t="s">
        <v>38</v>
      </c>
    </row>
    <row r="47" spans="1:19" s="33" customFormat="1" x14ac:dyDescent="0.45">
      <c r="A47" s="34" t="s">
        <v>39</v>
      </c>
    </row>
    <row r="48" spans="1:19" s="33" customFormat="1" x14ac:dyDescent="0.45">
      <c r="A48" s="34" t="s">
        <v>40</v>
      </c>
    </row>
    <row r="49" spans="1:1" s="33" customFormat="1" x14ac:dyDescent="0.45">
      <c r="A49" s="34" t="s">
        <v>41</v>
      </c>
    </row>
    <row r="50" spans="1:1" s="33" customFormat="1" x14ac:dyDescent="0.45">
      <c r="A50" s="34" t="s">
        <v>42</v>
      </c>
    </row>
    <row r="51" spans="1:1" s="33" customFormat="1" x14ac:dyDescent="0.45">
      <c r="A51" s="34" t="s">
        <v>43</v>
      </c>
    </row>
    <row r="52" spans="1:1" s="33" customFormat="1" x14ac:dyDescent="0.45">
      <c r="A52" s="34" t="s">
        <v>44</v>
      </c>
    </row>
    <row r="53" spans="1:1" s="33" customFormat="1" x14ac:dyDescent="0.45">
      <c r="A53" s="34" t="s">
        <v>45</v>
      </c>
    </row>
    <row r="54" spans="1:1" x14ac:dyDescent="0.45">
      <c r="A54" s="2" t="s">
        <v>46</v>
      </c>
    </row>
  </sheetData>
  <mergeCells count="3">
    <mergeCell ref="A2:M2"/>
    <mergeCell ref="K4:M4"/>
    <mergeCell ref="A5:A6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9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ABB7B38-D5DE-4292-82CB-F3A24FA41C77}">
          <x14:formula1>
            <xm:f>'\\10.1.56.44\救急災害医療係\41：国庫補助金\04医療施設等施設･設備整備補助金\Ｒ５\07 交付申請（事業者→県→国）\01 事務連絡（国→県）\[○R5申請書様式（施設）.xlsx]管理用（このシートは削除しないでください）'!#REF!</xm:f>
          </x14:formula1>
          <xm:sqref>A34 A30 A32 A14 A16 A18 A20 A22 A24 A26 A28</xm:sqref>
        </x14:dataValidation>
        <x14:dataValidation type="list" allowBlank="1" showInputMessage="1" showErrorMessage="1" xr:uid="{053E7AD6-E038-460A-A3AF-F1B71CC15D20}">
          <x14:formula1>
            <xm:f>'\\10.1.56.44\救急災害医療係\41：国庫補助金\04医療施設等施設･設備整備補助金\Ｒ５\07 交付申請（事業者→県→国）\01 事務連絡（国→県）\[○R5申請書様式（施設）.xlsx]管理用（このシートは削除しないでください）'!#REF!</xm:f>
          </x14:formula1>
          <xm:sqref>A8 A10 A12 A36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371B4-D79F-4BB3-9D83-8C1AD032B09B}">
  <sheetPr>
    <tabColor theme="9" tint="0.39997558519241921"/>
  </sheetPr>
  <dimension ref="A1:P58"/>
  <sheetViews>
    <sheetView view="pageBreakPreview" zoomScaleNormal="100" zoomScaleSheetLayoutView="100" workbookViewId="0">
      <selection activeCell="B15" sqref="B15:D15"/>
    </sheetView>
  </sheetViews>
  <sheetFormatPr defaultColWidth="8.09765625" defaultRowHeight="13.2" x14ac:dyDescent="0.45"/>
  <cols>
    <col min="1" max="3" width="6.19921875" style="2" customWidth="1"/>
    <col min="4" max="4" width="6.3984375" style="2" customWidth="1"/>
    <col min="5" max="6" width="6.69921875" style="2" customWidth="1"/>
    <col min="7" max="8" width="13.5" style="2" customWidth="1"/>
    <col min="9" max="9" width="16.09765625" style="2" customWidth="1"/>
    <col min="10" max="10" width="0" style="2" hidden="1" customWidth="1"/>
    <col min="11" max="16384" width="8.09765625" style="2"/>
  </cols>
  <sheetData>
    <row r="1" spans="1:12" x14ac:dyDescent="0.45">
      <c r="A1" s="1" t="s">
        <v>47</v>
      </c>
    </row>
    <row r="2" spans="1:12" ht="19.5" customHeight="1" x14ac:dyDescent="0.45">
      <c r="A2" s="86" t="s">
        <v>48</v>
      </c>
      <c r="B2" s="86"/>
      <c r="C2" s="86"/>
      <c r="D2" s="86"/>
      <c r="E2" s="86"/>
      <c r="F2" s="86"/>
      <c r="G2" s="86"/>
      <c r="H2" s="86"/>
      <c r="I2" s="86"/>
    </row>
    <row r="3" spans="1:12" ht="7.5" customHeight="1" x14ac:dyDescent="0.45">
      <c r="A3" s="1"/>
    </row>
    <row r="4" spans="1:12" ht="18.75" customHeight="1" x14ac:dyDescent="0.45">
      <c r="A4" s="111" t="s">
        <v>49</v>
      </c>
      <c r="B4" s="111"/>
      <c r="C4" s="111"/>
      <c r="D4" s="156" t="str">
        <f>IF('[1]第2号様式_別紙2 事業計画書'!D4:I4="","",'[1]第2号様式_別紙2 事業計画書'!D4:I4)</f>
        <v/>
      </c>
      <c r="E4" s="166"/>
      <c r="F4" s="166"/>
      <c r="G4" s="166"/>
      <c r="H4" s="166"/>
      <c r="I4" s="142"/>
      <c r="J4" s="35"/>
      <c r="K4" s="2" t="s">
        <v>50</v>
      </c>
    </row>
    <row r="5" spans="1:12" ht="18.75" customHeight="1" x14ac:dyDescent="0.45">
      <c r="A5" s="111" t="s">
        <v>51</v>
      </c>
      <c r="B5" s="111"/>
      <c r="C5" s="111"/>
      <c r="D5" s="156" t="s">
        <v>52</v>
      </c>
      <c r="E5" s="166"/>
      <c r="F5" s="166"/>
      <c r="G5" s="142"/>
      <c r="H5" s="111" t="s">
        <v>53</v>
      </c>
      <c r="I5" s="143"/>
      <c r="J5" s="36"/>
      <c r="K5" s="37"/>
      <c r="L5" s="37"/>
    </row>
    <row r="6" spans="1:12" ht="22.5" customHeight="1" x14ac:dyDescent="0.45">
      <c r="A6" s="168" t="str">
        <f>IF('[1]第2号様式_別紙2 事業計画書'!A6:C6="","",'[1]第2号様式_別紙2 事業計画書'!A6:C6)</f>
        <v/>
      </c>
      <c r="B6" s="169"/>
      <c r="C6" s="170"/>
      <c r="D6" s="168" t="str">
        <f>IF('[1]第2号様式_別紙2 事業計画書'!D6:G6="","",'[1]第2号様式_別紙2 事業計画書'!D6:G6)</f>
        <v/>
      </c>
      <c r="E6" s="169"/>
      <c r="F6" s="169"/>
      <c r="G6" s="170"/>
      <c r="H6" s="171" t="str">
        <f>IF('[1]第2号様式_別紙2 事業計画書'!H6:I6="","",'[1]第2号様式_別紙2 事業計画書'!H6:I6)</f>
        <v/>
      </c>
      <c r="I6" s="171"/>
      <c r="J6" s="36"/>
      <c r="K6" s="37" t="s">
        <v>50</v>
      </c>
      <c r="L6" s="37"/>
    </row>
    <row r="7" spans="1:12" ht="14.25" customHeight="1" x14ac:dyDescent="0.45">
      <c r="A7" s="111" t="s">
        <v>54</v>
      </c>
      <c r="B7" s="111"/>
      <c r="C7" s="111"/>
      <c r="D7" s="156" t="str">
        <f>IF('[1]第2号様式_別紙2 事業計画書'!D7:I7="","",'[1]第2号様式_別紙2 事業計画書'!D7:I7)</f>
        <v/>
      </c>
      <c r="E7" s="166"/>
      <c r="F7" s="166"/>
      <c r="G7" s="166"/>
      <c r="H7" s="166"/>
      <c r="I7" s="142"/>
      <c r="J7" s="35"/>
      <c r="K7" s="2" t="s">
        <v>50</v>
      </c>
    </row>
    <row r="8" spans="1:12" ht="13.5" customHeight="1" x14ac:dyDescent="0.45">
      <c r="A8" s="143" t="s">
        <v>55</v>
      </c>
      <c r="B8" s="143"/>
      <c r="C8" s="143"/>
      <c r="D8" s="146" t="s">
        <v>56</v>
      </c>
      <c r="E8" s="146"/>
      <c r="F8" s="146"/>
      <c r="G8" s="146"/>
      <c r="H8" s="146"/>
      <c r="I8" s="147"/>
      <c r="J8" s="159"/>
    </row>
    <row r="9" spans="1:12" ht="13.5" customHeight="1" x14ac:dyDescent="0.45">
      <c r="A9" s="143"/>
      <c r="B9" s="143"/>
      <c r="C9" s="143"/>
      <c r="D9" s="38" t="s">
        <v>57</v>
      </c>
      <c r="E9" s="161"/>
      <c r="F9" s="161"/>
      <c r="G9" s="161"/>
      <c r="H9" s="39" t="s">
        <v>58</v>
      </c>
      <c r="I9" s="40"/>
      <c r="J9" s="159"/>
      <c r="K9" s="2" t="s">
        <v>59</v>
      </c>
    </row>
    <row r="10" spans="1:12" ht="13.5" customHeight="1" x14ac:dyDescent="0.45">
      <c r="A10" s="143"/>
      <c r="B10" s="143"/>
      <c r="C10" s="143"/>
      <c r="D10" s="162" t="s">
        <v>60</v>
      </c>
      <c r="E10" s="163"/>
      <c r="F10" s="163"/>
      <c r="G10" s="39" t="s">
        <v>61</v>
      </c>
      <c r="H10" s="36"/>
      <c r="I10" s="40"/>
      <c r="J10" s="159"/>
    </row>
    <row r="11" spans="1:12" ht="14.25" customHeight="1" x14ac:dyDescent="0.45">
      <c r="A11" s="143"/>
      <c r="B11" s="143"/>
      <c r="C11" s="143"/>
      <c r="D11" s="164" t="s">
        <v>62</v>
      </c>
      <c r="E11" s="165"/>
      <c r="F11" s="165"/>
      <c r="G11" s="41" t="s">
        <v>61</v>
      </c>
      <c r="H11" s="42"/>
      <c r="I11" s="43"/>
      <c r="J11" s="35"/>
    </row>
    <row r="12" spans="1:12" ht="13.5" customHeight="1" x14ac:dyDescent="0.45">
      <c r="A12" s="156" t="s">
        <v>63</v>
      </c>
      <c r="B12" s="166"/>
      <c r="C12" s="142"/>
      <c r="D12" s="44" t="s">
        <v>64</v>
      </c>
      <c r="E12" s="167" t="s">
        <v>65</v>
      </c>
      <c r="F12" s="167"/>
      <c r="G12" s="45" t="s">
        <v>66</v>
      </c>
      <c r="H12" s="46" t="s">
        <v>67</v>
      </c>
      <c r="I12" s="47" t="s">
        <v>68</v>
      </c>
      <c r="J12" s="35"/>
    </row>
    <row r="13" spans="1:12" ht="13.5" customHeight="1" x14ac:dyDescent="0.45">
      <c r="A13" s="153" t="s">
        <v>69</v>
      </c>
      <c r="B13" s="154"/>
      <c r="C13" s="154"/>
      <c r="D13" s="154"/>
      <c r="E13" s="154"/>
      <c r="F13" s="154"/>
      <c r="G13" s="154"/>
      <c r="H13" s="154"/>
      <c r="I13" s="155"/>
      <c r="J13" s="36"/>
    </row>
    <row r="14" spans="1:12" ht="14.25" customHeight="1" x14ac:dyDescent="0.45">
      <c r="A14" s="48" t="s">
        <v>70</v>
      </c>
      <c r="B14" s="143" t="s">
        <v>71</v>
      </c>
      <c r="C14" s="143"/>
      <c r="D14" s="156"/>
      <c r="E14" s="143" t="s">
        <v>72</v>
      </c>
      <c r="F14" s="143"/>
      <c r="G14" s="48" t="s">
        <v>73</v>
      </c>
      <c r="H14" s="48" t="s">
        <v>74</v>
      </c>
      <c r="I14" s="49" t="s">
        <v>75</v>
      </c>
      <c r="J14" s="35"/>
    </row>
    <row r="15" spans="1:12" ht="13.5" customHeight="1" x14ac:dyDescent="0.45">
      <c r="A15" s="50" t="s">
        <v>76</v>
      </c>
      <c r="B15" s="154" t="s">
        <v>77</v>
      </c>
      <c r="C15" s="154"/>
      <c r="D15" s="154"/>
      <c r="E15" s="157" t="s">
        <v>78</v>
      </c>
      <c r="F15" s="158"/>
      <c r="G15" s="51" t="s">
        <v>79</v>
      </c>
      <c r="H15" s="51" t="s">
        <v>80</v>
      </c>
      <c r="I15" s="40" t="s">
        <v>81</v>
      </c>
      <c r="J15" s="159"/>
    </row>
    <row r="16" spans="1:12" ht="13.5" customHeight="1" x14ac:dyDescent="0.45">
      <c r="A16" s="160" t="s">
        <v>82</v>
      </c>
      <c r="B16" s="136" t="s">
        <v>77</v>
      </c>
      <c r="C16" s="136"/>
      <c r="D16" s="136"/>
      <c r="E16" s="151" t="s">
        <v>77</v>
      </c>
      <c r="F16" s="152"/>
      <c r="G16" s="52" t="str">
        <f t="shared" ref="G16:G24" si="0">IF(H16="","",H16/E16)</f>
        <v/>
      </c>
      <c r="H16" s="53"/>
      <c r="I16" s="40" t="s">
        <v>81</v>
      </c>
      <c r="J16" s="159"/>
    </row>
    <row r="17" spans="1:11" ht="13.5" customHeight="1" x14ac:dyDescent="0.45">
      <c r="A17" s="160"/>
      <c r="B17" s="136" t="s">
        <v>77</v>
      </c>
      <c r="C17" s="136"/>
      <c r="D17" s="136"/>
      <c r="E17" s="151"/>
      <c r="F17" s="152"/>
      <c r="G17" s="52" t="str">
        <f t="shared" si="0"/>
        <v/>
      </c>
      <c r="H17" s="53"/>
      <c r="I17" s="40" t="s">
        <v>81</v>
      </c>
      <c r="J17" s="159"/>
    </row>
    <row r="18" spans="1:11" ht="13.5" customHeight="1" x14ac:dyDescent="0.45">
      <c r="A18" s="160"/>
      <c r="B18" s="136" t="s">
        <v>77</v>
      </c>
      <c r="C18" s="136"/>
      <c r="D18" s="136"/>
      <c r="E18" s="151"/>
      <c r="F18" s="152"/>
      <c r="G18" s="52" t="str">
        <f t="shared" si="0"/>
        <v/>
      </c>
      <c r="H18" s="53"/>
      <c r="I18" s="40" t="s">
        <v>81</v>
      </c>
      <c r="J18" s="159"/>
    </row>
    <row r="19" spans="1:11" ht="13.5" customHeight="1" x14ac:dyDescent="0.45">
      <c r="A19" s="160"/>
      <c r="B19" s="136" t="s">
        <v>77</v>
      </c>
      <c r="C19" s="136"/>
      <c r="D19" s="136"/>
      <c r="E19" s="151" t="s">
        <v>77</v>
      </c>
      <c r="F19" s="152"/>
      <c r="G19" s="52" t="str">
        <f t="shared" si="0"/>
        <v/>
      </c>
      <c r="H19" s="53"/>
      <c r="I19" s="40" t="s">
        <v>81</v>
      </c>
      <c r="J19" s="159"/>
    </row>
    <row r="20" spans="1:11" x14ac:dyDescent="0.45">
      <c r="A20" s="160"/>
      <c r="B20" s="136" t="s">
        <v>77</v>
      </c>
      <c r="C20" s="136"/>
      <c r="D20" s="136"/>
      <c r="E20" s="151" t="s">
        <v>77</v>
      </c>
      <c r="F20" s="152"/>
      <c r="G20" s="52" t="str">
        <f t="shared" si="0"/>
        <v/>
      </c>
      <c r="H20" s="53"/>
      <c r="I20" s="40" t="s">
        <v>81</v>
      </c>
      <c r="J20" s="35"/>
    </row>
    <row r="21" spans="1:11" ht="15" customHeight="1" x14ac:dyDescent="0.45">
      <c r="A21" s="160"/>
      <c r="B21" s="136" t="s">
        <v>77</v>
      </c>
      <c r="C21" s="136"/>
      <c r="D21" s="136"/>
      <c r="E21" s="151" t="s">
        <v>77</v>
      </c>
      <c r="F21" s="152"/>
      <c r="G21" s="52" t="str">
        <f t="shared" si="0"/>
        <v/>
      </c>
      <c r="H21" s="53"/>
      <c r="I21" s="40" t="s">
        <v>81</v>
      </c>
      <c r="J21" s="35"/>
    </row>
    <row r="22" spans="1:11" ht="15" customHeight="1" x14ac:dyDescent="0.45">
      <c r="A22" s="160"/>
      <c r="B22" s="136" t="s">
        <v>77</v>
      </c>
      <c r="C22" s="136"/>
      <c r="D22" s="136"/>
      <c r="E22" s="151" t="s">
        <v>77</v>
      </c>
      <c r="F22" s="152"/>
      <c r="G22" s="52" t="str">
        <f t="shared" si="0"/>
        <v/>
      </c>
      <c r="H22" s="53"/>
      <c r="I22" s="40" t="s">
        <v>81</v>
      </c>
      <c r="J22" s="54"/>
    </row>
    <row r="23" spans="1:11" ht="15" customHeight="1" x14ac:dyDescent="0.45">
      <c r="A23" s="55"/>
      <c r="B23" s="39"/>
      <c r="C23" s="39"/>
      <c r="D23" s="39"/>
      <c r="E23" s="151" t="s">
        <v>77</v>
      </c>
      <c r="F23" s="152"/>
      <c r="G23" s="52" t="str">
        <f t="shared" si="0"/>
        <v/>
      </c>
      <c r="H23" s="53"/>
      <c r="I23" s="40"/>
      <c r="J23" s="54"/>
    </row>
    <row r="24" spans="1:11" ht="15" customHeight="1" x14ac:dyDescent="0.45">
      <c r="A24" s="55"/>
      <c r="B24" s="39"/>
      <c r="C24" s="39"/>
      <c r="D24" s="39"/>
      <c r="E24" s="151" t="s">
        <v>77</v>
      </c>
      <c r="F24" s="152"/>
      <c r="G24" s="52" t="str">
        <f t="shared" si="0"/>
        <v/>
      </c>
      <c r="H24" s="53"/>
      <c r="I24" s="40"/>
      <c r="J24" s="54"/>
    </row>
    <row r="25" spans="1:11" ht="15" customHeight="1" x14ac:dyDescent="0.45">
      <c r="A25" s="56"/>
      <c r="B25" s="142" t="s">
        <v>83</v>
      </c>
      <c r="C25" s="143"/>
      <c r="D25" s="143"/>
      <c r="E25" s="144" t="str">
        <f>IF(SUM(E16:F24)=0,"",SUM(E16:F24))</f>
        <v/>
      </c>
      <c r="F25" s="144"/>
      <c r="G25" s="57" t="str">
        <f>IF(H25="","",H25/E25)</f>
        <v/>
      </c>
      <c r="H25" s="58" t="str">
        <f>IF(SUM(H16:H24)=0,"",SUM(H16:H24))</f>
        <v/>
      </c>
      <c r="I25" s="59"/>
      <c r="J25" s="54"/>
    </row>
    <row r="26" spans="1:11" ht="13.5" hidden="1" customHeight="1" x14ac:dyDescent="0.45">
      <c r="A26" s="60"/>
      <c r="B26" s="61"/>
      <c r="C26" s="61"/>
      <c r="D26" s="61"/>
      <c r="E26" s="61"/>
      <c r="F26" s="61"/>
      <c r="G26" s="61"/>
      <c r="H26" s="61"/>
      <c r="I26" s="62"/>
      <c r="J26" s="35"/>
    </row>
    <row r="27" spans="1:11" x14ac:dyDescent="0.45">
      <c r="A27" s="63" t="s">
        <v>76</v>
      </c>
      <c r="B27" s="145" t="s">
        <v>77</v>
      </c>
      <c r="C27" s="146"/>
      <c r="D27" s="147"/>
      <c r="E27" s="148" t="s">
        <v>78</v>
      </c>
      <c r="F27" s="149"/>
      <c r="G27" s="64" t="s">
        <v>79</v>
      </c>
      <c r="H27" s="64" t="s">
        <v>80</v>
      </c>
      <c r="I27" s="40" t="s">
        <v>81</v>
      </c>
      <c r="J27" s="35"/>
      <c r="K27" s="2" t="s">
        <v>84</v>
      </c>
    </row>
    <row r="28" spans="1:11" ht="13.5" customHeight="1" x14ac:dyDescent="0.45">
      <c r="A28" s="150" t="s">
        <v>85</v>
      </c>
      <c r="B28" s="135" t="s">
        <v>77</v>
      </c>
      <c r="C28" s="136"/>
      <c r="D28" s="137"/>
      <c r="E28" s="138" t="s">
        <v>77</v>
      </c>
      <c r="F28" s="139"/>
      <c r="G28" s="52" t="str">
        <f t="shared" ref="G28:G36" si="1">IF(H28="","",H28/E28)</f>
        <v/>
      </c>
      <c r="H28" s="53"/>
      <c r="I28" s="40" t="s">
        <v>81</v>
      </c>
      <c r="J28" s="35"/>
    </row>
    <row r="29" spans="1:11" x14ac:dyDescent="0.45">
      <c r="A29" s="150"/>
      <c r="B29" s="135" t="s">
        <v>77</v>
      </c>
      <c r="C29" s="136"/>
      <c r="D29" s="137"/>
      <c r="E29" s="138"/>
      <c r="F29" s="139"/>
      <c r="G29" s="52" t="str">
        <f t="shared" si="1"/>
        <v/>
      </c>
      <c r="H29" s="53"/>
      <c r="I29" s="40" t="s">
        <v>81</v>
      </c>
      <c r="J29" s="35"/>
    </row>
    <row r="30" spans="1:11" x14ac:dyDescent="0.45">
      <c r="A30" s="150"/>
      <c r="B30" s="135" t="s">
        <v>77</v>
      </c>
      <c r="C30" s="136"/>
      <c r="D30" s="137"/>
      <c r="E30" s="138"/>
      <c r="F30" s="139"/>
      <c r="G30" s="52" t="str">
        <f t="shared" si="1"/>
        <v/>
      </c>
      <c r="H30" s="53"/>
      <c r="I30" s="40" t="s">
        <v>81</v>
      </c>
      <c r="J30" s="35"/>
    </row>
    <row r="31" spans="1:11" x14ac:dyDescent="0.45">
      <c r="A31" s="150"/>
      <c r="B31" s="135" t="s">
        <v>77</v>
      </c>
      <c r="C31" s="136"/>
      <c r="D31" s="137"/>
      <c r="E31" s="138"/>
      <c r="F31" s="139"/>
      <c r="G31" s="52" t="str">
        <f t="shared" si="1"/>
        <v/>
      </c>
      <c r="H31" s="53"/>
      <c r="I31" s="40" t="s">
        <v>81</v>
      </c>
      <c r="J31" s="35"/>
    </row>
    <row r="32" spans="1:11" x14ac:dyDescent="0.45">
      <c r="A32" s="150"/>
      <c r="B32" s="135" t="s">
        <v>77</v>
      </c>
      <c r="C32" s="136"/>
      <c r="D32" s="137"/>
      <c r="E32" s="138" t="s">
        <v>77</v>
      </c>
      <c r="F32" s="139"/>
      <c r="G32" s="52" t="str">
        <f t="shared" si="1"/>
        <v/>
      </c>
      <c r="H32" s="53"/>
      <c r="I32" s="40" t="s">
        <v>81</v>
      </c>
      <c r="J32" s="35"/>
    </row>
    <row r="33" spans="1:11" x14ac:dyDescent="0.45">
      <c r="A33" s="150"/>
      <c r="B33" s="135" t="s">
        <v>77</v>
      </c>
      <c r="C33" s="136"/>
      <c r="D33" s="137"/>
      <c r="E33" s="138" t="s">
        <v>77</v>
      </c>
      <c r="F33" s="139"/>
      <c r="G33" s="52" t="str">
        <f t="shared" si="1"/>
        <v/>
      </c>
      <c r="H33" s="53"/>
      <c r="I33" s="40" t="s">
        <v>81</v>
      </c>
      <c r="J33" s="35"/>
    </row>
    <row r="34" spans="1:11" x14ac:dyDescent="0.45">
      <c r="A34" s="150"/>
      <c r="B34" s="135" t="s">
        <v>77</v>
      </c>
      <c r="C34" s="136"/>
      <c r="D34" s="137"/>
      <c r="E34" s="138" t="s">
        <v>77</v>
      </c>
      <c r="F34" s="139"/>
      <c r="G34" s="52" t="str">
        <f t="shared" si="1"/>
        <v/>
      </c>
      <c r="H34" s="53"/>
      <c r="I34" s="40" t="s">
        <v>81</v>
      </c>
      <c r="J34" s="35"/>
    </row>
    <row r="35" spans="1:11" x14ac:dyDescent="0.45">
      <c r="A35" s="65"/>
      <c r="B35" s="66"/>
      <c r="C35" s="39"/>
      <c r="D35" s="67"/>
      <c r="E35" s="138" t="s">
        <v>77</v>
      </c>
      <c r="F35" s="139"/>
      <c r="G35" s="52" t="str">
        <f t="shared" si="1"/>
        <v/>
      </c>
      <c r="H35" s="53"/>
      <c r="I35" s="40"/>
      <c r="J35" s="35"/>
    </row>
    <row r="36" spans="1:11" x14ac:dyDescent="0.45">
      <c r="A36" s="65"/>
      <c r="B36" s="68"/>
      <c r="C36" s="41"/>
      <c r="D36" s="69"/>
      <c r="E36" s="138" t="s">
        <v>77</v>
      </c>
      <c r="F36" s="139"/>
      <c r="G36" s="52" t="str">
        <f t="shared" si="1"/>
        <v/>
      </c>
      <c r="H36" s="53"/>
      <c r="I36" s="40"/>
      <c r="J36" s="35"/>
    </row>
    <row r="37" spans="1:11" ht="15" customHeight="1" x14ac:dyDescent="0.45">
      <c r="A37" s="60"/>
      <c r="B37" s="140" t="s">
        <v>83</v>
      </c>
      <c r="C37" s="140"/>
      <c r="D37" s="140"/>
      <c r="E37" s="141" t="str">
        <f>IF(SUM(E28:F36)=0,"",SUM(E28:F36))</f>
        <v/>
      </c>
      <c r="F37" s="141"/>
      <c r="G37" s="57" t="str">
        <f>IF(H37="","",H37/E37)</f>
        <v/>
      </c>
      <c r="H37" s="58" t="str">
        <f>IF(SUM(H28:H36)=0,"",SUM(H28:H36))</f>
        <v/>
      </c>
      <c r="I37" s="59"/>
      <c r="J37" s="35"/>
    </row>
    <row r="38" spans="1:11" ht="15" customHeight="1" x14ac:dyDescent="0.45">
      <c r="A38" s="111" t="s">
        <v>86</v>
      </c>
      <c r="B38" s="111"/>
      <c r="C38" s="111"/>
      <c r="D38" s="111"/>
      <c r="E38" s="132" t="str">
        <f>IF(E37="",E25,E25+E37)</f>
        <v/>
      </c>
      <c r="F38" s="133"/>
      <c r="G38" s="70" t="str">
        <f>IF(H38="","",H38/E38)</f>
        <v/>
      </c>
      <c r="H38" s="71" t="str">
        <f>IF(H37="",H25,H25+H37)</f>
        <v/>
      </c>
      <c r="I38" s="72"/>
      <c r="J38" s="35"/>
    </row>
    <row r="39" spans="1:11" x14ac:dyDescent="0.45">
      <c r="A39" s="134" t="s">
        <v>87</v>
      </c>
      <c r="B39" s="134"/>
      <c r="C39" s="134"/>
      <c r="D39" s="134"/>
      <c r="E39" s="134"/>
      <c r="F39" s="134"/>
      <c r="G39" s="134"/>
      <c r="H39" s="134"/>
      <c r="I39" s="134"/>
      <c r="J39" s="35"/>
    </row>
    <row r="40" spans="1:11" x14ac:dyDescent="0.45">
      <c r="A40" s="111" t="s">
        <v>88</v>
      </c>
      <c r="B40" s="111"/>
      <c r="C40" s="111"/>
      <c r="D40" s="111"/>
      <c r="E40" s="111" t="s">
        <v>89</v>
      </c>
      <c r="F40" s="111"/>
      <c r="G40" s="111"/>
      <c r="H40" s="111" t="s">
        <v>90</v>
      </c>
      <c r="I40" s="111"/>
      <c r="J40" s="35"/>
    </row>
    <row r="41" spans="1:11" ht="13.5" customHeight="1" x14ac:dyDescent="0.45">
      <c r="A41" s="121"/>
      <c r="B41" s="122"/>
      <c r="C41" s="122"/>
      <c r="D41" s="123"/>
      <c r="E41" s="124" t="s">
        <v>91</v>
      </c>
      <c r="F41" s="125"/>
      <c r="G41" s="126"/>
      <c r="H41" s="121" t="s">
        <v>92</v>
      </c>
      <c r="I41" s="123"/>
      <c r="J41" s="35"/>
    </row>
    <row r="42" spans="1:11" ht="13.5" customHeight="1" x14ac:dyDescent="0.45">
      <c r="A42" s="105" t="s">
        <v>93</v>
      </c>
      <c r="B42" s="106"/>
      <c r="C42" s="106"/>
      <c r="D42" s="107"/>
      <c r="E42" s="127" t="str">
        <f>IF(E43="","",E43+E44)</f>
        <v/>
      </c>
      <c r="F42" s="128"/>
      <c r="G42" s="129"/>
      <c r="H42" s="130"/>
      <c r="I42" s="131"/>
      <c r="J42" s="35"/>
      <c r="K42" s="2" t="s">
        <v>94</v>
      </c>
    </row>
    <row r="43" spans="1:11" ht="13.5" customHeight="1" x14ac:dyDescent="0.45">
      <c r="A43" s="105" t="s">
        <v>95</v>
      </c>
      <c r="B43" s="106"/>
      <c r="C43" s="106"/>
      <c r="D43" s="107"/>
      <c r="E43" s="108"/>
      <c r="F43" s="109"/>
      <c r="G43" s="110"/>
      <c r="H43" s="119"/>
      <c r="I43" s="120"/>
      <c r="J43" s="35"/>
    </row>
    <row r="44" spans="1:11" ht="13.5" customHeight="1" x14ac:dyDescent="0.45">
      <c r="A44" s="105" t="s">
        <v>96</v>
      </c>
      <c r="B44" s="106"/>
      <c r="C44" s="106"/>
      <c r="D44" s="107"/>
      <c r="E44" s="108"/>
      <c r="F44" s="109"/>
      <c r="G44" s="110"/>
      <c r="H44" s="119"/>
      <c r="I44" s="120"/>
      <c r="J44" s="35"/>
    </row>
    <row r="45" spans="1:11" ht="13.5" customHeight="1" x14ac:dyDescent="0.45">
      <c r="A45" s="105" t="s">
        <v>97</v>
      </c>
      <c r="B45" s="106"/>
      <c r="C45" s="106"/>
      <c r="D45" s="107"/>
      <c r="E45" s="108"/>
      <c r="F45" s="109"/>
      <c r="G45" s="110"/>
      <c r="H45" s="119"/>
      <c r="I45" s="120"/>
      <c r="J45" s="35"/>
    </row>
    <row r="46" spans="1:11" ht="13.5" customHeight="1" x14ac:dyDescent="0.45">
      <c r="A46" s="105" t="s">
        <v>98</v>
      </c>
      <c r="B46" s="106"/>
      <c r="C46" s="106"/>
      <c r="D46" s="107"/>
      <c r="E46" s="108"/>
      <c r="F46" s="109"/>
      <c r="G46" s="110"/>
      <c r="H46" s="119"/>
      <c r="I46" s="120"/>
      <c r="J46" s="35"/>
    </row>
    <row r="47" spans="1:11" ht="13.5" customHeight="1" x14ac:dyDescent="0.45">
      <c r="A47" s="105" t="s">
        <v>99</v>
      </c>
      <c r="B47" s="106"/>
      <c r="C47" s="106"/>
      <c r="D47" s="107"/>
      <c r="E47" s="108"/>
      <c r="F47" s="109"/>
      <c r="G47" s="110"/>
      <c r="H47" s="73"/>
      <c r="I47" s="74"/>
      <c r="J47" s="35"/>
    </row>
    <row r="48" spans="1:11" ht="13.5" customHeight="1" x14ac:dyDescent="0.45">
      <c r="A48" s="75"/>
      <c r="B48" s="76"/>
      <c r="C48" s="76"/>
      <c r="D48" s="77"/>
      <c r="E48" s="78"/>
      <c r="F48" s="79"/>
      <c r="G48" s="80"/>
      <c r="H48" s="78"/>
      <c r="I48" s="80"/>
      <c r="J48" s="35"/>
    </row>
    <row r="49" spans="1:16" ht="15" customHeight="1" x14ac:dyDescent="0.45">
      <c r="A49" s="111" t="s">
        <v>100</v>
      </c>
      <c r="B49" s="111"/>
      <c r="C49" s="111"/>
      <c r="D49" s="111"/>
      <c r="E49" s="112" t="str">
        <f>IF(E43="","",SUM(E42+E45+E46+E47))</f>
        <v/>
      </c>
      <c r="F49" s="113"/>
      <c r="G49" s="114"/>
      <c r="H49" s="115" t="str">
        <f>IF(H38=E49,"","←【確認】財源内訳の合計と整備費の合計が不一致")</f>
        <v/>
      </c>
      <c r="I49" s="116"/>
      <c r="J49" s="35"/>
      <c r="K49" s="2" t="s">
        <v>101</v>
      </c>
    </row>
    <row r="50" spans="1:16" ht="13.5" customHeight="1" x14ac:dyDescent="0.45">
      <c r="A50" s="117" t="s">
        <v>102</v>
      </c>
      <c r="B50" s="118"/>
      <c r="C50" s="118"/>
      <c r="D50" s="118"/>
      <c r="E50" s="118"/>
      <c r="F50" s="118"/>
      <c r="G50" s="118"/>
      <c r="H50" s="81"/>
      <c r="I50" s="82"/>
      <c r="J50" s="35"/>
      <c r="K50" s="2" t="s">
        <v>103</v>
      </c>
    </row>
    <row r="51" spans="1:16" ht="13.5" customHeight="1" x14ac:dyDescent="0.45">
      <c r="A51" s="91" t="s">
        <v>104</v>
      </c>
      <c r="B51" s="92"/>
      <c r="C51" s="92"/>
      <c r="D51" s="92"/>
      <c r="E51" s="92"/>
      <c r="F51" s="92"/>
      <c r="G51" s="92"/>
      <c r="H51" s="92"/>
      <c r="I51" s="92"/>
      <c r="J51" s="35"/>
    </row>
    <row r="52" spans="1:16" x14ac:dyDescent="0.45">
      <c r="A52" s="93"/>
      <c r="B52" s="94"/>
      <c r="C52" s="94"/>
      <c r="D52" s="94"/>
      <c r="E52" s="94"/>
      <c r="F52" s="94"/>
      <c r="G52" s="94"/>
      <c r="H52" s="94"/>
      <c r="I52" s="95"/>
      <c r="J52" s="35"/>
    </row>
    <row r="53" spans="1:16" x14ac:dyDescent="0.45">
      <c r="A53" s="96"/>
      <c r="B53" s="97"/>
      <c r="C53" s="97"/>
      <c r="D53" s="97"/>
      <c r="E53" s="97"/>
      <c r="F53" s="97"/>
      <c r="G53" s="97"/>
      <c r="H53" s="97"/>
      <c r="I53" s="98"/>
      <c r="J53" s="35"/>
    </row>
    <row r="54" spans="1:16" x14ac:dyDescent="0.45">
      <c r="A54" s="96"/>
      <c r="B54" s="97"/>
      <c r="C54" s="97"/>
      <c r="D54" s="97"/>
      <c r="E54" s="97"/>
      <c r="F54" s="97"/>
      <c r="G54" s="97"/>
      <c r="H54" s="97"/>
      <c r="I54" s="98"/>
      <c r="J54" s="35"/>
    </row>
    <row r="55" spans="1:16" x14ac:dyDescent="0.45">
      <c r="A55" s="99"/>
      <c r="B55" s="100"/>
      <c r="C55" s="100"/>
      <c r="D55" s="100"/>
      <c r="E55" s="100"/>
      <c r="F55" s="100"/>
      <c r="G55" s="100"/>
      <c r="H55" s="100"/>
      <c r="I55" s="101"/>
      <c r="J55" s="35"/>
    </row>
    <row r="56" spans="1:16" ht="6" customHeight="1" x14ac:dyDescent="0.45">
      <c r="A56" s="102"/>
      <c r="B56" s="102"/>
      <c r="C56" s="102"/>
      <c r="D56" s="102"/>
      <c r="E56" s="103"/>
      <c r="F56" s="103"/>
      <c r="G56" s="103"/>
      <c r="H56" s="103"/>
      <c r="I56" s="103"/>
      <c r="J56" s="35"/>
    </row>
    <row r="57" spans="1:16" x14ac:dyDescent="0.15">
      <c r="A57" s="83" t="s">
        <v>105</v>
      </c>
      <c r="B57" s="104" t="s">
        <v>106</v>
      </c>
      <c r="C57" s="104"/>
      <c r="D57" s="104"/>
      <c r="E57" s="104"/>
      <c r="F57" s="104"/>
      <c r="G57" s="104"/>
      <c r="H57" s="104"/>
      <c r="I57" s="104"/>
    </row>
    <row r="58" spans="1:16" ht="48.75" customHeight="1" x14ac:dyDescent="0.45">
      <c r="A58" s="84"/>
      <c r="B58" s="90"/>
      <c r="C58" s="90"/>
      <c r="D58" s="90"/>
      <c r="E58" s="90"/>
      <c r="F58" s="90"/>
      <c r="G58" s="90"/>
      <c r="H58" s="90"/>
      <c r="I58" s="90"/>
      <c r="J58" s="85"/>
      <c r="K58" s="85"/>
      <c r="L58" s="85"/>
      <c r="M58" s="85"/>
      <c r="N58" s="85"/>
      <c r="O58" s="85"/>
      <c r="P58" s="85"/>
    </row>
  </sheetData>
  <mergeCells count="102">
    <mergeCell ref="A2:I2"/>
    <mergeCell ref="A4:C4"/>
    <mergeCell ref="D4:I4"/>
    <mergeCell ref="A5:C5"/>
    <mergeCell ref="D5:G5"/>
    <mergeCell ref="H5:I5"/>
    <mergeCell ref="J8:J10"/>
    <mergeCell ref="E9:G9"/>
    <mergeCell ref="D10:F10"/>
    <mergeCell ref="D11:F11"/>
    <mergeCell ref="A12:C12"/>
    <mergeCell ref="E12:F12"/>
    <mergeCell ref="A6:C6"/>
    <mergeCell ref="D6:G6"/>
    <mergeCell ref="H6:I6"/>
    <mergeCell ref="A7:C7"/>
    <mergeCell ref="D7:I7"/>
    <mergeCell ref="A8:C11"/>
    <mergeCell ref="D8:I8"/>
    <mergeCell ref="A13:I13"/>
    <mergeCell ref="B14:D14"/>
    <mergeCell ref="E14:F14"/>
    <mergeCell ref="B15:D15"/>
    <mergeCell ref="E15:F15"/>
    <mergeCell ref="J15:J19"/>
    <mergeCell ref="A16:A22"/>
    <mergeCell ref="B16:D16"/>
    <mergeCell ref="E16:F16"/>
    <mergeCell ref="B17:D17"/>
    <mergeCell ref="B21:D21"/>
    <mergeCell ref="E21:F21"/>
    <mergeCell ref="B22:D22"/>
    <mergeCell ref="E22:F22"/>
    <mergeCell ref="E23:F23"/>
    <mergeCell ref="E24:F24"/>
    <mergeCell ref="E17:F17"/>
    <mergeCell ref="B18:D18"/>
    <mergeCell ref="E18:F18"/>
    <mergeCell ref="B19:D19"/>
    <mergeCell ref="E19:F19"/>
    <mergeCell ref="B20:D20"/>
    <mergeCell ref="E20:F20"/>
    <mergeCell ref="B25:D25"/>
    <mergeCell ref="E25:F25"/>
    <mergeCell ref="B27:D27"/>
    <mergeCell ref="E27:F27"/>
    <mergeCell ref="A28:A34"/>
    <mergeCell ref="B28:D28"/>
    <mergeCell ref="E28:F28"/>
    <mergeCell ref="B29:D29"/>
    <mergeCell ref="E29:F29"/>
    <mergeCell ref="B30:D30"/>
    <mergeCell ref="B34:D34"/>
    <mergeCell ref="E34:F34"/>
    <mergeCell ref="E35:F35"/>
    <mergeCell ref="E36:F36"/>
    <mergeCell ref="B37:D37"/>
    <mergeCell ref="E37:F37"/>
    <mergeCell ref="E30:F30"/>
    <mergeCell ref="B31:D31"/>
    <mergeCell ref="E31:F31"/>
    <mergeCell ref="B32:D32"/>
    <mergeCell ref="E32:F32"/>
    <mergeCell ref="B33:D33"/>
    <mergeCell ref="E33:F33"/>
    <mergeCell ref="A41:D41"/>
    <mergeCell ref="E41:G41"/>
    <mergeCell ref="H41:I41"/>
    <mergeCell ref="A42:D42"/>
    <mergeCell ref="E42:G42"/>
    <mergeCell ref="H42:I42"/>
    <mergeCell ref="A38:D38"/>
    <mergeCell ref="E38:F38"/>
    <mergeCell ref="A39:I39"/>
    <mergeCell ref="A40:D40"/>
    <mergeCell ref="E40:G40"/>
    <mergeCell ref="H40:I40"/>
    <mergeCell ref="A45:D45"/>
    <mergeCell ref="E45:G45"/>
    <mergeCell ref="H45:I45"/>
    <mergeCell ref="A46:D46"/>
    <mergeCell ref="E46:G46"/>
    <mergeCell ref="H46:I46"/>
    <mergeCell ref="A43:D43"/>
    <mergeCell ref="E43:G43"/>
    <mergeCell ref="H43:I43"/>
    <mergeCell ref="A44:D44"/>
    <mergeCell ref="E44:G44"/>
    <mergeCell ref="H44:I44"/>
    <mergeCell ref="B58:I58"/>
    <mergeCell ref="A51:I51"/>
    <mergeCell ref="A52:I55"/>
    <mergeCell ref="A56:D56"/>
    <mergeCell ref="E56:G56"/>
    <mergeCell ref="H56:I56"/>
    <mergeCell ref="B57:I57"/>
    <mergeCell ref="A47:D47"/>
    <mergeCell ref="E47:G47"/>
    <mergeCell ref="A49:D49"/>
    <mergeCell ref="E49:G49"/>
    <mergeCell ref="H49:I49"/>
    <mergeCell ref="A50:G50"/>
  </mergeCells>
  <phoneticPr fontId="3"/>
  <dataValidations count="1">
    <dataValidation type="list" allowBlank="1" showInputMessage="1" showErrorMessage="1" sqref="H50:I50" xr:uid="{B0117DC6-E1A4-4719-B9EE-8A5EF55700EE}">
      <formula1>"有,無"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2C4E38-C34A-4C54-9864-6BB9BF2846AC}">
          <x14:formula1>
            <xm:f>'\\10.1.56.44\救急災害医療係\41：国庫補助金\04医療施設等施設･設備整備補助金\Ｒ５\07 交付申請（事業者→県→国）\01 事務連絡（国→県）\[○R5申請書様式（施設）.xlsx]管理用（このシートは削除しないでください）'!#REF!</xm:f>
          </x14:formula1>
          <xm:sqref>E9:G9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第4号様式_別紙1 経費所要額精算書 (2)</vt:lpstr>
      <vt:lpstr>第4号様式_別紙2 事業実績報告書</vt:lpstr>
      <vt:lpstr>'第4号様式_別紙1 経費所要額精算書 (2)'!Print_Area</vt:lpstr>
      <vt:lpstr>'第4号様式_別紙2 事業実績報告書'!Print_Area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2023-12-12T01:43:36Z</dcterms:created>
  <dcterms:modified xsi:type="dcterms:W3CDTF">2023-12-12T01:44:26Z</dcterms:modified>
</cp:coreProperties>
</file>