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7C902A29-4C67-4BD8-B537-8B7E587821F7}" xr6:coauthVersionLast="36" xr6:coauthVersionMax="36" xr10:uidLastSave="{00000000-0000-0000-0000-000000000000}"/>
  <bookViews>
    <workbookView xWindow="0" yWindow="0" windowWidth="21268" windowHeight="8153" xr2:uid="{00000000-000D-0000-FFFF-FFFF00000000}"/>
  </bookViews>
  <sheets>
    <sheet name="勤務形態一覧表" sheetId="1" r:id="rId1"/>
  </sheets>
  <definedNames>
    <definedName name="__xlnm.Print_Area" localSheetId="0">勤務形態一覧表!$A$1:$AG$56</definedName>
    <definedName name="__xlnm_Print_Area" localSheetId="0">勤務形態一覧表!$A$1:$AG$56</definedName>
    <definedName name="Excel_BuiltIn__FilterDatabase" localSheetId="0">勤務形態一覧表!$B$8:$B$33</definedName>
    <definedName name="_xlnm.Print_Area" localSheetId="0">勤務形態一覧表!$A$1:$AG$43</definedName>
  </definedNames>
  <calcPr calcId="191029"/>
</workbook>
</file>

<file path=xl/calcChain.xml><?xml version="1.0" encoding="utf-8"?>
<calcChain xmlns="http://schemas.openxmlformats.org/spreadsheetml/2006/main">
  <c r="AC36" i="1" l="1"/>
  <c r="V36" i="1"/>
  <c r="O36" i="1"/>
  <c r="H36" i="1"/>
  <c r="AF35" i="1"/>
  <c r="AE35" i="1"/>
  <c r="AD35" i="1"/>
  <c r="AC35" i="1"/>
  <c r="AC37" i="1" s="1"/>
  <c r="AB35" i="1"/>
  <c r="AA35" i="1"/>
  <c r="Z35" i="1"/>
  <c r="Y35" i="1"/>
  <c r="X35" i="1"/>
  <c r="W35" i="1"/>
  <c r="V35" i="1"/>
  <c r="U35" i="1"/>
  <c r="T35" i="1"/>
  <c r="S35" i="1"/>
  <c r="R35" i="1"/>
  <c r="Q35" i="1"/>
  <c r="P35" i="1"/>
  <c r="O35" i="1"/>
  <c r="N35" i="1"/>
  <c r="M35" i="1"/>
  <c r="L35" i="1"/>
  <c r="K35" i="1"/>
  <c r="J35" i="1"/>
  <c r="I35" i="1"/>
  <c r="H35" i="1"/>
  <c r="G35" i="1"/>
  <c r="F35" i="1"/>
  <c r="E35"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V37" i="1" l="1"/>
  <c r="O37" i="1"/>
  <c r="H37" i="1"/>
  <c r="AG35" i="1"/>
  <c r="E7" i="1"/>
  <c r="F7" i="1"/>
  <c r="G7" i="1"/>
  <c r="H7" i="1"/>
  <c r="I7" i="1"/>
  <c r="J7" i="1"/>
  <c r="K7" i="1"/>
  <c r="L7" i="1"/>
  <c r="M7" i="1"/>
  <c r="N7" i="1"/>
  <c r="O7" i="1"/>
  <c r="P7" i="1"/>
  <c r="Q7" i="1"/>
  <c r="R7" i="1"/>
  <c r="S7" i="1"/>
  <c r="T7" i="1"/>
  <c r="U7" i="1"/>
  <c r="V7" i="1"/>
  <c r="W7" i="1"/>
  <c r="X7" i="1"/>
  <c r="Y7" i="1"/>
  <c r="Z7" i="1"/>
  <c r="AA7" i="1"/>
  <c r="AB7" i="1"/>
  <c r="AC7" i="1"/>
  <c r="AD7" i="1"/>
  <c r="AE7" i="1"/>
  <c r="AF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8" i="1"/>
  <c r="AB40" i="1"/>
  <c r="Y36" i="1" l="1"/>
  <c r="Y37" i="1" s="1"/>
  <c r="Q36" i="1"/>
  <c r="Q37" i="1" s="1"/>
  <c r="I36" i="1"/>
  <c r="I37" i="1" s="1"/>
  <c r="AF36" i="1"/>
  <c r="AF37" i="1" s="1"/>
  <c r="X36" i="1"/>
  <c r="X37" i="1" s="1"/>
  <c r="P36" i="1"/>
  <c r="P37" i="1" s="1"/>
  <c r="AE36" i="1"/>
  <c r="AE37" i="1" s="1"/>
  <c r="W36" i="1"/>
  <c r="W37" i="1" s="1"/>
  <c r="G36" i="1"/>
  <c r="G37" i="1" s="1"/>
  <c r="AD36" i="1"/>
  <c r="AD37" i="1" s="1"/>
  <c r="N36" i="1"/>
  <c r="N37" i="1" s="1"/>
  <c r="F36" i="1"/>
  <c r="F37" i="1" s="1"/>
  <c r="U36" i="1"/>
  <c r="U37" i="1" s="1"/>
  <c r="M36" i="1"/>
  <c r="M37" i="1" s="1"/>
  <c r="E36" i="1"/>
  <c r="AB36" i="1"/>
  <c r="AB37" i="1" s="1"/>
  <c r="T36" i="1"/>
  <c r="T37" i="1" s="1"/>
  <c r="L36" i="1"/>
  <c r="L37" i="1" s="1"/>
  <c r="J36" i="1"/>
  <c r="J37" i="1" s="1"/>
  <c r="AA36" i="1"/>
  <c r="AA37" i="1" s="1"/>
  <c r="S36" i="1"/>
  <c r="S37" i="1" s="1"/>
  <c r="K36" i="1"/>
  <c r="K37" i="1" s="1"/>
  <c r="Z36" i="1"/>
  <c r="Z37" i="1" s="1"/>
  <c r="R36" i="1"/>
  <c r="R37" i="1" s="1"/>
  <c r="E37" i="1" l="1"/>
  <c r="AG36" i="1"/>
  <c r="AF41" i="1" s="1"/>
</calcChain>
</file>

<file path=xl/sharedStrings.xml><?xml version="1.0" encoding="utf-8"?>
<sst xmlns="http://schemas.openxmlformats.org/spreadsheetml/2006/main" count="63" uniqueCount="57">
  <si>
    <t>には計算式が入っています</t>
  </si>
  <si>
    <t>（〇年〇月分）</t>
  </si>
  <si>
    <t>サービス種類</t>
  </si>
  <si>
    <t>（</t>
  </si>
  <si>
    <t>）</t>
  </si>
  <si>
    <t>変更日を入力→　※</t>
  </si>
  <si>
    <t>事業所名</t>
  </si>
  <si>
    <t>単位数</t>
  </si>
  <si>
    <t>〇単位</t>
  </si>
  <si>
    <t>勤務形態</t>
  </si>
  <si>
    <t>第１週</t>
  </si>
  <si>
    <r>
      <rPr>
        <sz val="11"/>
        <rFont val="DejaVu Sans"/>
        <family val="2"/>
      </rPr>
      <t>第</t>
    </r>
    <r>
      <rPr>
        <sz val="11"/>
        <rFont val="ＭＳ Ｐゴシック"/>
        <family val="3"/>
        <charset val="128"/>
      </rPr>
      <t>2</t>
    </r>
    <r>
      <rPr>
        <sz val="11"/>
        <rFont val="DejaVu Sans"/>
        <family val="2"/>
      </rPr>
      <t>週</t>
    </r>
  </si>
  <si>
    <r>
      <rPr>
        <sz val="11"/>
        <rFont val="DejaVu Sans"/>
        <family val="2"/>
      </rPr>
      <t>第</t>
    </r>
    <r>
      <rPr>
        <sz val="11"/>
        <rFont val="ＭＳ Ｐゴシック"/>
        <family val="3"/>
        <charset val="128"/>
      </rPr>
      <t>3</t>
    </r>
    <r>
      <rPr>
        <sz val="11"/>
        <rFont val="DejaVu Sans"/>
        <family val="2"/>
      </rPr>
      <t>週</t>
    </r>
  </si>
  <si>
    <r>
      <rPr>
        <sz val="11"/>
        <rFont val="DejaVu Sans"/>
        <family val="2"/>
      </rPr>
      <t>第</t>
    </r>
    <r>
      <rPr>
        <sz val="11"/>
        <rFont val="ＭＳ Ｐゴシック"/>
        <family val="3"/>
        <charset val="128"/>
      </rPr>
      <t>4</t>
    </r>
    <r>
      <rPr>
        <sz val="11"/>
        <rFont val="DejaVu Sans"/>
        <family val="2"/>
      </rPr>
      <t>週</t>
    </r>
  </si>
  <si>
    <t>４週の合計</t>
  </si>
  <si>
    <t>管理者</t>
  </si>
  <si>
    <t>A</t>
  </si>
  <si>
    <t>職　種</t>
  </si>
  <si>
    <t>資格</t>
  </si>
  <si>
    <t>氏　名</t>
  </si>
  <si>
    <t>生活相談員</t>
  </si>
  <si>
    <t>B</t>
  </si>
  <si>
    <t>介護職員</t>
  </si>
  <si>
    <t>C</t>
  </si>
  <si>
    <t>看護職員</t>
  </si>
  <si>
    <t>D</t>
  </si>
  <si>
    <t>看護職員（連携）</t>
  </si>
  <si>
    <t>機能訓練指導員</t>
  </si>
  <si>
    <r>
      <rPr>
        <sz val="10"/>
        <rFont val="DejaVu Sans"/>
        <family val="2"/>
      </rPr>
      <t>利用予定人数</t>
    </r>
    <r>
      <rPr>
        <sz val="9"/>
        <rFont val="ＭＳ Ｐゴシック"/>
        <family val="3"/>
        <charset val="128"/>
      </rPr>
      <t>(</t>
    </r>
    <r>
      <rPr>
        <sz val="9"/>
        <rFont val="DejaVu Sans"/>
        <family val="2"/>
      </rPr>
      <t>新規申請及び定員変更時は定員を記入）</t>
    </r>
  </si>
  <si>
    <t>確保すべき介護職員の勤務延時間数　Ｂ</t>
  </si>
  <si>
    <t>Ａ＞Ｂの判定</t>
  </si>
  <si>
    <t>常勤職員の勤務すべき時間数</t>
  </si>
  <si>
    <r>
      <rPr>
        <sz val="11"/>
        <rFont val="DejaVu Sans"/>
        <family val="2"/>
      </rPr>
      <t>時間</t>
    </r>
    <r>
      <rPr>
        <sz val="11"/>
        <rFont val="ＭＳ Ｐゴシック"/>
        <family val="3"/>
        <charset val="128"/>
      </rPr>
      <t>/</t>
    </r>
    <r>
      <rPr>
        <sz val="11"/>
        <rFont val="DejaVu Sans"/>
        <family val="2"/>
      </rPr>
      <t>週</t>
    </r>
  </si>
  <si>
    <t>サービス提供時間</t>
  </si>
  <si>
    <t>～</t>
  </si>
  <si>
    <t>※以下提出不要</t>
  </si>
  <si>
    <t>備考１　※欄に月の初日を入力すると、当該月の曜日が自動で反映されます。</t>
  </si>
  <si>
    <r>
      <rPr>
        <sz val="9"/>
        <rFont val="DejaVu Sans"/>
        <family val="2"/>
      </rPr>
      <t>　　　２　申請する事業に係る従業者全員（管理者を含む）について、</t>
    </r>
    <r>
      <rPr>
        <u/>
        <sz val="9"/>
        <rFont val="DejaVu Sans"/>
        <family val="2"/>
      </rPr>
      <t>職種ごとに</t>
    </r>
    <r>
      <rPr>
        <sz val="9"/>
        <rFont val="DejaVu Sans"/>
        <family val="2"/>
      </rPr>
      <t>４週間分の</t>
    </r>
    <r>
      <rPr>
        <u/>
        <sz val="9"/>
        <rFont val="DejaVu Sans"/>
        <family val="2"/>
      </rPr>
      <t>当該職種</t>
    </r>
    <r>
      <rPr>
        <sz val="9"/>
        <rFont val="DejaVu Sans"/>
        <family val="2"/>
      </rPr>
      <t>に勤務する</t>
    </r>
    <r>
      <rPr>
        <u/>
        <sz val="9"/>
        <rFont val="DejaVu Sans"/>
        <family val="2"/>
      </rPr>
      <t>時間数（小数点以下第２位を切り捨て、休憩時間を除いて記載）</t>
    </r>
    <r>
      <rPr>
        <sz val="9"/>
        <rFont val="DejaVu Sans"/>
        <family val="2"/>
      </rPr>
      <t>を記入してください。</t>
    </r>
  </si>
  <si>
    <t>　　　３　職種ごとに下記の勤務形態の区分の順にまとめて記載してください。　なお、兼務している職員については、職種ごとに氏名を記載してください。　　　　　　</t>
  </si>
  <si>
    <t>　　　　　勤務形態の区分　　</t>
  </si>
  <si>
    <t>Ａ：常勤で専従（当該事業所で単独の職種で勤務している常勤の職員）　　　　</t>
  </si>
  <si>
    <t>Ｂ：常勤で兼務（当該事業所で複数の職種を兼務しているか又は同一敷地内の他の事業所の職務を兼務している常勤の職員）</t>
  </si>
  <si>
    <t>Ｃ：常勤以外で専従（当該事業所で単独の職種で勤務する常勤以外の職員）　　</t>
  </si>
  <si>
    <t>Ｄ：常勤以外で兼務（当該事業所で複数の職種を兼務している常勤以外の職員）</t>
  </si>
  <si>
    <t>※常勤・非常勤の区分において、雇用の形態は問わない。</t>
  </si>
  <si>
    <t xml:space="preserve">      ４　単位ごとに作成してください。</t>
  </si>
  <si>
    <t>　　　５　資格等が必要な職種については、資格証等の写しを、氏名を記載した順に揃えて添付してください。</t>
  </si>
  <si>
    <t>　    ６　同一法人の他の事業所に兼務している従業者がいる場合、兼務状況が確認できる組織体制図及び兼務先の勤務形態一覧表を添付してください。</t>
  </si>
  <si>
    <t>　    ７　勤務延時間数に算入できる時間数は、従業者１人につき、当該事業所において常勤の従業者が勤務すべき時間数を上限とします。</t>
  </si>
  <si>
    <t xml:space="preserve"> ・ </t>
  </si>
  <si>
    <t>通所介護</t>
    <rPh sb="0" eb="2">
      <t>ツウショ</t>
    </rPh>
    <rPh sb="2" eb="4">
      <t>カイゴ</t>
    </rPh>
    <phoneticPr fontId="19"/>
  </si>
  <si>
    <t>加配確認様式　</t>
    <phoneticPr fontId="19"/>
  </si>
  <si>
    <t>介護職員の勤務時間計　Ａ</t>
    <phoneticPr fontId="19"/>
  </si>
  <si>
    <t>介護職員及び看護職員の勤務時間計　Ｃ</t>
    <rPh sb="4" eb="5">
      <t>オヨ</t>
    </rPh>
    <rPh sb="6" eb="8">
      <t>カンゴ</t>
    </rPh>
    <rPh sb="8" eb="10">
      <t>ショクイン</t>
    </rPh>
    <phoneticPr fontId="19"/>
  </si>
  <si>
    <t>参考（加配人数）</t>
    <phoneticPr fontId="19"/>
  </si>
  <si>
    <t>※算定要件のひとつであるサービス提供時間を通じて専従する看護職員は記載しないでください。</t>
    <rPh sb="1" eb="3">
      <t>サンテイ</t>
    </rPh>
    <rPh sb="3" eb="5">
      <t>ヨウケン</t>
    </rPh>
    <rPh sb="16" eb="18">
      <t>テイキョウ</t>
    </rPh>
    <rPh sb="18" eb="20">
      <t>ジカン</t>
    </rPh>
    <rPh sb="21" eb="22">
      <t>ツウ</t>
    </rPh>
    <rPh sb="24" eb="26">
      <t>センジュウ</t>
    </rPh>
    <rPh sb="28" eb="30">
      <t>カンゴ</t>
    </rPh>
    <rPh sb="30" eb="32">
      <t>ショクイン</t>
    </rPh>
    <rPh sb="33" eb="35">
      <t>キサイ</t>
    </rPh>
    <phoneticPr fontId="19"/>
  </si>
  <si>
    <t>←ここがNGの場合介護職員の人員基準を満たしていないことになります。</t>
    <rPh sb="7" eb="9">
      <t>バアイ</t>
    </rPh>
    <rPh sb="9" eb="11">
      <t>カイゴ</t>
    </rPh>
    <rPh sb="11" eb="13">
      <t>ショクイン</t>
    </rPh>
    <rPh sb="14" eb="16">
      <t>ジンイン</t>
    </rPh>
    <rPh sb="16" eb="18">
      <t>キジュン</t>
    </rPh>
    <rPh sb="19" eb="20">
      <t>ミ</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</si>
</sst>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quot;時&quot;mm&quot;分&quot;;@"/>
    <numFmt numFmtId="177" formatCode="m/d/yyyy"/>
    <numFmt numFmtId="178" formatCode="aaa"/>
    <numFmt numFmtId="179" formatCode="0.0"/>
    <numFmt numFmtId="180" formatCode="0.0_);[Red]\(0.0\)"/>
    <numFmt numFmtId="181" formatCode="[$-411]ge\.m\.d;@"/>
  </numFmts>
  <fonts count="25">
    <font>
      <sz val="11"/>
      <name val="ＭＳ Ｐゴシック"/>
      <family val="3"/>
      <charset val="128"/>
    </font>
    <font>
      <sz val="9"/>
      <name val="ＭＳ Ｐゴシック"/>
      <family val="3"/>
      <charset val="128"/>
    </font>
    <font>
      <sz val="9"/>
      <name val="DejaVu Sans"/>
      <family val="2"/>
    </font>
    <font>
      <b/>
      <sz val="14"/>
      <name val="ＭＳ Ｐゴシック"/>
      <family val="3"/>
      <charset val="128"/>
    </font>
    <font>
      <b/>
      <sz val="11"/>
      <name val="ＭＳ Ｐゴシック"/>
      <family val="3"/>
      <charset val="128"/>
    </font>
    <font>
      <sz val="14"/>
      <name val="DejaVu Sans"/>
      <family val="2"/>
    </font>
    <font>
      <sz val="11"/>
      <name val="DejaVu Sans"/>
      <family val="2"/>
    </font>
    <font>
      <b/>
      <sz val="11"/>
      <color indexed="8"/>
      <name val="ＭＳ Ｐゴシック"/>
      <family val="3"/>
      <charset val="128"/>
    </font>
    <font>
      <sz val="10"/>
      <name val="DejaVu Sans"/>
      <family val="2"/>
    </font>
    <font>
      <sz val="10"/>
      <name val="ＭＳ Ｐゴシック"/>
      <family val="3"/>
      <charset val="128"/>
    </font>
    <font>
      <sz val="11"/>
      <color indexed="10"/>
      <name val="ＭＳ Ｐゴシック"/>
      <family val="3"/>
      <charset val="128"/>
    </font>
    <font>
      <b/>
      <sz val="10"/>
      <name val="ＭＳ Ｐゴシック"/>
      <family val="3"/>
      <charset val="128"/>
    </font>
    <font>
      <sz val="9"/>
      <color indexed="10"/>
      <name val="ＭＳ Ｐゴシック"/>
      <family val="3"/>
      <charset val="128"/>
    </font>
    <font>
      <b/>
      <sz val="11"/>
      <name val="DejaVu Sans"/>
      <family val="2"/>
    </font>
    <font>
      <sz val="11"/>
      <color indexed="10"/>
      <name val="DejaVu Sans"/>
      <family val="2"/>
    </font>
    <font>
      <b/>
      <sz val="10"/>
      <name val="DejaVu Sans"/>
      <family val="2"/>
    </font>
    <font>
      <u/>
      <sz val="9"/>
      <name val="DejaVu Sans"/>
      <family val="2"/>
    </font>
    <font>
      <b/>
      <sz val="9"/>
      <name val="ＭＳ Ｐゴシック"/>
      <family val="3"/>
      <charset val="128"/>
    </font>
    <font>
      <sz val="9"/>
      <color indexed="10"/>
      <name val="DejaVu Sans"/>
      <family val="2"/>
    </font>
    <font>
      <sz val="6"/>
      <name val="ＭＳ Ｐゴシック"/>
      <family val="3"/>
      <charset val="128"/>
    </font>
    <font>
      <sz val="11"/>
      <name val="ＭＳ ゴシック"/>
      <family val="2"/>
      <charset val="128"/>
    </font>
    <font>
      <sz val="10"/>
      <name val="ＭＳ ゴシック"/>
      <family val="3"/>
      <charset val="128"/>
    </font>
    <font>
      <sz val="14"/>
      <name val="ＭＳ ゴシック"/>
      <family val="3"/>
      <charset val="128"/>
    </font>
    <font>
      <sz val="11"/>
      <color rgb="FFFF0000"/>
      <name val="ＭＳ ゴシック"/>
      <family val="3"/>
      <charset val="128"/>
    </font>
    <font>
      <b/>
      <sz val="12"/>
      <color rgb="FFFF0000"/>
      <name val="ＭＳ ゴシック"/>
      <family val="3"/>
      <charset val="128"/>
    </font>
  </fonts>
  <fills count="5">
    <fill>
      <patternFill patternType="none"/>
    </fill>
    <fill>
      <patternFill patternType="gray125"/>
    </fill>
    <fill>
      <patternFill patternType="solid">
        <fgColor indexed="22"/>
        <bgColor indexed="31"/>
      </patternFill>
    </fill>
    <fill>
      <patternFill patternType="solid">
        <fgColor indexed="13"/>
        <bgColor indexed="34"/>
      </patternFill>
    </fill>
    <fill>
      <patternFill patternType="solid">
        <fgColor theme="0" tint="-0.249977111117893"/>
        <bgColor indexed="64"/>
      </patternFill>
    </fill>
  </fills>
  <borders count="57">
    <border>
      <left/>
      <right/>
      <top/>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style="medium">
        <color indexed="8"/>
      </left>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double">
        <color indexed="8"/>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style="double">
        <color indexed="8"/>
      </left>
      <right style="medium">
        <color indexed="8"/>
      </right>
      <top style="medium">
        <color indexed="8"/>
      </top>
      <bottom style="thin">
        <color indexed="8"/>
      </bottom>
      <diagonal/>
    </border>
    <border>
      <left style="double">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style="medium">
        <color indexed="8"/>
      </left>
      <right/>
      <top style="medium">
        <color indexed="8"/>
      </top>
      <bottom style="thin">
        <color indexed="8"/>
      </bottom>
      <diagonal/>
    </border>
    <border diagonalDown="1">
      <left style="double">
        <color indexed="8"/>
      </left>
      <right style="medium">
        <color indexed="8"/>
      </right>
      <top style="medium">
        <color indexed="8"/>
      </top>
      <bottom style="thin">
        <color indexed="8"/>
      </bottom>
      <diagonal style="thin">
        <color indexed="8"/>
      </diagonal>
    </border>
    <border>
      <left style="medium">
        <color indexed="8"/>
      </left>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style="double">
        <color indexed="8"/>
      </right>
      <top/>
      <bottom style="medium">
        <color indexed="8"/>
      </bottom>
      <diagonal/>
    </border>
    <border diagonalDown="1">
      <left style="double">
        <color indexed="8"/>
      </left>
      <right style="medium">
        <color indexed="8"/>
      </right>
      <top/>
      <bottom style="medium">
        <color indexed="8"/>
      </bottom>
      <diagonal style="thin">
        <color indexed="8"/>
      </diagonal>
    </border>
    <border>
      <left/>
      <right style="medium">
        <color indexed="8"/>
      </right>
      <top/>
      <bottom/>
      <diagonal/>
    </border>
    <border>
      <left/>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double">
        <color indexed="8"/>
      </right>
      <top style="medium">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s>
  <cellStyleXfs count="1">
    <xf numFmtId="0" fontId="0" fillId="0" borderId="0"/>
  </cellStyleXfs>
  <cellXfs count="144">
    <xf numFmtId="0" fontId="0" fillId="0" borderId="0" xfId="0"/>
    <xf numFmtId="0" fontId="0" fillId="0" borderId="0" xfId="0" applyAlignment="1" applyProtection="1">
      <alignment vertical="center"/>
      <protection locked="0"/>
    </xf>
    <xf numFmtId="0" fontId="0" fillId="0" borderId="0" xfId="0" applyAlignment="1" applyProtection="1">
      <alignment vertical="top"/>
      <protection locked="0"/>
    </xf>
    <xf numFmtId="0" fontId="1" fillId="2" borderId="0" xfId="0" applyFont="1" applyFill="1" applyAlignment="1" applyProtection="1">
      <alignment vertical="center"/>
      <protection locked="0"/>
    </xf>
    <xf numFmtId="0" fontId="2" fillId="0" borderId="0" xfId="0" applyFont="1" applyAlignment="1" applyProtection="1">
      <alignment vertical="center"/>
      <protection locked="0"/>
    </xf>
    <xf numFmtId="176" fontId="3"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Font="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177" fontId="0" fillId="0" borderId="0" xfId="0" applyNumberFormat="1" applyAlignment="1" applyProtection="1">
      <alignmen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vertical="center"/>
      <protection locked="0"/>
    </xf>
    <xf numFmtId="0" fontId="9" fillId="0" borderId="5" xfId="0" applyFont="1" applyBorder="1" applyAlignment="1" applyProtection="1">
      <alignment vertical="center" wrapText="1"/>
      <protection locked="0"/>
    </xf>
    <xf numFmtId="0" fontId="0" fillId="0" borderId="6" xfId="0" applyBorder="1" applyAlignment="1" applyProtection="1">
      <alignment vertical="center"/>
      <protection locked="0"/>
    </xf>
    <xf numFmtId="0" fontId="6" fillId="0" borderId="0" xfId="0" applyFont="1" applyAlignment="1" applyProtection="1">
      <alignment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vertical="center"/>
      <protection locked="0"/>
    </xf>
    <xf numFmtId="0" fontId="9" fillId="0" borderId="18" xfId="0" applyFont="1" applyBorder="1" applyAlignment="1" applyProtection="1">
      <alignment vertical="center" wrapText="1"/>
      <protection locked="0"/>
    </xf>
    <xf numFmtId="0" fontId="0" fillId="0" borderId="2" xfId="0" applyBorder="1" applyAlignment="1" applyProtection="1">
      <alignment horizontal="right" vertical="center"/>
      <protection locked="0"/>
    </xf>
    <xf numFmtId="178" fontId="0" fillId="2" borderId="19" xfId="0" applyNumberFormat="1" applyFill="1" applyBorder="1" applyAlignment="1" applyProtection="1">
      <alignment horizontal="center" vertical="center"/>
    </xf>
    <xf numFmtId="178" fontId="0" fillId="2" borderId="20" xfId="0" applyNumberFormat="1" applyFill="1" applyBorder="1" applyAlignment="1" applyProtection="1">
      <alignment horizontal="center" vertical="center"/>
    </xf>
    <xf numFmtId="178" fontId="0" fillId="2" borderId="21" xfId="0" applyNumberFormat="1" applyFill="1" applyBorder="1" applyAlignment="1" applyProtection="1">
      <alignment horizontal="center" vertical="center"/>
    </xf>
    <xf numFmtId="178" fontId="0" fillId="2" borderId="22" xfId="0" applyNumberFormat="1" applyFill="1" applyBorder="1" applyAlignment="1" applyProtection="1">
      <alignment horizontal="center" vertical="center"/>
    </xf>
    <xf numFmtId="0" fontId="0" fillId="0" borderId="23" xfId="0" applyFont="1" applyBorder="1" applyAlignment="1" applyProtection="1">
      <alignment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left" vertical="center" shrinkToFit="1"/>
      <protection locked="0"/>
    </xf>
    <xf numFmtId="0" fontId="0" fillId="0" borderId="23"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2" xfId="0" applyFont="1" applyBorder="1" applyAlignment="1" applyProtection="1">
      <alignment vertical="center"/>
      <protection locked="0"/>
    </xf>
    <xf numFmtId="0" fontId="0" fillId="0" borderId="13" xfId="0" applyFont="1" applyBorder="1" applyAlignment="1" applyProtection="1">
      <alignment horizontal="center" vertical="center"/>
      <protection locked="0"/>
    </xf>
    <xf numFmtId="0" fontId="0" fillId="0" borderId="16" xfId="0" applyFont="1" applyBorder="1" applyAlignment="1" applyProtection="1">
      <alignment horizontal="left" vertical="center" shrinkToFit="1"/>
      <protection locked="0"/>
    </xf>
    <xf numFmtId="0" fontId="0" fillId="0" borderId="1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2" borderId="29" xfId="0" applyFill="1" applyBorder="1" applyAlignment="1" applyProtection="1">
      <alignment horizontal="center" vertical="center"/>
    </xf>
    <xf numFmtId="0" fontId="0" fillId="0" borderId="12" xfId="0" applyFont="1" applyBorder="1" applyAlignment="1" applyProtection="1">
      <alignment vertical="center" shrinkToFit="1"/>
      <protection locked="0"/>
    </xf>
    <xf numFmtId="0" fontId="0" fillId="0" borderId="30" xfId="0" applyFont="1" applyBorder="1" applyAlignment="1" applyProtection="1">
      <alignment vertical="center"/>
      <protection locked="0"/>
    </xf>
    <xf numFmtId="0" fontId="0" fillId="0" borderId="31" xfId="0" applyFont="1" applyBorder="1" applyAlignment="1" applyProtection="1">
      <alignment horizontal="center" vertical="center"/>
      <protection locked="0"/>
    </xf>
    <xf numFmtId="0" fontId="0" fillId="0" borderId="32" xfId="0" applyFont="1" applyBorder="1" applyAlignment="1" applyProtection="1">
      <alignment horizontal="left" vertical="center" shrinkToFit="1"/>
      <protection locked="0"/>
    </xf>
    <xf numFmtId="0" fontId="0" fillId="0" borderId="30"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3" borderId="35" xfId="0" applyFont="1" applyFill="1" applyBorder="1" applyAlignment="1" applyProtection="1">
      <alignment horizontal="center" vertical="center"/>
      <protection locked="0"/>
    </xf>
    <xf numFmtId="0" fontId="0" fillId="3" borderId="24" xfId="0" applyFont="1" applyFill="1" applyBorder="1" applyAlignment="1" applyProtection="1">
      <alignment horizontal="center" vertical="center"/>
      <protection locked="0"/>
    </xf>
    <xf numFmtId="0" fontId="0" fillId="3" borderId="27" xfId="0" applyFont="1" applyFill="1" applyBorder="1" applyAlignment="1" applyProtection="1">
      <alignment horizontal="center" vertical="center"/>
      <protection locked="0"/>
    </xf>
    <xf numFmtId="0" fontId="0" fillId="0" borderId="36" xfId="0" applyBorder="1" applyAlignment="1" applyProtection="1">
      <alignment vertical="center"/>
      <protection locked="0"/>
    </xf>
    <xf numFmtId="179" fontId="0" fillId="2" borderId="12" xfId="0" applyNumberFormat="1" applyFill="1" applyBorder="1" applyAlignment="1" applyProtection="1">
      <alignment horizontal="center" vertical="center" shrinkToFit="1"/>
    </xf>
    <xf numFmtId="179" fontId="0" fillId="2" borderId="13" xfId="0" applyNumberFormat="1" applyFill="1" applyBorder="1" applyAlignment="1" applyProtection="1">
      <alignment horizontal="center" vertical="center" shrinkToFit="1"/>
    </xf>
    <xf numFmtId="179" fontId="0" fillId="2" borderId="14" xfId="0" applyNumberFormat="1" applyFill="1" applyBorder="1" applyAlignment="1" applyProtection="1">
      <alignment horizontal="center" vertical="center" shrinkToFit="1"/>
    </xf>
    <xf numFmtId="179" fontId="0" fillId="2" borderId="15" xfId="0" applyNumberFormat="1" applyFill="1" applyBorder="1" applyAlignment="1" applyProtection="1">
      <alignment horizontal="center" vertical="center" shrinkToFit="1"/>
    </xf>
    <xf numFmtId="179" fontId="0" fillId="2" borderId="16" xfId="0" applyNumberFormat="1" applyFill="1" applyBorder="1" applyAlignment="1" applyProtection="1">
      <alignment horizontal="center" vertical="center" shrinkToFit="1"/>
    </xf>
    <xf numFmtId="179" fontId="0" fillId="2" borderId="38" xfId="0" applyNumberFormat="1" applyFill="1" applyBorder="1" applyAlignment="1" applyProtection="1">
      <alignment horizontal="center" vertical="center" shrinkToFit="1"/>
    </xf>
    <xf numFmtId="180" fontId="1" fillId="2" borderId="39" xfId="0" applyNumberFormat="1" applyFont="1" applyFill="1" applyBorder="1" applyAlignment="1" applyProtection="1">
      <alignment horizontal="center" vertical="center" shrinkToFit="1"/>
    </xf>
    <xf numFmtId="180" fontId="1" fillId="2" borderId="18" xfId="0" applyNumberFormat="1" applyFont="1" applyFill="1" applyBorder="1" applyAlignment="1" applyProtection="1">
      <alignment horizontal="center" vertical="center" shrinkToFit="1"/>
    </xf>
    <xf numFmtId="180" fontId="1" fillId="2" borderId="40" xfId="0" applyNumberFormat="1" applyFont="1" applyFill="1" applyBorder="1" applyAlignment="1" applyProtection="1">
      <alignment horizontal="center" vertical="center" shrinkToFit="1"/>
    </xf>
    <xf numFmtId="180" fontId="1" fillId="2" borderId="41" xfId="0" applyNumberFormat="1" applyFont="1" applyFill="1" applyBorder="1" applyAlignment="1" applyProtection="1">
      <alignment horizontal="center" vertical="center" shrinkToFit="1"/>
    </xf>
    <xf numFmtId="180" fontId="1" fillId="2" borderId="42" xfId="0" applyNumberFormat="1" applyFont="1" applyFill="1" applyBorder="1" applyAlignment="1" applyProtection="1">
      <alignment horizontal="center" vertical="center" shrinkToFit="1"/>
    </xf>
    <xf numFmtId="180" fontId="1" fillId="2" borderId="43" xfId="0" applyNumberFormat="1" applyFont="1" applyFill="1" applyBorder="1" applyAlignment="1" applyProtection="1">
      <alignment horizontal="center" vertical="center" shrinkToFit="1"/>
    </xf>
    <xf numFmtId="0" fontId="0" fillId="0" borderId="44" xfId="0" applyBorder="1" applyAlignment="1" applyProtection="1">
      <alignment vertical="center"/>
      <protection locked="0"/>
    </xf>
    <xf numFmtId="0" fontId="11" fillId="0" borderId="0" xfId="0" applyFont="1" applyBorder="1" applyAlignment="1" applyProtection="1">
      <alignment horizontal="center" vertical="center"/>
      <protection locked="0"/>
    </xf>
    <xf numFmtId="180" fontId="12" fillId="0" borderId="0" xfId="0" applyNumberFormat="1" applyFont="1" applyBorder="1" applyAlignment="1" applyProtection="1">
      <alignment horizontal="center" vertical="center" shrinkToFit="1"/>
      <protection locked="0"/>
    </xf>
    <xf numFmtId="180" fontId="12" fillId="0" borderId="2" xfId="0" applyNumberFormat="1" applyFont="1" applyBorder="1" applyAlignment="1" applyProtection="1">
      <alignment horizontal="center" vertical="center" shrinkToFit="1"/>
      <protection locked="0"/>
    </xf>
    <xf numFmtId="0" fontId="0" fillId="0" borderId="0" xfId="0" applyBorder="1" applyAlignment="1" applyProtection="1">
      <alignment vertical="center"/>
      <protection locked="0"/>
    </xf>
    <xf numFmtId="0" fontId="0" fillId="0" borderId="0" xfId="0" applyFont="1" applyBorder="1" applyAlignment="1" applyProtection="1">
      <protection locked="0"/>
    </xf>
    <xf numFmtId="0" fontId="0" fillId="0" borderId="0" xfId="0" applyFont="1" applyBorder="1" applyAlignment="1" applyProtection="1">
      <alignment vertical="center"/>
      <protection locked="0"/>
    </xf>
    <xf numFmtId="0" fontId="13" fillId="2" borderId="0" xfId="0" applyFont="1" applyFill="1" applyAlignment="1" applyProtection="1">
      <alignment vertical="center"/>
      <protection locked="0"/>
    </xf>
    <xf numFmtId="0" fontId="13" fillId="2"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20" fontId="3"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5" fillId="0" borderId="0" xfId="0" applyFont="1" applyBorder="1" applyAlignment="1" applyProtection="1">
      <alignment horizontal="left" vertical="center"/>
      <protection locked="0"/>
    </xf>
    <xf numFmtId="0" fontId="4" fillId="0" borderId="0" xfId="0" applyFont="1" applyAlignment="1" applyProtection="1">
      <alignment vertical="center"/>
      <protection locked="0"/>
    </xf>
    <xf numFmtId="0" fontId="2" fillId="0" borderId="0" xfId="0" applyFont="1" applyAlignment="1">
      <alignment horizontal="left" vertical="center"/>
    </xf>
    <xf numFmtId="0" fontId="1" fillId="0" borderId="0" xfId="0" applyFont="1" applyAlignment="1">
      <alignment vertical="center"/>
    </xf>
    <xf numFmtId="0" fontId="2" fillId="0" borderId="0" xfId="0" applyFont="1" applyAlignment="1">
      <alignment vertical="center"/>
    </xf>
    <xf numFmtId="0" fontId="17" fillId="0" borderId="0" xfId="0" applyFont="1" applyAlignment="1">
      <alignment vertical="center"/>
    </xf>
    <xf numFmtId="49" fontId="1" fillId="0" borderId="0" xfId="0" applyNumberFormat="1" applyFont="1" applyAlignment="1">
      <alignment horizontal="left" vertical="center"/>
    </xf>
    <xf numFmtId="179" fontId="1" fillId="0" borderId="0" xfId="0" applyNumberFormat="1" applyFont="1" applyAlignment="1" applyProtection="1">
      <alignment vertical="center"/>
    </xf>
    <xf numFmtId="0" fontId="0"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14" fillId="0" borderId="0" xfId="0" applyFont="1" applyBorder="1" applyAlignment="1" applyProtection="1">
      <alignment horizontal="center" vertical="center"/>
      <protection locked="0"/>
    </xf>
    <xf numFmtId="0" fontId="22" fillId="0" borderId="0" xfId="0" applyFont="1" applyAlignment="1" applyProtection="1">
      <alignment vertical="center"/>
      <protection locked="0"/>
    </xf>
    <xf numFmtId="179" fontId="10" fillId="0" borderId="29" xfId="0" applyNumberFormat="1" applyFont="1" applyBorder="1" applyAlignment="1" applyProtection="1">
      <alignment vertical="center" shrinkToFit="1"/>
      <protection locked="0"/>
    </xf>
    <xf numFmtId="0" fontId="0" fillId="3" borderId="46" xfId="0" applyFont="1" applyFill="1" applyBorder="1" applyAlignment="1" applyProtection="1">
      <alignment horizontal="center" vertical="center"/>
      <protection locked="0"/>
    </xf>
    <xf numFmtId="179" fontId="0" fillId="2" borderId="50" xfId="0" applyNumberFormat="1" applyFill="1" applyBorder="1" applyAlignment="1" applyProtection="1">
      <alignment horizontal="center" vertical="center" shrinkToFit="1"/>
    </xf>
    <xf numFmtId="179" fontId="0" fillId="2" borderId="4" xfId="0" applyNumberFormat="1" applyFill="1" applyBorder="1" applyAlignment="1" applyProtection="1">
      <alignment horizontal="center" vertical="center" shrinkToFit="1"/>
    </xf>
    <xf numFmtId="179" fontId="0" fillId="2" borderId="51" xfId="0" applyNumberFormat="1" applyFill="1" applyBorder="1" applyAlignment="1" applyProtection="1">
      <alignment horizontal="center" vertical="center" shrinkToFit="1"/>
    </xf>
    <xf numFmtId="179" fontId="0" fillId="2" borderId="52" xfId="0" applyNumberFormat="1" applyFill="1" applyBorder="1" applyAlignment="1" applyProtection="1">
      <alignment horizontal="center" vertical="center" shrinkToFit="1"/>
    </xf>
    <xf numFmtId="179" fontId="0" fillId="2" borderId="53" xfId="0" applyNumberFormat="1" applyFill="1" applyBorder="1" applyAlignment="1" applyProtection="1">
      <alignment horizontal="center" vertical="center" shrinkToFit="1"/>
    </xf>
    <xf numFmtId="179" fontId="0" fillId="2" borderId="54" xfId="0" applyNumberFormat="1" applyFill="1" applyBorder="1" applyAlignment="1" applyProtection="1">
      <alignment horizontal="center" vertical="center" shrinkToFit="1"/>
    </xf>
    <xf numFmtId="179" fontId="10" fillId="0" borderId="9" xfId="0" applyNumberFormat="1" applyFont="1" applyBorder="1" applyAlignment="1" applyProtection="1">
      <alignment vertical="center" shrinkToFit="1"/>
      <protection locked="0"/>
    </xf>
    <xf numFmtId="181" fontId="7" fillId="3" borderId="1" xfId="0" applyNumberFormat="1" applyFont="1" applyFill="1" applyBorder="1" applyAlignment="1" applyProtection="1">
      <alignment horizontal="center" vertical="center"/>
      <protection locked="0"/>
    </xf>
    <xf numFmtId="0" fontId="0" fillId="4" borderId="28" xfId="0" applyFill="1" applyBorder="1" applyAlignment="1" applyProtection="1">
      <alignment horizontal="center" vertical="center"/>
    </xf>
    <xf numFmtId="179" fontId="10" fillId="0" borderId="0" xfId="0" applyNumberFormat="1" applyFont="1" applyBorder="1" applyAlignment="1" applyProtection="1">
      <alignment horizontal="center" vertical="center"/>
      <protection locked="0"/>
    </xf>
    <xf numFmtId="0" fontId="24" fillId="0" borderId="0" xfId="0" applyFont="1" applyBorder="1" applyAlignment="1" applyProtection="1">
      <alignment horizontal="left" vertical="center"/>
      <protection locked="0"/>
    </xf>
    <xf numFmtId="0" fontId="21" fillId="0" borderId="37"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21" fillId="0" borderId="49"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20" fontId="3" fillId="3" borderId="1" xfId="0" applyNumberFormat="1" applyFont="1" applyFill="1" applyBorder="1" applyAlignment="1" applyProtection="1">
      <alignment horizontal="center" vertical="center"/>
      <protection locked="0"/>
    </xf>
    <xf numFmtId="176" fontId="3" fillId="2" borderId="0"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179" fontId="10" fillId="0" borderId="1"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2" xfId="0" applyBorder="1" applyAlignment="1" applyProtection="1">
      <alignment horizontal="distributed" vertical="center" indent="4"/>
      <protection locked="0"/>
    </xf>
    <xf numFmtId="0" fontId="0" fillId="0" borderId="2" xfId="0"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6" fillId="0" borderId="0" xfId="0" applyFont="1" applyBorder="1" applyAlignment="1" applyProtection="1">
      <alignment horizontal="distributed" vertical="center"/>
      <protection locked="0"/>
    </xf>
    <xf numFmtId="0" fontId="20" fillId="0" borderId="0" xfId="0" applyFont="1" applyBorder="1" applyAlignment="1" applyProtection="1">
      <alignment horizontal="center" vertical="center"/>
      <protection locked="0"/>
    </xf>
    <xf numFmtId="0" fontId="4" fillId="3" borderId="0" xfId="0" applyFont="1" applyFill="1" applyBorder="1" applyAlignment="1" applyProtection="1">
      <alignment horizontal="left" vertical="center" indent="4" shrinkToFit="1"/>
      <protection locked="0"/>
    </xf>
    <xf numFmtId="179" fontId="0" fillId="2" borderId="55" xfId="0" applyNumberFormat="1" applyFill="1" applyBorder="1" applyAlignment="1" applyProtection="1">
      <alignment horizontal="center" vertical="center" shrinkToFit="1"/>
    </xf>
    <xf numFmtId="179" fontId="0" fillId="2" borderId="56" xfId="0" applyNumberForma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58"/>
  <sheetViews>
    <sheetView showZeros="0" tabSelected="1" view="pageBreakPreview" zoomScaleNormal="100" zoomScaleSheetLayoutView="100" workbookViewId="0">
      <selection activeCell="M28" sqref="M28"/>
    </sheetView>
  </sheetViews>
  <sheetFormatPr defaultColWidth="9" defaultRowHeight="13.3"/>
  <cols>
    <col min="1" max="1" width="15.3984375" style="1" customWidth="1"/>
    <col min="2" max="2" width="4.59765625" style="1" customWidth="1"/>
    <col min="3" max="3" width="11.3984375" style="1" customWidth="1"/>
    <col min="4" max="4" width="12.3984375" style="1" customWidth="1"/>
    <col min="5" max="32" width="3.8984375" style="1" customWidth="1"/>
    <col min="33" max="33" width="5.59765625" style="1" customWidth="1"/>
    <col min="34" max="34" width="3.09765625" style="1" customWidth="1"/>
    <col min="35" max="35" width="9" style="1"/>
    <col min="36" max="36" width="17.69921875" style="1" customWidth="1"/>
    <col min="37" max="16384" width="9" style="1"/>
  </cols>
  <sheetData>
    <row r="1" spans="1:256" ht="14.95" customHeight="1">
      <c r="A1" s="2"/>
      <c r="B1"/>
      <c r="C1"/>
      <c r="D1"/>
      <c r="E1"/>
      <c r="F1"/>
      <c r="G1"/>
      <c r="H1"/>
      <c r="I1"/>
      <c r="J1"/>
      <c r="K1"/>
      <c r="L1"/>
      <c r="M1"/>
      <c r="N1"/>
      <c r="O1"/>
      <c r="P1"/>
      <c r="Q1"/>
      <c r="R1"/>
      <c r="S1"/>
      <c r="T1"/>
      <c r="U1"/>
      <c r="V1"/>
      <c r="W1"/>
      <c r="X1"/>
      <c r="Y1"/>
      <c r="Z1"/>
      <c r="AA1" s="3"/>
      <c r="AB1" s="3"/>
      <c r="AC1" s="4" t="s">
        <v>0</v>
      </c>
      <c r="AD1" s="5"/>
      <c r="AE1" s="6"/>
      <c r="AF1" s="7"/>
      <c r="AG1" s="7"/>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7" customHeight="1">
      <c r="A2" s="97" t="s">
        <v>51</v>
      </c>
      <c r="B2"/>
      <c r="C2"/>
      <c r="D2" s="138" t="s">
        <v>1</v>
      </c>
      <c r="E2" s="138"/>
      <c r="F2" s="138"/>
      <c r="G2"/>
      <c r="H2"/>
      <c r="I2"/>
      <c r="J2"/>
      <c r="K2"/>
      <c r="L2"/>
      <c r="M2" s="139" t="s">
        <v>2</v>
      </c>
      <c r="N2" s="139"/>
      <c r="O2" s="139"/>
      <c r="P2" s="139"/>
      <c r="Q2" s="8" t="s">
        <v>3</v>
      </c>
      <c r="R2" s="140" t="s">
        <v>50</v>
      </c>
      <c r="S2" s="131"/>
      <c r="T2" s="131"/>
      <c r="U2" s="8" t="s">
        <v>4</v>
      </c>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8" customHeight="1">
      <c r="A3" s="131" t="s">
        <v>5</v>
      </c>
      <c r="B3" s="131"/>
      <c r="C3" s="107"/>
      <c r="D3"/>
      <c r="E3"/>
      <c r="F3"/>
      <c r="G3"/>
      <c r="H3"/>
      <c r="I3"/>
      <c r="J3"/>
      <c r="K3"/>
      <c r="L3"/>
      <c r="M3" s="139" t="s">
        <v>6</v>
      </c>
      <c r="N3" s="139"/>
      <c r="O3" s="139"/>
      <c r="P3" s="139"/>
      <c r="Q3" s="8" t="s">
        <v>3</v>
      </c>
      <c r="R3" s="141"/>
      <c r="S3" s="141"/>
      <c r="T3" s="141"/>
      <c r="U3" s="141"/>
      <c r="V3" s="141"/>
      <c r="W3" s="141"/>
      <c r="X3" s="141"/>
      <c r="Y3" s="141"/>
      <c r="Z3" s="8" t="s">
        <v>4</v>
      </c>
      <c r="AA3" s="131" t="s">
        <v>7</v>
      </c>
      <c r="AB3" s="131"/>
      <c r="AC3" s="131"/>
      <c r="AD3" s="8" t="s">
        <v>3</v>
      </c>
      <c r="AE3" s="131" t="s">
        <v>8</v>
      </c>
      <c r="AF3" s="131"/>
      <c r="AG3" s="8" t="s">
        <v>4</v>
      </c>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7.5" customHeight="1">
      <c r="A4" s="10"/>
      <c r="B4" s="10"/>
      <c r="C4" s="11"/>
      <c r="D4"/>
      <c r="E4"/>
      <c r="F4"/>
      <c r="G4"/>
      <c r="H4"/>
      <c r="I4"/>
      <c r="J4"/>
      <c r="K4"/>
      <c r="L4"/>
      <c r="M4"/>
      <c r="N4" s="132"/>
      <c r="O4" s="132"/>
      <c r="P4" s="132"/>
      <c r="Q4" s="132"/>
      <c r="R4" s="8"/>
      <c r="S4" s="12"/>
      <c r="T4" s="12"/>
      <c r="U4" s="12"/>
      <c r="V4" s="133"/>
      <c r="W4" s="133"/>
      <c r="X4" s="8"/>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4.3" customHeight="1">
      <c r="A5" s="13"/>
      <c r="B5" s="134" t="s">
        <v>9</v>
      </c>
      <c r="C5" s="14"/>
      <c r="D5" s="15"/>
      <c r="E5" s="135" t="s">
        <v>10</v>
      </c>
      <c r="F5" s="135"/>
      <c r="G5" s="135"/>
      <c r="H5" s="135"/>
      <c r="I5" s="135"/>
      <c r="J5" s="135"/>
      <c r="K5" s="135"/>
      <c r="L5" s="136" t="s">
        <v>11</v>
      </c>
      <c r="M5" s="136"/>
      <c r="N5" s="136"/>
      <c r="O5" s="136"/>
      <c r="P5" s="136"/>
      <c r="Q5" s="136"/>
      <c r="R5" s="136"/>
      <c r="S5" s="137" t="s">
        <v>12</v>
      </c>
      <c r="T5" s="137"/>
      <c r="U5" s="137"/>
      <c r="V5" s="137"/>
      <c r="W5" s="137"/>
      <c r="X5" s="137"/>
      <c r="Y5" s="137"/>
      <c r="Z5" s="136" t="s">
        <v>13</v>
      </c>
      <c r="AA5" s="136"/>
      <c r="AB5" s="136"/>
      <c r="AC5" s="136"/>
      <c r="AD5" s="136"/>
      <c r="AE5" s="136"/>
      <c r="AF5" s="136"/>
      <c r="AG5" s="117" t="s">
        <v>14</v>
      </c>
      <c r="AH5"/>
      <c r="AI5"/>
      <c r="AJ5" s="16" t="s">
        <v>15</v>
      </c>
      <c r="AK5" s="1" t="s">
        <v>16</v>
      </c>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4.3" customHeight="1">
      <c r="A6" s="17" t="s">
        <v>17</v>
      </c>
      <c r="B6" s="134"/>
      <c r="C6" s="18" t="s">
        <v>18</v>
      </c>
      <c r="D6" s="9" t="s">
        <v>19</v>
      </c>
      <c r="E6" s="19">
        <v>1</v>
      </c>
      <c r="F6" s="20">
        <v>2</v>
      </c>
      <c r="G6" s="20">
        <v>3</v>
      </c>
      <c r="H6" s="20">
        <v>4</v>
      </c>
      <c r="I6" s="20">
        <v>5</v>
      </c>
      <c r="J6" s="20">
        <v>6</v>
      </c>
      <c r="K6" s="21">
        <v>7</v>
      </c>
      <c r="L6" s="22">
        <v>8</v>
      </c>
      <c r="M6" s="20">
        <v>9</v>
      </c>
      <c r="N6" s="20">
        <v>10</v>
      </c>
      <c r="O6" s="20">
        <v>11</v>
      </c>
      <c r="P6" s="20">
        <v>12</v>
      </c>
      <c r="Q6" s="20">
        <v>13</v>
      </c>
      <c r="R6" s="23">
        <v>14</v>
      </c>
      <c r="S6" s="19">
        <v>15</v>
      </c>
      <c r="T6" s="20">
        <v>16</v>
      </c>
      <c r="U6" s="20">
        <v>17</v>
      </c>
      <c r="V6" s="20">
        <v>18</v>
      </c>
      <c r="W6" s="20">
        <v>19</v>
      </c>
      <c r="X6" s="20">
        <v>20</v>
      </c>
      <c r="Y6" s="21">
        <v>21</v>
      </c>
      <c r="Z6" s="22">
        <v>22</v>
      </c>
      <c r="AA6" s="20">
        <v>23</v>
      </c>
      <c r="AB6" s="20">
        <v>24</v>
      </c>
      <c r="AC6" s="20">
        <v>25</v>
      </c>
      <c r="AD6" s="20">
        <v>26</v>
      </c>
      <c r="AE6" s="20">
        <v>27</v>
      </c>
      <c r="AF6" s="23">
        <v>28</v>
      </c>
      <c r="AG6" s="117"/>
      <c r="AH6"/>
      <c r="AI6"/>
      <c r="AJ6" s="16" t="s">
        <v>20</v>
      </c>
      <c r="AK6" s="1" t="s">
        <v>21</v>
      </c>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4.3" customHeight="1">
      <c r="A7" s="24"/>
      <c r="B7" s="134"/>
      <c r="C7" s="25"/>
      <c r="D7" s="26"/>
      <c r="E7" s="27">
        <f>WEEKDAY($C$3,1)</f>
        <v>7</v>
      </c>
      <c r="F7" s="28">
        <f>WEEKDAY($C$3+1,1)</f>
        <v>1</v>
      </c>
      <c r="G7" s="28">
        <f>WEEKDAY($C$3+2,1)</f>
        <v>2</v>
      </c>
      <c r="H7" s="28">
        <f>WEEKDAY($C$3+3,1)</f>
        <v>3</v>
      </c>
      <c r="I7" s="28">
        <f>WEEKDAY($C$3+4,1)</f>
        <v>4</v>
      </c>
      <c r="J7" s="28">
        <f>WEEKDAY($C$3+5,1)</f>
        <v>5</v>
      </c>
      <c r="K7" s="29">
        <f>WEEKDAY($C$3+6,1)</f>
        <v>6</v>
      </c>
      <c r="L7" s="28">
        <f>WEEKDAY($C$3+7,1)</f>
        <v>7</v>
      </c>
      <c r="M7" s="28">
        <f>WEEKDAY($C$3+8,1)</f>
        <v>1</v>
      </c>
      <c r="N7" s="28">
        <f>WEEKDAY($C$3+9,1)</f>
        <v>2</v>
      </c>
      <c r="O7" s="28">
        <f>WEEKDAY($C$3+10,1)</f>
        <v>3</v>
      </c>
      <c r="P7" s="28">
        <f>WEEKDAY($C$3+11,1)</f>
        <v>4</v>
      </c>
      <c r="Q7" s="28">
        <f>WEEKDAY($C$3+12,1)</f>
        <v>5</v>
      </c>
      <c r="R7" s="30">
        <f>WEEKDAY($C$3+13,1)</f>
        <v>6</v>
      </c>
      <c r="S7" s="27">
        <f>WEEKDAY($C$3+14,1)</f>
        <v>7</v>
      </c>
      <c r="T7" s="28">
        <f>WEEKDAY($C$3+15,1)</f>
        <v>1</v>
      </c>
      <c r="U7" s="28">
        <f>WEEKDAY($C$3+16,1)</f>
        <v>2</v>
      </c>
      <c r="V7" s="28">
        <f>WEEKDAY($C$3+17,1)</f>
        <v>3</v>
      </c>
      <c r="W7" s="28">
        <f>WEEKDAY($C$3+18,1)</f>
        <v>4</v>
      </c>
      <c r="X7" s="28">
        <f>WEEKDAY($C$3+19,1)</f>
        <v>5</v>
      </c>
      <c r="Y7" s="29">
        <f>WEEKDAY($C$3+20,1)</f>
        <v>6</v>
      </c>
      <c r="Z7" s="28">
        <f>WEEKDAY($C$3+21,1)</f>
        <v>7</v>
      </c>
      <c r="AA7" s="28">
        <f>WEEKDAY($C$3+22,1)</f>
        <v>1</v>
      </c>
      <c r="AB7" s="28">
        <f>WEEKDAY($C$3+23,1)</f>
        <v>2</v>
      </c>
      <c r="AC7" s="28">
        <f>WEEKDAY($C$3+24,1)</f>
        <v>3</v>
      </c>
      <c r="AD7" s="28">
        <f>WEEKDAY($C$3+25,1)</f>
        <v>4</v>
      </c>
      <c r="AE7" s="28">
        <f>WEEKDAY($C$3+26,1)</f>
        <v>5</v>
      </c>
      <c r="AF7" s="28">
        <f>WEEKDAY($C$3+27,1)</f>
        <v>6</v>
      </c>
      <c r="AG7" s="117"/>
      <c r="AH7"/>
      <c r="AI7"/>
      <c r="AJ7" s="16" t="s">
        <v>22</v>
      </c>
      <c r="AK7" s="1" t="s">
        <v>23</v>
      </c>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5.8" customHeight="1">
      <c r="A8" s="31"/>
      <c r="B8" s="32"/>
      <c r="C8" s="33"/>
      <c r="D8" s="33"/>
      <c r="E8" s="34"/>
      <c r="F8" s="32"/>
      <c r="G8" s="32"/>
      <c r="H8" s="32"/>
      <c r="I8" s="32"/>
      <c r="J8" s="32"/>
      <c r="K8" s="35"/>
      <c r="L8" s="36"/>
      <c r="M8" s="32"/>
      <c r="N8" s="32"/>
      <c r="O8" s="32"/>
      <c r="P8" s="32"/>
      <c r="Q8" s="32"/>
      <c r="R8" s="37"/>
      <c r="S8" s="34"/>
      <c r="T8" s="32"/>
      <c r="U8" s="32"/>
      <c r="V8" s="32"/>
      <c r="W8" s="32"/>
      <c r="X8" s="32"/>
      <c r="Y8" s="35"/>
      <c r="Z8" s="36"/>
      <c r="AA8" s="32"/>
      <c r="AB8" s="32"/>
      <c r="AC8" s="32"/>
      <c r="AD8" s="32"/>
      <c r="AE8" s="32"/>
      <c r="AF8" s="37"/>
      <c r="AG8" s="108">
        <f t="shared" ref="AG8:AG33" si="0">SUM(E8:AF8)</f>
        <v>0</v>
      </c>
      <c r="AH8"/>
      <c r="AI8"/>
      <c r="AJ8" s="16" t="s">
        <v>24</v>
      </c>
      <c r="AK8" s="38" t="s">
        <v>25</v>
      </c>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5.8" customHeight="1">
      <c r="A9" s="39"/>
      <c r="B9" s="40"/>
      <c r="C9" s="41"/>
      <c r="D9" s="41"/>
      <c r="E9" s="42"/>
      <c r="F9" s="40"/>
      <c r="G9" s="40"/>
      <c r="H9" s="40"/>
      <c r="I9" s="40"/>
      <c r="J9" s="40"/>
      <c r="K9" s="43"/>
      <c r="L9" s="44"/>
      <c r="M9" s="40"/>
      <c r="N9" s="40"/>
      <c r="O9" s="40"/>
      <c r="P9" s="40"/>
      <c r="Q9" s="40"/>
      <c r="R9" s="45"/>
      <c r="S9" s="42"/>
      <c r="T9" s="40"/>
      <c r="U9" s="40"/>
      <c r="V9" s="40"/>
      <c r="W9" s="40"/>
      <c r="X9" s="40"/>
      <c r="Y9" s="43"/>
      <c r="Z9" s="44"/>
      <c r="AA9" s="40"/>
      <c r="AB9" s="40"/>
      <c r="AC9" s="40"/>
      <c r="AD9" s="40"/>
      <c r="AE9" s="40"/>
      <c r="AF9" s="45"/>
      <c r="AG9" s="46">
        <f t="shared" si="0"/>
        <v>0</v>
      </c>
      <c r="AH9"/>
      <c r="AI9"/>
      <c r="AJ9" s="16" t="s">
        <v>26</v>
      </c>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5.8" customHeight="1">
      <c r="A10" s="47"/>
      <c r="B10" s="40"/>
      <c r="C10" s="41"/>
      <c r="D10" s="41"/>
      <c r="E10" s="42"/>
      <c r="F10" s="40"/>
      <c r="G10" s="40"/>
      <c r="H10" s="40"/>
      <c r="I10" s="40"/>
      <c r="J10" s="40"/>
      <c r="K10" s="43"/>
      <c r="L10" s="44"/>
      <c r="M10" s="40"/>
      <c r="N10" s="40"/>
      <c r="O10" s="40"/>
      <c r="P10" s="40"/>
      <c r="Q10" s="40"/>
      <c r="R10" s="45"/>
      <c r="S10" s="42"/>
      <c r="T10" s="40"/>
      <c r="U10" s="40"/>
      <c r="V10" s="40"/>
      <c r="W10" s="40"/>
      <c r="X10" s="40"/>
      <c r="Y10" s="43"/>
      <c r="Z10" s="44"/>
      <c r="AA10" s="40"/>
      <c r="AB10" s="40"/>
      <c r="AC10" s="40"/>
      <c r="AD10" s="40"/>
      <c r="AE10" s="40"/>
      <c r="AF10" s="45"/>
      <c r="AG10" s="46">
        <f t="shared" si="0"/>
        <v>0</v>
      </c>
      <c r="AH10"/>
      <c r="AI10"/>
      <c r="AJ10" s="16" t="s">
        <v>27</v>
      </c>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5.8" customHeight="1">
      <c r="A11" s="39"/>
      <c r="B11" s="40"/>
      <c r="C11" s="41"/>
      <c r="D11" s="41"/>
      <c r="E11" s="42"/>
      <c r="F11" s="40"/>
      <c r="G11" s="40"/>
      <c r="H11" s="40"/>
      <c r="I11" s="40"/>
      <c r="J11" s="40"/>
      <c r="K11" s="43"/>
      <c r="L11" s="44"/>
      <c r="M11" s="40"/>
      <c r="N11" s="40"/>
      <c r="O11" s="40"/>
      <c r="P11" s="40"/>
      <c r="Q11" s="40"/>
      <c r="R11" s="45"/>
      <c r="S11" s="42"/>
      <c r="T11" s="40"/>
      <c r="U11" s="40"/>
      <c r="V11" s="40"/>
      <c r="W11" s="40"/>
      <c r="X11" s="40"/>
      <c r="Y11" s="43"/>
      <c r="Z11" s="44"/>
      <c r="AA11" s="40"/>
      <c r="AB11" s="40"/>
      <c r="AC11" s="40"/>
      <c r="AD11" s="40"/>
      <c r="AE11" s="40"/>
      <c r="AF11" s="45"/>
      <c r="AG11" s="46">
        <f t="shared" si="0"/>
        <v>0</v>
      </c>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5.8" customHeight="1">
      <c r="A12" s="39"/>
      <c r="B12" s="40"/>
      <c r="C12" s="41"/>
      <c r="D12" s="41"/>
      <c r="E12" s="42"/>
      <c r="F12" s="40"/>
      <c r="G12" s="40"/>
      <c r="H12" s="40"/>
      <c r="I12" s="40"/>
      <c r="J12" s="40"/>
      <c r="K12" s="43"/>
      <c r="L12" s="44"/>
      <c r="M12" s="40"/>
      <c r="N12" s="40"/>
      <c r="O12" s="40"/>
      <c r="P12" s="40"/>
      <c r="Q12" s="40"/>
      <c r="R12" s="45"/>
      <c r="S12" s="42"/>
      <c r="T12" s="40"/>
      <c r="U12" s="40"/>
      <c r="V12" s="40"/>
      <c r="W12" s="40"/>
      <c r="X12" s="40"/>
      <c r="Y12" s="43"/>
      <c r="Z12" s="44"/>
      <c r="AA12" s="40"/>
      <c r="AB12" s="40"/>
      <c r="AC12" s="40"/>
      <c r="AD12" s="40"/>
      <c r="AE12" s="40"/>
      <c r="AF12" s="45"/>
      <c r="AG12" s="46">
        <f t="shared" si="0"/>
        <v>0</v>
      </c>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5.8" customHeight="1">
      <c r="A13" s="39"/>
      <c r="B13" s="40"/>
      <c r="C13" s="41"/>
      <c r="D13" s="41"/>
      <c r="E13" s="42"/>
      <c r="F13" s="40"/>
      <c r="G13" s="40"/>
      <c r="H13" s="40"/>
      <c r="I13" s="40"/>
      <c r="J13" s="40"/>
      <c r="K13" s="43"/>
      <c r="L13" s="44"/>
      <c r="M13" s="40"/>
      <c r="N13" s="40"/>
      <c r="O13" s="40"/>
      <c r="P13" s="40"/>
      <c r="Q13" s="40"/>
      <c r="R13" s="45"/>
      <c r="S13" s="42"/>
      <c r="T13" s="40"/>
      <c r="U13" s="40"/>
      <c r="V13" s="40"/>
      <c r="W13" s="40"/>
      <c r="X13" s="40"/>
      <c r="Y13" s="43"/>
      <c r="Z13" s="44"/>
      <c r="AA13" s="40"/>
      <c r="AB13" s="40"/>
      <c r="AC13" s="40"/>
      <c r="AD13" s="40"/>
      <c r="AE13" s="40"/>
      <c r="AF13" s="45"/>
      <c r="AG13" s="46">
        <f t="shared" si="0"/>
        <v>0</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5.8" customHeight="1">
      <c r="A14" s="39"/>
      <c r="B14" s="40"/>
      <c r="C14" s="41"/>
      <c r="D14" s="41"/>
      <c r="E14" s="42"/>
      <c r="F14" s="40"/>
      <c r="G14" s="40"/>
      <c r="H14" s="40"/>
      <c r="I14" s="40"/>
      <c r="J14" s="40"/>
      <c r="K14" s="43"/>
      <c r="L14" s="44"/>
      <c r="M14" s="40"/>
      <c r="N14" s="40"/>
      <c r="O14" s="40"/>
      <c r="P14" s="40"/>
      <c r="Q14" s="40"/>
      <c r="R14" s="45"/>
      <c r="S14" s="42"/>
      <c r="T14" s="40"/>
      <c r="U14" s="40"/>
      <c r="V14" s="40"/>
      <c r="W14" s="40"/>
      <c r="X14" s="40"/>
      <c r="Y14" s="43"/>
      <c r="Z14" s="44"/>
      <c r="AA14" s="40"/>
      <c r="AB14" s="40"/>
      <c r="AC14" s="40"/>
      <c r="AD14" s="40"/>
      <c r="AE14" s="40"/>
      <c r="AF14" s="45"/>
      <c r="AG14" s="46">
        <f t="shared" si="0"/>
        <v>0</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5.8" customHeight="1">
      <c r="A15" s="39"/>
      <c r="B15" s="40"/>
      <c r="C15" s="41"/>
      <c r="D15" s="41"/>
      <c r="E15" s="42"/>
      <c r="F15" s="40"/>
      <c r="G15" s="40"/>
      <c r="H15" s="40"/>
      <c r="I15" s="40"/>
      <c r="J15" s="40"/>
      <c r="K15" s="43"/>
      <c r="L15" s="44"/>
      <c r="M15" s="40"/>
      <c r="N15" s="40"/>
      <c r="O15" s="40"/>
      <c r="P15" s="40"/>
      <c r="Q15" s="40"/>
      <c r="R15" s="45"/>
      <c r="S15" s="42"/>
      <c r="T15" s="40"/>
      <c r="U15" s="40"/>
      <c r="V15" s="40"/>
      <c r="W15" s="40"/>
      <c r="X15" s="40"/>
      <c r="Y15" s="43"/>
      <c r="Z15" s="44"/>
      <c r="AA15" s="40"/>
      <c r="AB15" s="40"/>
      <c r="AC15" s="40"/>
      <c r="AD15" s="40"/>
      <c r="AE15" s="40"/>
      <c r="AF15" s="45"/>
      <c r="AG15" s="46">
        <f t="shared" si="0"/>
        <v>0</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5.8" customHeight="1">
      <c r="A16" s="39"/>
      <c r="B16" s="40"/>
      <c r="C16" s="41"/>
      <c r="D16" s="41"/>
      <c r="E16" s="42"/>
      <c r="F16" s="40"/>
      <c r="G16" s="40"/>
      <c r="H16" s="40"/>
      <c r="I16" s="40"/>
      <c r="J16" s="40"/>
      <c r="K16" s="43"/>
      <c r="L16" s="44"/>
      <c r="M16" s="40"/>
      <c r="N16" s="40"/>
      <c r="O16" s="40"/>
      <c r="P16" s="40"/>
      <c r="Q16" s="40"/>
      <c r="R16" s="45"/>
      <c r="S16" s="42"/>
      <c r="T16" s="40"/>
      <c r="U16" s="40"/>
      <c r="V16" s="40"/>
      <c r="W16" s="40"/>
      <c r="X16" s="40"/>
      <c r="Y16" s="43"/>
      <c r="Z16" s="44"/>
      <c r="AA16" s="40"/>
      <c r="AB16" s="40"/>
      <c r="AC16" s="40"/>
      <c r="AD16" s="40"/>
      <c r="AE16" s="40"/>
      <c r="AF16" s="45"/>
      <c r="AG16" s="46">
        <f t="shared" si="0"/>
        <v>0</v>
      </c>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5.8" customHeight="1">
      <c r="A17" s="39"/>
      <c r="B17" s="40"/>
      <c r="C17" s="41"/>
      <c r="D17" s="41"/>
      <c r="E17" s="42"/>
      <c r="F17" s="40"/>
      <c r="G17" s="40"/>
      <c r="H17" s="40"/>
      <c r="I17" s="40"/>
      <c r="J17" s="40"/>
      <c r="K17" s="43"/>
      <c r="L17" s="44"/>
      <c r="M17" s="40"/>
      <c r="N17" s="40"/>
      <c r="O17" s="40"/>
      <c r="P17" s="40"/>
      <c r="Q17" s="40"/>
      <c r="R17" s="45"/>
      <c r="S17" s="42"/>
      <c r="T17" s="40"/>
      <c r="U17" s="40"/>
      <c r="V17" s="40"/>
      <c r="W17" s="40"/>
      <c r="X17" s="40"/>
      <c r="Y17" s="43"/>
      <c r="Z17" s="44"/>
      <c r="AA17" s="40"/>
      <c r="AB17" s="40"/>
      <c r="AC17" s="40"/>
      <c r="AD17" s="40"/>
      <c r="AE17" s="40"/>
      <c r="AF17" s="45"/>
      <c r="AG17" s="46">
        <f t="shared" si="0"/>
        <v>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5.8" customHeight="1">
      <c r="A18" s="39"/>
      <c r="B18" s="40"/>
      <c r="C18" s="41"/>
      <c r="D18" s="41"/>
      <c r="E18" s="42"/>
      <c r="F18" s="40"/>
      <c r="G18" s="40"/>
      <c r="H18" s="40"/>
      <c r="I18" s="40"/>
      <c r="J18" s="40"/>
      <c r="K18" s="43"/>
      <c r="L18" s="44"/>
      <c r="M18" s="40"/>
      <c r="N18" s="40"/>
      <c r="O18" s="40"/>
      <c r="P18" s="40"/>
      <c r="Q18" s="40"/>
      <c r="R18" s="45"/>
      <c r="S18" s="42"/>
      <c r="T18" s="40"/>
      <c r="U18" s="40"/>
      <c r="V18" s="40"/>
      <c r="W18" s="40"/>
      <c r="X18" s="40"/>
      <c r="Y18" s="43"/>
      <c r="Z18" s="44"/>
      <c r="AA18" s="40"/>
      <c r="AB18" s="40"/>
      <c r="AC18" s="40"/>
      <c r="AD18" s="40"/>
      <c r="AE18" s="40"/>
      <c r="AF18" s="45"/>
      <c r="AG18" s="46">
        <f t="shared" si="0"/>
        <v>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5.8" customHeight="1">
      <c r="A19" s="39"/>
      <c r="B19" s="40"/>
      <c r="C19" s="41"/>
      <c r="D19" s="41"/>
      <c r="E19" s="42"/>
      <c r="F19" s="40"/>
      <c r="G19" s="40"/>
      <c r="H19" s="40"/>
      <c r="I19" s="40"/>
      <c r="J19" s="40"/>
      <c r="K19" s="43"/>
      <c r="L19" s="44"/>
      <c r="M19" s="40"/>
      <c r="N19" s="40"/>
      <c r="O19" s="40"/>
      <c r="P19" s="40"/>
      <c r="Q19" s="40"/>
      <c r="R19" s="45"/>
      <c r="S19" s="42"/>
      <c r="T19" s="40"/>
      <c r="U19" s="40"/>
      <c r="V19" s="40"/>
      <c r="W19" s="40"/>
      <c r="X19" s="40"/>
      <c r="Y19" s="43"/>
      <c r="Z19" s="44"/>
      <c r="AA19" s="40"/>
      <c r="AB19" s="40"/>
      <c r="AC19" s="40"/>
      <c r="AD19" s="40"/>
      <c r="AE19" s="40"/>
      <c r="AF19" s="45"/>
      <c r="AG19" s="46">
        <f t="shared" si="0"/>
        <v>0</v>
      </c>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5.8" customHeight="1">
      <c r="A20" s="39"/>
      <c r="B20" s="40"/>
      <c r="C20" s="41"/>
      <c r="D20" s="41"/>
      <c r="E20" s="42"/>
      <c r="F20" s="40"/>
      <c r="G20" s="40"/>
      <c r="H20" s="40"/>
      <c r="I20" s="40"/>
      <c r="J20" s="40"/>
      <c r="K20" s="43"/>
      <c r="L20" s="44"/>
      <c r="M20" s="40"/>
      <c r="N20" s="40"/>
      <c r="O20" s="40"/>
      <c r="P20" s="40"/>
      <c r="Q20" s="40"/>
      <c r="R20" s="45"/>
      <c r="S20" s="42"/>
      <c r="T20" s="40"/>
      <c r="U20" s="40"/>
      <c r="V20" s="40"/>
      <c r="W20" s="40"/>
      <c r="X20" s="40"/>
      <c r="Y20" s="43"/>
      <c r="Z20" s="44"/>
      <c r="AA20" s="40"/>
      <c r="AB20" s="40"/>
      <c r="AC20" s="40"/>
      <c r="AD20" s="40"/>
      <c r="AE20" s="40"/>
      <c r="AF20" s="45"/>
      <c r="AG20" s="46">
        <f t="shared" si="0"/>
        <v>0</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8" customHeight="1">
      <c r="A21" s="39"/>
      <c r="B21" s="40"/>
      <c r="C21" s="41"/>
      <c r="D21" s="41"/>
      <c r="E21" s="42"/>
      <c r="F21" s="40"/>
      <c r="G21" s="40"/>
      <c r="H21" s="40"/>
      <c r="I21" s="40"/>
      <c r="J21" s="40"/>
      <c r="K21" s="43"/>
      <c r="L21" s="44"/>
      <c r="M21" s="40"/>
      <c r="N21" s="40"/>
      <c r="O21" s="40"/>
      <c r="P21" s="40"/>
      <c r="Q21" s="40"/>
      <c r="R21" s="45"/>
      <c r="S21" s="42"/>
      <c r="T21" s="40"/>
      <c r="U21" s="40"/>
      <c r="V21" s="40"/>
      <c r="W21" s="40"/>
      <c r="X21" s="40"/>
      <c r="Y21" s="43"/>
      <c r="Z21" s="44"/>
      <c r="AA21" s="40"/>
      <c r="AB21" s="40"/>
      <c r="AC21" s="40"/>
      <c r="AD21" s="40"/>
      <c r="AE21" s="40"/>
      <c r="AF21" s="45"/>
      <c r="AG21" s="46">
        <f t="shared" si="0"/>
        <v>0</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8" customHeight="1">
      <c r="A22" s="39"/>
      <c r="B22" s="40"/>
      <c r="C22" s="41"/>
      <c r="D22" s="41"/>
      <c r="E22" s="42"/>
      <c r="F22" s="40"/>
      <c r="G22" s="40"/>
      <c r="H22" s="40"/>
      <c r="I22" s="40"/>
      <c r="J22" s="40"/>
      <c r="K22" s="43"/>
      <c r="L22" s="44"/>
      <c r="M22" s="40"/>
      <c r="N22" s="40"/>
      <c r="O22" s="40"/>
      <c r="P22" s="40"/>
      <c r="Q22" s="40"/>
      <c r="R22" s="45"/>
      <c r="S22" s="42"/>
      <c r="T22" s="40"/>
      <c r="U22" s="40"/>
      <c r="V22" s="40"/>
      <c r="W22" s="40"/>
      <c r="X22" s="40"/>
      <c r="Y22" s="43"/>
      <c r="Z22" s="44"/>
      <c r="AA22" s="40"/>
      <c r="AB22" s="40"/>
      <c r="AC22" s="40"/>
      <c r="AD22" s="40"/>
      <c r="AE22" s="40"/>
      <c r="AF22" s="45"/>
      <c r="AG22" s="46">
        <f t="shared" si="0"/>
        <v>0</v>
      </c>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8" customHeight="1">
      <c r="A23" s="39"/>
      <c r="B23" s="40"/>
      <c r="C23" s="41"/>
      <c r="D23" s="41"/>
      <c r="E23" s="42"/>
      <c r="F23" s="40"/>
      <c r="G23" s="40"/>
      <c r="H23" s="40"/>
      <c r="I23" s="40"/>
      <c r="J23" s="40"/>
      <c r="K23" s="43"/>
      <c r="L23" s="44"/>
      <c r="M23" s="40"/>
      <c r="N23" s="40"/>
      <c r="O23" s="40"/>
      <c r="P23" s="40"/>
      <c r="Q23" s="40"/>
      <c r="R23" s="45"/>
      <c r="S23" s="42"/>
      <c r="T23" s="40"/>
      <c r="U23" s="40"/>
      <c r="V23" s="40"/>
      <c r="W23" s="40"/>
      <c r="X23" s="40"/>
      <c r="Y23" s="43"/>
      <c r="Z23" s="44"/>
      <c r="AA23" s="40"/>
      <c r="AB23" s="40"/>
      <c r="AC23" s="40"/>
      <c r="AD23" s="40"/>
      <c r="AE23" s="40"/>
      <c r="AF23" s="45"/>
      <c r="AG23" s="46">
        <f t="shared" si="0"/>
        <v>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8" customHeight="1">
      <c r="A24" s="39"/>
      <c r="B24" s="40"/>
      <c r="C24" s="41"/>
      <c r="D24" s="41"/>
      <c r="E24" s="42"/>
      <c r="F24" s="40"/>
      <c r="G24" s="40"/>
      <c r="H24" s="40"/>
      <c r="I24" s="40"/>
      <c r="J24" s="40"/>
      <c r="K24" s="43"/>
      <c r="L24" s="44"/>
      <c r="M24" s="40"/>
      <c r="N24" s="40"/>
      <c r="O24" s="40"/>
      <c r="P24" s="40"/>
      <c r="Q24" s="40"/>
      <c r="R24" s="45"/>
      <c r="S24" s="42"/>
      <c r="T24" s="40"/>
      <c r="U24" s="40"/>
      <c r="V24" s="40"/>
      <c r="W24" s="40"/>
      <c r="X24" s="40"/>
      <c r="Y24" s="43"/>
      <c r="Z24" s="44"/>
      <c r="AA24" s="40"/>
      <c r="AB24" s="40"/>
      <c r="AC24" s="40"/>
      <c r="AD24" s="40"/>
      <c r="AE24" s="40"/>
      <c r="AF24" s="45"/>
      <c r="AG24" s="46">
        <f t="shared" si="0"/>
        <v>0</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5.8" customHeight="1">
      <c r="A25" s="39"/>
      <c r="B25" s="40"/>
      <c r="C25" s="41"/>
      <c r="D25" s="41"/>
      <c r="E25" s="42"/>
      <c r="F25" s="40"/>
      <c r="G25" s="40"/>
      <c r="H25" s="40"/>
      <c r="I25" s="40"/>
      <c r="J25" s="40"/>
      <c r="K25" s="43"/>
      <c r="L25" s="44"/>
      <c r="M25" s="40"/>
      <c r="N25" s="40"/>
      <c r="O25" s="40"/>
      <c r="P25" s="40"/>
      <c r="Q25" s="40"/>
      <c r="R25" s="45"/>
      <c r="S25" s="42"/>
      <c r="T25" s="40"/>
      <c r="U25" s="40"/>
      <c r="V25" s="40"/>
      <c r="W25" s="40"/>
      <c r="X25" s="40"/>
      <c r="Y25" s="43"/>
      <c r="Z25" s="44"/>
      <c r="AA25" s="40"/>
      <c r="AB25" s="40"/>
      <c r="AC25" s="40"/>
      <c r="AD25" s="40"/>
      <c r="AE25" s="40"/>
      <c r="AF25" s="45"/>
      <c r="AG25" s="46">
        <f t="shared" si="0"/>
        <v>0</v>
      </c>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5.8" customHeight="1">
      <c r="A26" s="39"/>
      <c r="B26" s="40"/>
      <c r="C26" s="41"/>
      <c r="D26" s="41"/>
      <c r="E26" s="42"/>
      <c r="F26" s="40"/>
      <c r="G26" s="40"/>
      <c r="H26" s="40"/>
      <c r="I26" s="40"/>
      <c r="J26" s="40"/>
      <c r="K26" s="43"/>
      <c r="L26" s="44"/>
      <c r="M26" s="40"/>
      <c r="N26" s="40"/>
      <c r="O26" s="40"/>
      <c r="P26" s="40"/>
      <c r="Q26" s="40"/>
      <c r="R26" s="45"/>
      <c r="S26" s="42"/>
      <c r="T26" s="40"/>
      <c r="U26" s="40"/>
      <c r="V26" s="40"/>
      <c r="W26" s="40"/>
      <c r="X26" s="40"/>
      <c r="Y26" s="43"/>
      <c r="Z26" s="44"/>
      <c r="AA26" s="40"/>
      <c r="AB26" s="40"/>
      <c r="AC26" s="40"/>
      <c r="AD26" s="40"/>
      <c r="AE26" s="40"/>
      <c r="AF26" s="45"/>
      <c r="AG26" s="46">
        <f t="shared" si="0"/>
        <v>0</v>
      </c>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5.8" customHeight="1">
      <c r="A27" s="39"/>
      <c r="B27" s="40"/>
      <c r="C27" s="41"/>
      <c r="D27" s="41"/>
      <c r="E27" s="42"/>
      <c r="F27" s="40"/>
      <c r="G27" s="40"/>
      <c r="H27" s="40"/>
      <c r="I27" s="40"/>
      <c r="J27" s="40"/>
      <c r="K27" s="43"/>
      <c r="L27" s="44"/>
      <c r="M27" s="40"/>
      <c r="N27" s="40"/>
      <c r="O27" s="40"/>
      <c r="P27" s="40"/>
      <c r="Q27" s="40"/>
      <c r="R27" s="45"/>
      <c r="S27" s="42"/>
      <c r="T27" s="40"/>
      <c r="U27" s="40"/>
      <c r="V27" s="40"/>
      <c r="W27" s="40"/>
      <c r="X27" s="40"/>
      <c r="Y27" s="43"/>
      <c r="Z27" s="44"/>
      <c r="AA27" s="40"/>
      <c r="AB27" s="40"/>
      <c r="AC27" s="40"/>
      <c r="AD27" s="40"/>
      <c r="AE27" s="40"/>
      <c r="AF27" s="45"/>
      <c r="AG27" s="46">
        <f t="shared" si="0"/>
        <v>0</v>
      </c>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5.8" customHeight="1">
      <c r="A28" s="39"/>
      <c r="B28" s="40"/>
      <c r="C28" s="41"/>
      <c r="D28" s="41"/>
      <c r="E28" s="42"/>
      <c r="F28" s="40"/>
      <c r="G28" s="40"/>
      <c r="H28" s="40"/>
      <c r="I28" s="40"/>
      <c r="J28" s="40"/>
      <c r="K28" s="43"/>
      <c r="L28" s="44"/>
      <c r="M28" s="40"/>
      <c r="N28" s="40"/>
      <c r="O28" s="40"/>
      <c r="P28" s="40"/>
      <c r="Q28" s="40"/>
      <c r="R28" s="45"/>
      <c r="S28" s="42"/>
      <c r="T28" s="40"/>
      <c r="U28" s="40"/>
      <c r="V28" s="40"/>
      <c r="W28" s="40"/>
      <c r="X28" s="40"/>
      <c r="Y28" s="43"/>
      <c r="Z28" s="44"/>
      <c r="AA28" s="40"/>
      <c r="AB28" s="40"/>
      <c r="AC28" s="40"/>
      <c r="AD28" s="40"/>
      <c r="AE28" s="40"/>
      <c r="AF28" s="45"/>
      <c r="AG28" s="46">
        <f t="shared" si="0"/>
        <v>0</v>
      </c>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8" customHeight="1">
      <c r="A29" s="39"/>
      <c r="B29" s="40"/>
      <c r="C29" s="41"/>
      <c r="D29" s="41"/>
      <c r="E29" s="42"/>
      <c r="F29" s="40"/>
      <c r="G29" s="40"/>
      <c r="H29" s="40"/>
      <c r="I29" s="40"/>
      <c r="J29" s="40"/>
      <c r="K29" s="43"/>
      <c r="L29" s="44"/>
      <c r="M29" s="40"/>
      <c r="N29" s="40"/>
      <c r="O29" s="40"/>
      <c r="P29" s="40"/>
      <c r="Q29" s="40"/>
      <c r="R29" s="45"/>
      <c r="S29" s="42"/>
      <c r="T29" s="40"/>
      <c r="U29" s="40"/>
      <c r="V29" s="40"/>
      <c r="W29" s="40"/>
      <c r="X29" s="40"/>
      <c r="Y29" s="43"/>
      <c r="Z29" s="44"/>
      <c r="AA29" s="40"/>
      <c r="AB29" s="40"/>
      <c r="AC29" s="40"/>
      <c r="AD29" s="40"/>
      <c r="AE29" s="40"/>
      <c r="AF29" s="45"/>
      <c r="AG29" s="46">
        <f t="shared" si="0"/>
        <v>0</v>
      </c>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8" customHeight="1">
      <c r="A30" s="39"/>
      <c r="B30" s="40"/>
      <c r="C30" s="41"/>
      <c r="D30" s="41"/>
      <c r="E30" s="42"/>
      <c r="F30" s="40"/>
      <c r="G30" s="40"/>
      <c r="H30" s="40"/>
      <c r="I30" s="40"/>
      <c r="J30" s="40"/>
      <c r="K30" s="43"/>
      <c r="L30" s="44"/>
      <c r="M30" s="40"/>
      <c r="N30" s="40"/>
      <c r="O30" s="40"/>
      <c r="P30" s="40"/>
      <c r="Q30" s="40"/>
      <c r="R30" s="45"/>
      <c r="S30" s="42"/>
      <c r="T30" s="40"/>
      <c r="U30" s="40"/>
      <c r="V30" s="40"/>
      <c r="W30" s="40"/>
      <c r="X30" s="40"/>
      <c r="Y30" s="43"/>
      <c r="Z30" s="44"/>
      <c r="AA30" s="40"/>
      <c r="AB30" s="40"/>
      <c r="AC30" s="40"/>
      <c r="AD30" s="40"/>
      <c r="AE30" s="40"/>
      <c r="AF30" s="45"/>
      <c r="AG30" s="46">
        <f t="shared" si="0"/>
        <v>0</v>
      </c>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8" customHeight="1">
      <c r="A31" s="39"/>
      <c r="B31" s="40"/>
      <c r="C31" s="41"/>
      <c r="D31" s="41"/>
      <c r="E31" s="42"/>
      <c r="F31" s="40"/>
      <c r="G31" s="40"/>
      <c r="H31" s="40"/>
      <c r="I31" s="40"/>
      <c r="J31" s="40"/>
      <c r="K31" s="43"/>
      <c r="L31" s="44"/>
      <c r="M31" s="40"/>
      <c r="N31" s="40"/>
      <c r="O31" s="40"/>
      <c r="P31" s="40"/>
      <c r="Q31" s="40"/>
      <c r="R31" s="45"/>
      <c r="S31" s="42"/>
      <c r="T31" s="40"/>
      <c r="U31" s="40"/>
      <c r="V31" s="40"/>
      <c r="W31" s="40"/>
      <c r="X31" s="40"/>
      <c r="Y31" s="43"/>
      <c r="Z31" s="44"/>
      <c r="AA31" s="40"/>
      <c r="AB31" s="40"/>
      <c r="AC31" s="40"/>
      <c r="AD31" s="40"/>
      <c r="AE31" s="40"/>
      <c r="AF31" s="45"/>
      <c r="AG31" s="46">
        <f t="shared" si="0"/>
        <v>0</v>
      </c>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8" customHeight="1">
      <c r="A32" s="39"/>
      <c r="B32" s="40"/>
      <c r="C32" s="41"/>
      <c r="D32" s="41"/>
      <c r="E32" s="42"/>
      <c r="F32" s="40"/>
      <c r="G32" s="40"/>
      <c r="H32" s="40"/>
      <c r="I32" s="40"/>
      <c r="J32" s="40"/>
      <c r="K32" s="43"/>
      <c r="L32" s="44"/>
      <c r="M32" s="40"/>
      <c r="N32" s="40"/>
      <c r="O32" s="40"/>
      <c r="P32" s="40"/>
      <c r="Q32" s="40"/>
      <c r="R32" s="45"/>
      <c r="S32" s="42"/>
      <c r="T32" s="40"/>
      <c r="U32" s="40"/>
      <c r="V32" s="40"/>
      <c r="W32" s="40"/>
      <c r="X32" s="40"/>
      <c r="Y32" s="43"/>
      <c r="Z32" s="44"/>
      <c r="AA32" s="40"/>
      <c r="AB32" s="40"/>
      <c r="AC32" s="40"/>
      <c r="AD32" s="40"/>
      <c r="AE32" s="40"/>
      <c r="AF32" s="45"/>
      <c r="AG32" s="46">
        <f t="shared" si="0"/>
        <v>0</v>
      </c>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8" customHeight="1" thickBot="1">
      <c r="A33" s="48"/>
      <c r="B33" s="49"/>
      <c r="C33" s="50"/>
      <c r="D33" s="50"/>
      <c r="E33" s="51"/>
      <c r="F33" s="49"/>
      <c r="G33" s="49"/>
      <c r="H33" s="49"/>
      <c r="I33" s="49"/>
      <c r="J33" s="49"/>
      <c r="K33" s="52"/>
      <c r="L33" s="53"/>
      <c r="M33" s="49"/>
      <c r="N33" s="49"/>
      <c r="O33" s="49"/>
      <c r="P33" s="49"/>
      <c r="Q33" s="49"/>
      <c r="R33" s="54"/>
      <c r="S33" s="51"/>
      <c r="T33" s="49"/>
      <c r="U33" s="49"/>
      <c r="V33" s="49"/>
      <c r="W33" s="49"/>
      <c r="X33" s="49"/>
      <c r="Y33" s="52"/>
      <c r="Z33" s="53"/>
      <c r="AA33" s="49"/>
      <c r="AB33" s="49"/>
      <c r="AC33" s="49"/>
      <c r="AD33" s="49"/>
      <c r="AE33" s="49"/>
      <c r="AF33" s="54"/>
      <c r="AG33" s="46">
        <f t="shared" si="0"/>
        <v>0</v>
      </c>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8" customHeight="1">
      <c r="A34" s="118" t="s">
        <v>28</v>
      </c>
      <c r="B34" s="118"/>
      <c r="C34" s="118"/>
      <c r="D34" s="119"/>
      <c r="E34" s="99"/>
      <c r="F34" s="56"/>
      <c r="G34" s="56"/>
      <c r="H34" s="56"/>
      <c r="I34" s="56"/>
      <c r="J34" s="56"/>
      <c r="K34" s="57"/>
      <c r="L34" s="55"/>
      <c r="M34" s="56"/>
      <c r="N34" s="56"/>
      <c r="O34" s="56"/>
      <c r="P34" s="56"/>
      <c r="Q34" s="56"/>
      <c r="R34" s="57"/>
      <c r="S34" s="55"/>
      <c r="T34" s="56"/>
      <c r="U34" s="56"/>
      <c r="V34" s="56"/>
      <c r="W34" s="56"/>
      <c r="X34" s="56"/>
      <c r="Y34" s="57"/>
      <c r="Z34" s="55"/>
      <c r="AA34" s="56"/>
      <c r="AB34" s="56"/>
      <c r="AC34" s="56"/>
      <c r="AD34" s="56"/>
      <c r="AE34" s="56"/>
      <c r="AF34" s="57"/>
      <c r="AG34" s="58"/>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8" customHeight="1">
      <c r="A35" s="111" t="s">
        <v>52</v>
      </c>
      <c r="B35" s="112"/>
      <c r="C35" s="112"/>
      <c r="D35" s="113"/>
      <c r="E35" s="62">
        <f>SUMIF($A$8:$A33,"介護職員",E$8:E33)</f>
        <v>0</v>
      </c>
      <c r="F35" s="62">
        <f>SUMIF($A$8:$A33,"介護職員",F$8:F33)</f>
        <v>0</v>
      </c>
      <c r="G35" s="62">
        <f>SUMIF($A$8:$A33,"介護職員",G$8:G33)</f>
        <v>0</v>
      </c>
      <c r="H35" s="62">
        <f>SUMIF($A$8:$A33,"介護職員",H$8:H33)</f>
        <v>0</v>
      </c>
      <c r="I35" s="62">
        <f>SUMIF($A$8:$A33,"介護職員",I$8:I33)</f>
        <v>0</v>
      </c>
      <c r="J35" s="62">
        <f>SUMIF($A$8:$A33,"介護職員",J$8:J33)</f>
        <v>0</v>
      </c>
      <c r="K35" s="142">
        <f>SUMIF($A$8:$A33,"介護職員",K$8:K33)</f>
        <v>0</v>
      </c>
      <c r="L35" s="59">
        <f>SUMIF($A$8:$A33,"介護職員",L$8:L33)</f>
        <v>0</v>
      </c>
      <c r="M35" s="62">
        <f>SUMIF($A$8:$A33,"介護職員",M$8:M33)</f>
        <v>0</v>
      </c>
      <c r="N35" s="62">
        <f>SUMIF($A$8:$A33,"介護職員",N$8:N33)</f>
        <v>0</v>
      </c>
      <c r="O35" s="62">
        <f>SUMIF($A$8:$A33,"介護職員",O$8:O33)</f>
        <v>0</v>
      </c>
      <c r="P35" s="62">
        <f>SUMIF($A$8:$A33,"介護職員",P$8:P33)</f>
        <v>0</v>
      </c>
      <c r="Q35" s="62">
        <f>SUMIF($A$8:$A33,"介護職員",Q$8:Q33)</f>
        <v>0</v>
      </c>
      <c r="R35" s="143">
        <f>SUMIF($A$8:$A33,"介護職員",R$8:R33)</f>
        <v>0</v>
      </c>
      <c r="S35" s="59">
        <f>SUMIF($A$8:$A33,"介護職員",S$8:S33)</f>
        <v>0</v>
      </c>
      <c r="T35" s="62">
        <f>SUMIF($A$8:$A33,"介護職員",T$8:T33)</f>
        <v>0</v>
      </c>
      <c r="U35" s="62">
        <f>SUMIF($A$8:$A33,"介護職員",U$8:U33)</f>
        <v>0</v>
      </c>
      <c r="V35" s="62">
        <f>SUMIF($A$8:$A33,"介護職員",V$8:V33)</f>
        <v>0</v>
      </c>
      <c r="W35" s="62">
        <f>SUMIF($A$8:$A33,"介護職員",W$8:W33)</f>
        <v>0</v>
      </c>
      <c r="X35" s="62">
        <f>SUMIF($A$8:$A33,"介護職員",X$8:X33)</f>
        <v>0</v>
      </c>
      <c r="Y35" s="143">
        <f>SUMIF($A$8:$A33,"介護職員",Y$8:Y33)</f>
        <v>0</v>
      </c>
      <c r="Z35" s="62">
        <f>SUMIF($A$8:$A33,"介護職員",Z$8:Z33)</f>
        <v>0</v>
      </c>
      <c r="AA35" s="62">
        <f>SUMIF($A$8:$A33,"介護職員",AA$8:AA33)</f>
        <v>0</v>
      </c>
      <c r="AB35" s="62">
        <f>SUMIF($A$8:$A33,"介護職員",AB$8:AB33)</f>
        <v>0</v>
      </c>
      <c r="AC35" s="62">
        <f>SUMIF($A$8:$A33,"介護職員",AC$8:AC33)</f>
        <v>0</v>
      </c>
      <c r="AD35" s="62">
        <f>SUMIF($A$8:$A33,"介護職員",AD$8:AD33)</f>
        <v>0</v>
      </c>
      <c r="AE35" s="62">
        <f>SUMIF($A$8:$A33,"介護職員",AE$8:AE33)</f>
        <v>0</v>
      </c>
      <c r="AF35" s="62">
        <f>SUMIF($A$8:$A33,"介護職員",AF$8:AF33)</f>
        <v>0</v>
      </c>
      <c r="AG35" s="98">
        <f t="shared" ref="AG35:AG36" si="1">SUM(E35:AF35)</f>
        <v>0</v>
      </c>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5.8" customHeight="1">
      <c r="A36" s="112" t="s">
        <v>29</v>
      </c>
      <c r="B36" s="112"/>
      <c r="C36" s="112"/>
      <c r="D36" s="113"/>
      <c r="E36" s="62" t="str">
        <f t="shared" ref="E36:AF36" si="2">IF(E34=0,"",IF(E34&lt;16,ROUNDDOWN(($AB$40*24),1),ROUNDDOWN(((E34-15)/5+1)*($AB$40*24),1)))</f>
        <v/>
      </c>
      <c r="F36" s="60" t="str">
        <f t="shared" si="2"/>
        <v/>
      </c>
      <c r="G36" s="60" t="str">
        <f t="shared" si="2"/>
        <v/>
      </c>
      <c r="H36" s="60" t="str">
        <f t="shared" si="2"/>
        <v/>
      </c>
      <c r="I36" s="60" t="str">
        <f t="shared" si="2"/>
        <v/>
      </c>
      <c r="J36" s="60" t="str">
        <f t="shared" si="2"/>
        <v/>
      </c>
      <c r="K36" s="61" t="str">
        <f t="shared" si="2"/>
        <v/>
      </c>
      <c r="L36" s="62" t="str">
        <f t="shared" si="2"/>
        <v/>
      </c>
      <c r="M36" s="60" t="str">
        <f t="shared" si="2"/>
        <v/>
      </c>
      <c r="N36" s="60" t="str">
        <f t="shared" si="2"/>
        <v/>
      </c>
      <c r="O36" s="60" t="str">
        <f t="shared" si="2"/>
        <v/>
      </c>
      <c r="P36" s="60" t="str">
        <f t="shared" si="2"/>
        <v/>
      </c>
      <c r="Q36" s="60" t="str">
        <f t="shared" si="2"/>
        <v/>
      </c>
      <c r="R36" s="63" t="str">
        <f t="shared" si="2"/>
        <v/>
      </c>
      <c r="S36" s="59" t="str">
        <f t="shared" si="2"/>
        <v/>
      </c>
      <c r="T36" s="60" t="str">
        <f t="shared" si="2"/>
        <v/>
      </c>
      <c r="U36" s="60" t="str">
        <f t="shared" si="2"/>
        <v/>
      </c>
      <c r="V36" s="60" t="str">
        <f t="shared" si="2"/>
        <v/>
      </c>
      <c r="W36" s="60" t="str">
        <f t="shared" si="2"/>
        <v/>
      </c>
      <c r="X36" s="60" t="str">
        <f t="shared" si="2"/>
        <v/>
      </c>
      <c r="Y36" s="61" t="str">
        <f t="shared" si="2"/>
        <v/>
      </c>
      <c r="Z36" s="62" t="str">
        <f t="shared" si="2"/>
        <v/>
      </c>
      <c r="AA36" s="60" t="str">
        <f t="shared" si="2"/>
        <v/>
      </c>
      <c r="AB36" s="60" t="str">
        <f t="shared" si="2"/>
        <v/>
      </c>
      <c r="AC36" s="60" t="str">
        <f t="shared" si="2"/>
        <v/>
      </c>
      <c r="AD36" s="60" t="str">
        <f t="shared" si="2"/>
        <v/>
      </c>
      <c r="AE36" s="60" t="str">
        <f t="shared" si="2"/>
        <v/>
      </c>
      <c r="AF36" s="64" t="str">
        <f t="shared" si="2"/>
        <v/>
      </c>
      <c r="AG36" s="98">
        <f t="shared" si="1"/>
        <v>0</v>
      </c>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5.8" customHeight="1" thickBot="1">
      <c r="A37" s="114" t="s">
        <v>30</v>
      </c>
      <c r="B37" s="114"/>
      <c r="C37" s="114"/>
      <c r="D37" s="115"/>
      <c r="E37" s="68" t="str">
        <f>IF(E35=0,"",IF(E35&gt;=E36,"〇","ＮＧ"))</f>
        <v/>
      </c>
      <c r="F37" s="66" t="str">
        <f t="shared" ref="F37:AF37" si="3">IF(F35=0,"",IF(F35&gt;=F36,"〇","ＮＧ"))</f>
        <v/>
      </c>
      <c r="G37" s="66" t="str">
        <f t="shared" si="3"/>
        <v/>
      </c>
      <c r="H37" s="66" t="str">
        <f t="shared" si="3"/>
        <v/>
      </c>
      <c r="I37" s="66" t="str">
        <f t="shared" si="3"/>
        <v/>
      </c>
      <c r="J37" s="66" t="str">
        <f t="shared" si="3"/>
        <v/>
      </c>
      <c r="K37" s="67" t="str">
        <f t="shared" si="3"/>
        <v/>
      </c>
      <c r="L37" s="68" t="str">
        <f t="shared" si="3"/>
        <v/>
      </c>
      <c r="M37" s="66" t="str">
        <f t="shared" si="3"/>
        <v/>
      </c>
      <c r="N37" s="66" t="str">
        <f t="shared" si="3"/>
        <v/>
      </c>
      <c r="O37" s="66" t="str">
        <f t="shared" si="3"/>
        <v/>
      </c>
      <c r="P37" s="66" t="str">
        <f t="shared" si="3"/>
        <v/>
      </c>
      <c r="Q37" s="66" t="str">
        <f t="shared" si="3"/>
        <v/>
      </c>
      <c r="R37" s="69" t="str">
        <f t="shared" si="3"/>
        <v/>
      </c>
      <c r="S37" s="65" t="str">
        <f t="shared" si="3"/>
        <v/>
      </c>
      <c r="T37" s="66" t="str">
        <f t="shared" si="3"/>
        <v/>
      </c>
      <c r="U37" s="66" t="str">
        <f t="shared" si="3"/>
        <v/>
      </c>
      <c r="V37" s="66" t="str">
        <f t="shared" si="3"/>
        <v/>
      </c>
      <c r="W37" s="66" t="str">
        <f t="shared" si="3"/>
        <v/>
      </c>
      <c r="X37" s="66" t="str">
        <f t="shared" si="3"/>
        <v/>
      </c>
      <c r="Y37" s="67" t="str">
        <f t="shared" si="3"/>
        <v/>
      </c>
      <c r="Z37" s="68" t="str">
        <f t="shared" si="3"/>
        <v/>
      </c>
      <c r="AA37" s="66" t="str">
        <f t="shared" si="3"/>
        <v/>
      </c>
      <c r="AB37" s="66" t="str">
        <f t="shared" si="3"/>
        <v/>
      </c>
      <c r="AC37" s="66" t="str">
        <f t="shared" si="3"/>
        <v/>
      </c>
      <c r="AD37" s="66" t="str">
        <f t="shared" si="3"/>
        <v/>
      </c>
      <c r="AE37" s="66" t="str">
        <f t="shared" si="3"/>
        <v/>
      </c>
      <c r="AF37" s="70" t="str">
        <f t="shared" si="3"/>
        <v/>
      </c>
      <c r="AG37" s="71"/>
      <c r="AH37" t="s">
        <v>56</v>
      </c>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5.8" customHeight="1" thickBot="1">
      <c r="A38" s="120" t="s">
        <v>53</v>
      </c>
      <c r="B38" s="121"/>
      <c r="C38" s="121"/>
      <c r="D38" s="122"/>
      <c r="E38" s="100">
        <f>SUMIF($A$8:$A33,"介護職員",E$8:E33)+SUMIF($A$8:$A33,"看護職員",E$8:E33)</f>
        <v>0</v>
      </c>
      <c r="F38" s="101">
        <f>SUMIF($A$8:$A33,"介護職員",F$8:F33)+SUMIF($A$8:$A33,"看護職員",F$8:F33)</f>
        <v>0</v>
      </c>
      <c r="G38" s="101">
        <f>SUMIF($A$8:$A33,"介護職員",G$8:G33)+SUMIF($A$8:$A33,"看護職員",G$8:G33)</f>
        <v>0</v>
      </c>
      <c r="H38" s="101">
        <f>SUMIF($A$8:$A33,"介護職員",H$8:H33)+SUMIF($A$8:$A33,"看護職員",H$8:H33)</f>
        <v>0</v>
      </c>
      <c r="I38" s="101">
        <f>SUMIF($A$8:$A33,"介護職員",I$8:I33)+SUMIF($A$8:$A33,"看護職員",I$8:I33)</f>
        <v>0</v>
      </c>
      <c r="J38" s="101">
        <f>SUMIF($A$8:$A33,"介護職員",J$8:J33)+SUMIF($A$8:$A33,"看護職員",J$8:J33)</f>
        <v>0</v>
      </c>
      <c r="K38" s="102">
        <f>SUMIF($A$8:$A33,"介護職員",K$8:K33)+SUMIF($A$8:$A33,"看護職員",K$8:K33)</f>
        <v>0</v>
      </c>
      <c r="L38" s="100">
        <f>SUMIF($A$8:$A33,"介護職員",L$8:L33)+SUMIF($A$8:$A33,"看護職員",L$8:L33)</f>
        <v>0</v>
      </c>
      <c r="M38" s="101">
        <f>SUMIF($A$8:$A33,"介護職員",M$8:M33)+SUMIF($A$8:$A33,"看護職員",M$8:M33)</f>
        <v>0</v>
      </c>
      <c r="N38" s="101">
        <f>SUMIF($A$8:$A33,"介護職員",N$8:N33)+SUMIF($A$8:$A33,"看護職員",N$8:N33)</f>
        <v>0</v>
      </c>
      <c r="O38" s="101">
        <f>SUMIF($A$8:$A33,"介護職員",O$8:O33)+SUMIF($A$8:$A33,"看護職員",O$8:O33)</f>
        <v>0</v>
      </c>
      <c r="P38" s="101">
        <f>SUMIF($A$8:$A33,"介護職員",P$8:P33)+SUMIF($A$8:$A33,"看護職員",P$8:P33)</f>
        <v>0</v>
      </c>
      <c r="Q38" s="101">
        <f>SUMIF($A$8:$A33,"介護職員",Q$8:Q33)+SUMIF($A$8:$A33,"看護職員",Q$8:Q33)</f>
        <v>0</v>
      </c>
      <c r="R38" s="103">
        <f>SUMIF($A$8:$A33,"介護職員",R$8:R33)+SUMIF($A$8:$A33,"看護職員",R$8:R33)</f>
        <v>0</v>
      </c>
      <c r="S38" s="104">
        <f>SUMIF($A$8:$A33,"介護職員",S$8:S33)+SUMIF($A$8:$A33,"看護職員",S$8:S33)</f>
        <v>0</v>
      </c>
      <c r="T38" s="101">
        <f>SUMIF($A$8:$A33,"介護職員",T$8:T33)+SUMIF($A$8:$A33,"看護職員",T$8:T33)</f>
        <v>0</v>
      </c>
      <c r="U38" s="101">
        <f>SUMIF($A$8:$A33,"介護職員",U$8:U33)+SUMIF($A$8:$A33,"看護職員",U$8:U33)</f>
        <v>0</v>
      </c>
      <c r="V38" s="101">
        <f>SUMIF($A$8:$A33,"介護職員",V$8:V33)+SUMIF($A$8:$A33,"看護職員",V$8:V33)</f>
        <v>0</v>
      </c>
      <c r="W38" s="101">
        <f>SUMIF($A$8:$A33,"介護職員",W$8:W33)+SUMIF($A$8:$A33,"看護職員",W$8:W33)</f>
        <v>0</v>
      </c>
      <c r="X38" s="101">
        <f>SUMIF($A$8:$A33,"介護職員",X$8:X33)+SUMIF($A$8:$A33,"看護職員",X$8:X33)</f>
        <v>0</v>
      </c>
      <c r="Y38" s="102">
        <f>SUMIF($A$8:$A33,"介護職員",Y$8:Y33)+SUMIF($A$8:$A33,"看護職員",Y$8:Y33)</f>
        <v>0</v>
      </c>
      <c r="Z38" s="100">
        <f>SUMIF($A$8:$A33,"介護職員",Z$8:Z33)+SUMIF($A$8:$A33,"看護職員",Z$8:Z33)</f>
        <v>0</v>
      </c>
      <c r="AA38" s="101">
        <f>SUMIF($A$8:$A33,"介護職員",AA$8:AA33)+SUMIF($A$8:$A33,"看護職員",AA$8:AA33)</f>
        <v>0</v>
      </c>
      <c r="AB38" s="101">
        <f>SUMIF($A$8:$A33,"介護職員",AB$8:AB33)+SUMIF($A$8:$A33,"看護職員",AB$8:AB33)</f>
        <v>0</v>
      </c>
      <c r="AC38" s="101">
        <f>SUMIF($A$8:$A33,"介護職員",AC$8:AC33)+SUMIF($A$8:$A33,"看護職員",AC$8:AC33)</f>
        <v>0</v>
      </c>
      <c r="AD38" s="101">
        <f>SUMIF($A$8:$A33,"介護職員",AD$8:AD33)+SUMIF($A$8:$A33,"看護職員",AD$8:AD33)</f>
        <v>0</v>
      </c>
      <c r="AE38" s="101">
        <f>SUMIF($A$8:$A33,"介護職員",AE$8:AE33)+SUMIF($A$8:$A33,"看護職員",AE$8:AE33)</f>
        <v>0</v>
      </c>
      <c r="AF38" s="105">
        <f>SUMIF($A$8:$A33,"介護職員",AF$8:AF33)+SUMIF($A$8:$A33,"看護職員",AF$8:AF33)</f>
        <v>0</v>
      </c>
      <c r="AG38" s="106">
        <f t="shared" ref="AG38" si="4">SUM(E38:AF38)</f>
        <v>0</v>
      </c>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8.35" customHeight="1" thickBot="1">
      <c r="A39" s="72"/>
      <c r="B39" s="72"/>
      <c r="C39" s="72"/>
      <c r="D39" s="72"/>
      <c r="E39" s="73"/>
      <c r="F39" s="73"/>
      <c r="G39" s="74"/>
      <c r="H39" s="74"/>
      <c r="I39" s="73"/>
      <c r="J39" s="73"/>
      <c r="K39" s="73"/>
      <c r="L39" s="73"/>
      <c r="M39" s="73"/>
      <c r="N39" s="73"/>
      <c r="O39" s="73"/>
      <c r="P39" s="73"/>
      <c r="Q39" s="73"/>
      <c r="R39" s="73"/>
      <c r="S39" s="73"/>
      <c r="T39" s="74"/>
      <c r="U39" s="74"/>
      <c r="V39" s="73"/>
      <c r="W39" s="73"/>
      <c r="X39" s="74"/>
      <c r="Y39" s="74"/>
      <c r="Z39" s="73"/>
      <c r="AA39" s="73"/>
      <c r="AB39" s="73"/>
      <c r="AC39" s="73"/>
      <c r="AD39" s="73"/>
      <c r="AE39" s="73"/>
      <c r="AF39" s="73"/>
      <c r="AG39" s="75"/>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3.3" customHeight="1" thickBot="1">
      <c r="A40" s="72"/>
      <c r="B40" s="10"/>
      <c r="C40" s="123" t="s">
        <v>31</v>
      </c>
      <c r="D40" s="123"/>
      <c r="E40" s="123"/>
      <c r="F40" s="123"/>
      <c r="G40" s="124"/>
      <c r="H40" s="124"/>
      <c r="I40" s="125" t="s">
        <v>32</v>
      </c>
      <c r="J40" s="125"/>
      <c r="K40" s="76"/>
      <c r="L40" s="77"/>
      <c r="M40" s="77"/>
      <c r="N40" s="77"/>
      <c r="O40" s="123" t="s">
        <v>33</v>
      </c>
      <c r="P40" s="123"/>
      <c r="Q40" s="123"/>
      <c r="R40" s="123"/>
      <c r="S40" s="123"/>
      <c r="T40" s="126"/>
      <c r="U40" s="126"/>
      <c r="V40" s="125" t="s">
        <v>34</v>
      </c>
      <c r="W40" s="125"/>
      <c r="X40" s="126"/>
      <c r="Y40" s="126"/>
      <c r="Z40" s="75"/>
      <c r="AA40" s="78" t="s">
        <v>3</v>
      </c>
      <c r="AB40" s="127">
        <f>X40-T40</f>
        <v>0</v>
      </c>
      <c r="AC40" s="127"/>
      <c r="AD40" s="127"/>
      <c r="AE40" s="79" t="s">
        <v>4</v>
      </c>
      <c r="AF40" s="7"/>
      <c r="AG40" s="7"/>
      <c r="AH40" s="75"/>
      <c r="AI40" s="75"/>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8" customHeight="1" thickBot="1">
      <c r="A41"/>
      <c r="B41" s="10"/>
      <c r="C41" s="80"/>
      <c r="D41" s="80"/>
      <c r="E41" s="80"/>
      <c r="F41" s="80"/>
      <c r="G41" s="81"/>
      <c r="H41" s="81"/>
      <c r="I41" s="80"/>
      <c r="J41" s="80"/>
      <c r="K41" s="76"/>
      <c r="L41" s="77"/>
      <c r="M41" s="77"/>
      <c r="N41" s="77"/>
      <c r="O41" s="80"/>
      <c r="P41" s="80"/>
      <c r="Q41" s="80"/>
      <c r="R41" s="80"/>
      <c r="S41" s="80"/>
      <c r="T41" s="82"/>
      <c r="U41" s="82"/>
      <c r="V41" s="10"/>
      <c r="W41" s="10"/>
      <c r="X41" s="82"/>
      <c r="Y41" s="81"/>
      <c r="Z41" s="128" t="s">
        <v>54</v>
      </c>
      <c r="AA41" s="129"/>
      <c r="AB41" s="129"/>
      <c r="AC41" s="129"/>
      <c r="AD41" s="129"/>
      <c r="AE41" s="129"/>
      <c r="AF41" s="130" t="e">
        <f>ROUNDDOWN((AG38-AG36)/(G40*4),1)</f>
        <v>#DIV/0!</v>
      </c>
      <c r="AG41" s="130"/>
      <c r="AH41" s="75"/>
      <c r="AI41" s="75"/>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8" customHeight="1" thickBot="1">
      <c r="B42" s="10"/>
      <c r="C42" s="80"/>
      <c r="D42" s="80"/>
      <c r="E42" s="80"/>
      <c r="F42" s="80"/>
      <c r="G42" s="81"/>
      <c r="H42" s="81"/>
      <c r="I42" s="80"/>
      <c r="J42" s="80"/>
      <c r="K42" s="76"/>
      <c r="L42" s="77"/>
      <c r="M42" s="77"/>
      <c r="N42" s="77"/>
      <c r="O42" s="80"/>
      <c r="P42" s="80"/>
      <c r="Q42" s="80"/>
      <c r="R42" s="80"/>
      <c r="S42" s="80"/>
      <c r="T42" s="82"/>
      <c r="U42" s="82"/>
      <c r="V42" s="10"/>
      <c r="W42" s="10"/>
      <c r="X42" s="82"/>
      <c r="Y42" s="83"/>
      <c r="Z42" s="129"/>
      <c r="AA42" s="129"/>
      <c r="AB42" s="129"/>
      <c r="AC42" s="129"/>
      <c r="AD42" s="129"/>
      <c r="AE42" s="129"/>
      <c r="AF42" s="130"/>
      <c r="AG42" s="130"/>
      <c r="AH42" s="75"/>
      <c r="AI42" s="75"/>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8" customHeight="1">
      <c r="A43" s="110" t="s">
        <v>55</v>
      </c>
      <c r="B43" s="10"/>
      <c r="C43" s="80"/>
      <c r="D43" s="80"/>
      <c r="E43" s="80"/>
      <c r="F43" s="80"/>
      <c r="G43" s="81"/>
      <c r="H43" s="81"/>
      <c r="I43" s="80"/>
      <c r="J43" s="80"/>
      <c r="K43" s="76"/>
      <c r="L43" s="77"/>
      <c r="M43" s="77"/>
      <c r="N43" s="77"/>
      <c r="O43" s="80"/>
      <c r="P43" s="80"/>
      <c r="Q43" s="80"/>
      <c r="R43" s="80"/>
      <c r="S43" s="80"/>
      <c r="T43" s="82"/>
      <c r="U43" s="82"/>
      <c r="V43" s="10"/>
      <c r="W43" s="10"/>
      <c r="X43" s="82"/>
      <c r="Y43" s="83"/>
      <c r="Z43" s="96"/>
      <c r="AA43" s="96"/>
      <c r="AB43" s="96"/>
      <c r="AC43" s="96"/>
      <c r="AD43" s="96"/>
      <c r="AE43" s="96"/>
      <c r="AF43" s="109"/>
      <c r="AG43" s="109"/>
      <c r="AH43" s="75"/>
      <c r="AI43" s="75"/>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23.3" customHeight="1">
      <c r="A44" s="84" t="s">
        <v>35</v>
      </c>
      <c r="B44" s="10"/>
      <c r="C44" s="80"/>
      <c r="D44" s="80"/>
      <c r="E44" s="80"/>
      <c r="F44" s="80"/>
      <c r="G44" s="81"/>
      <c r="H44" s="81"/>
      <c r="I44" s="80"/>
      <c r="J44" s="80"/>
      <c r="K44" s="77"/>
      <c r="L44" s="77"/>
      <c r="M44" s="77"/>
      <c r="N44" s="77"/>
      <c r="O44" s="80"/>
      <c r="P44" s="80"/>
      <c r="Q44" s="80"/>
      <c r="R44" s="80"/>
      <c r="S44" s="80"/>
      <c r="T44" s="82"/>
      <c r="U44" s="82"/>
      <c r="V44" s="10"/>
      <c r="W44" s="10"/>
      <c r="X44" s="82"/>
      <c r="Y44" s="81"/>
      <c r="Z44" s="75"/>
      <c r="AA44" s="85"/>
      <c r="AB44" s="5"/>
      <c r="AC44" s="5"/>
      <c r="AD44" s="5"/>
      <c r="AE44" s="6"/>
      <c r="AF44" s="7"/>
      <c r="AG44" s="7"/>
      <c r="AH44" s="75"/>
      <c r="AI44" s="75"/>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s="4" customFormat="1" ht="16.5" customHeight="1">
      <c r="A45" s="4" t="s">
        <v>36</v>
      </c>
      <c r="T45" s="116"/>
      <c r="U45" s="116"/>
      <c r="V45" s="116"/>
      <c r="W45" s="116"/>
      <c r="X45" s="116"/>
      <c r="Y45" s="116"/>
    </row>
    <row r="46" spans="1:256" ht="16.5" customHeight="1">
      <c r="A46" s="4" t="s">
        <v>37</v>
      </c>
      <c r="B46" s="4"/>
      <c r="C46" s="4"/>
      <c r="D46" s="4"/>
      <c r="E46" s="4"/>
      <c r="F46" s="4"/>
      <c r="G46" s="4"/>
      <c r="H46" s="4"/>
      <c r="I46" s="4"/>
      <c r="J46" s="4"/>
      <c r="K46" s="4"/>
      <c r="L46" s="4"/>
      <c r="M46" s="4"/>
      <c r="N46" s="4"/>
      <c r="O46" s="4"/>
      <c r="P46" s="4"/>
      <c r="Q46" s="4"/>
      <c r="R46" s="4"/>
      <c r="S46" s="4"/>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6.5" customHeight="1">
      <c r="A47" s="4" t="s">
        <v>38</v>
      </c>
      <c r="B47" s="4"/>
      <c r="C47" s="4"/>
      <c r="D47" s="4"/>
      <c r="E47" s="4"/>
      <c r="F47" s="4"/>
      <c r="G47" s="4"/>
      <c r="H47" s="4"/>
      <c r="I47" s="4"/>
      <c r="J47" s="4"/>
      <c r="K47" s="4"/>
      <c r="L47" s="4"/>
      <c r="M47" s="4"/>
      <c r="N47" s="4"/>
      <c r="O47" s="4"/>
      <c r="P47" s="4"/>
      <c r="Q47" s="4"/>
      <c r="R47" s="4"/>
      <c r="S47" s="4"/>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s="87" customFormat="1" ht="16.5" customHeight="1">
      <c r="A48" s="86" t="s">
        <v>39</v>
      </c>
      <c r="C48" s="88" t="s">
        <v>40</v>
      </c>
      <c r="M48" s="89"/>
      <c r="N48" s="89"/>
      <c r="O48" s="89"/>
    </row>
    <row r="49" spans="1:256" ht="16.5" customHeight="1">
      <c r="A49"/>
      <c r="B49"/>
      <c r="C49" s="88" t="s">
        <v>41</v>
      </c>
      <c r="D49"/>
      <c r="E49"/>
      <c r="F49"/>
      <c r="G49"/>
      <c r="H49"/>
      <c r="I49"/>
      <c r="J49"/>
      <c r="K49"/>
      <c r="L49"/>
      <c r="M49" s="89"/>
      <c r="N49" s="89"/>
      <c r="O49" s="8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6.5" customHeight="1">
      <c r="A50" s="90"/>
      <c r="B50"/>
      <c r="C50" s="88" t="s">
        <v>42</v>
      </c>
      <c r="D50"/>
      <c r="E50"/>
      <c r="F50"/>
      <c r="G50"/>
      <c r="H50"/>
      <c r="I50"/>
      <c r="J50"/>
      <c r="K50"/>
      <c r="L50"/>
      <c r="M50" s="89"/>
      <c r="N50" s="89"/>
      <c r="O50" s="89"/>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16.5" customHeight="1">
      <c r="A51" s="90"/>
      <c r="B51"/>
      <c r="C51" s="88" t="s">
        <v>43</v>
      </c>
      <c r="D51"/>
      <c r="E51"/>
      <c r="F51"/>
      <c r="G51"/>
      <c r="H51"/>
      <c r="I51"/>
      <c r="J51"/>
      <c r="K51"/>
      <c r="L51"/>
      <c r="M51" s="89"/>
      <c r="N51" s="89"/>
      <c r="O51" s="89"/>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16.5" customHeight="1">
      <c r="A52" s="90"/>
      <c r="B52"/>
      <c r="C52" s="88" t="s">
        <v>44</v>
      </c>
      <c r="D52"/>
      <c r="E52"/>
      <c r="F52"/>
      <c r="G52"/>
      <c r="H52"/>
      <c r="I52"/>
      <c r="J52"/>
      <c r="K52"/>
      <c r="L52"/>
      <c r="M52" s="89"/>
      <c r="N52" s="89"/>
      <c r="O52" s="89"/>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s="4" customFormat="1" ht="16.5" customHeight="1">
      <c r="A53" s="4" t="s">
        <v>45</v>
      </c>
    </row>
    <row r="54" spans="1:256" ht="16.5" customHeight="1">
      <c r="A54" s="4" t="s">
        <v>46</v>
      </c>
      <c r="B54" s="4"/>
      <c r="C54" s="4"/>
      <c r="D54" s="4"/>
      <c r="E54" s="4"/>
      <c r="F54" s="4"/>
      <c r="G54" s="4"/>
      <c r="H54" s="4"/>
      <c r="I54" s="4"/>
      <c r="J54" s="4"/>
      <c r="K54" s="4"/>
      <c r="L54" s="4"/>
      <c r="M54" s="4"/>
      <c r="N54" s="4"/>
      <c r="O54" s="4"/>
      <c r="P54" s="91"/>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6.5" customHeight="1">
      <c r="A55" s="4" t="s">
        <v>47</v>
      </c>
      <c r="B55" s="92"/>
      <c r="C55" s="38"/>
      <c r="D55" s="38"/>
      <c r="E55" s="38"/>
      <c r="F55" s="38"/>
      <c r="G55" s="38"/>
      <c r="H55" s="38"/>
      <c r="I55" s="38"/>
      <c r="J55" s="38"/>
      <c r="K55" s="38"/>
      <c r="L55" s="38"/>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s="4" customFormat="1" ht="16.5" customHeight="1">
      <c r="A56" s="4" t="s">
        <v>48</v>
      </c>
      <c r="B56" s="93"/>
      <c r="M56" s="94"/>
      <c r="N56" s="94"/>
      <c r="O56" s="94"/>
    </row>
    <row r="57" spans="1:256" ht="16.5" customHeight="1">
      <c r="B57" s="93"/>
      <c r="C57" s="4"/>
      <c r="D57" s="94"/>
      <c r="E57" s="94"/>
      <c r="F57" s="94"/>
      <c r="G57" s="94"/>
      <c r="H57" s="94"/>
      <c r="I57" s="94"/>
      <c r="J57" s="94"/>
      <c r="K57" s="94"/>
      <c r="L57" s="94"/>
      <c r="M57" s="94"/>
      <c r="N57" s="94"/>
      <c r="O57" s="94"/>
    </row>
    <row r="58" spans="1:256" ht="16.5" customHeight="1">
      <c r="B58" s="95" t="s">
        <v>49</v>
      </c>
      <c r="D58" s="94"/>
      <c r="E58" s="94"/>
      <c r="F58" s="94"/>
      <c r="G58" s="94"/>
      <c r="H58" s="94"/>
      <c r="I58" s="94"/>
      <c r="J58" s="94"/>
      <c r="K58" s="94"/>
      <c r="L58" s="94"/>
      <c r="M58" s="94"/>
      <c r="N58" s="94"/>
      <c r="O58" s="94"/>
    </row>
  </sheetData>
  <sheetProtection selectLockedCells="1" selectUnlockedCells="1"/>
  <mergeCells count="32">
    <mergeCell ref="D2:F2"/>
    <mergeCell ref="M2:P2"/>
    <mergeCell ref="R2:T2"/>
    <mergeCell ref="A3:B3"/>
    <mergeCell ref="M3:P3"/>
    <mergeCell ref="R3:Y3"/>
    <mergeCell ref="B5:B7"/>
    <mergeCell ref="E5:K5"/>
    <mergeCell ref="L5:R5"/>
    <mergeCell ref="S5:Y5"/>
    <mergeCell ref="Z5:AF5"/>
    <mergeCell ref="AF41:AG42"/>
    <mergeCell ref="AA3:AC3"/>
    <mergeCell ref="AE3:AF3"/>
    <mergeCell ref="N4:Q4"/>
    <mergeCell ref="V4:W4"/>
    <mergeCell ref="A35:D35"/>
    <mergeCell ref="A36:D36"/>
    <mergeCell ref="A37:D37"/>
    <mergeCell ref="T45:Y45"/>
    <mergeCell ref="AG5:AG7"/>
    <mergeCell ref="A34:D34"/>
    <mergeCell ref="A38:D38"/>
    <mergeCell ref="C40:F40"/>
    <mergeCell ref="G40:H40"/>
    <mergeCell ref="I40:J40"/>
    <mergeCell ref="O40:S40"/>
    <mergeCell ref="T40:U40"/>
    <mergeCell ref="V40:W40"/>
    <mergeCell ref="X40:Y40"/>
    <mergeCell ref="AB40:AD40"/>
    <mergeCell ref="Z41:AE42"/>
  </mergeCells>
  <phoneticPr fontId="19"/>
  <dataValidations count="2">
    <dataValidation type="list" allowBlank="1" sqref="B8:B33" xr:uid="{00000000-0002-0000-0000-000000000000}">
      <formula1>$AK$5:$AK$9</formula1>
      <formula2>0</formula2>
    </dataValidation>
    <dataValidation type="list" allowBlank="1" showErrorMessage="1" sqref="A8:A33" xr:uid="{00000000-0002-0000-0000-000001000000}">
      <formula1>$AJ$5:$AJ$14</formula1>
      <formula2>0</formula2>
    </dataValidation>
  </dataValidations>
  <pageMargins left="0.31527777777777777" right="0.31527777777777777" top="0.7" bottom="0.2" header="0.51180555555555551" footer="0.51180555555555551"/>
  <pageSetup paperSize="9" scale="85" firstPageNumber="0" orientation="landscape" horizontalDpi="300" verticalDpi="300" r:id="rId1"/>
  <headerFooter alignWithMargins="0"/>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勤務形態一覧表</vt:lpstr>
      <vt:lpstr>勤務形態一覧表!__xlnm.Print_Area</vt:lpstr>
      <vt:lpstr>勤務形態一覧表!__xlnm_Print_Area</vt:lpstr>
      <vt:lpstr>勤務形態一覧表!Excel_BuiltIn__FilterDatabase</vt:lpstr>
      <vt:lpstr>勤務形態一覧表!Print_Area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2021-07-26T04:43:09Z</dcterms:created>
  <dcterms:modified xsi:type="dcterms:W3CDTF">2021-07-26T04:44:45Z</dcterms:modified>
</cp:coreProperties>
</file>