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2sv013\経営企画課\経営企画係\16決算関係\07経営分析\R5年度\通知等\02提出\"/>
    </mc:Choice>
  </mc:AlternateContent>
  <workbookProtection workbookAlgorithmName="SHA-512" workbookHashValue="ihD98WLwqL0tIEI3MpgzXzDl7xJAKUHFmfOEIRZTgYZRxy2Nw7LTGJgpGqBujs/OxiwgI2J18X6989YQ8ZY8xw==" workbookSaltValue="t55gSGdpfOvsvHiaPsNp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<sst xmlns="http://schemas.openxmlformats.org/spreadsheetml/2006/main" count="228" uniqueCount="113">
  <si>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</si>
  <si>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</si>
  <si>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</si>
  <si>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</si>
  <si>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</si>
  <si>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</si>
  <si>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</si>
  <si>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</si>
  <si>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</si>
  <si>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</si>
  <si>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</si>
  <si>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</si>
  <si>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</si>
  <si>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</si>
  <si>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</si>
  <si>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</si>
  <si>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</si>
  <si>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</si>
  <si>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</si>
  <si>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</si>
  <si>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</si>
  <si>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</si>
  <si>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</si>
  <si>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</si>
  <si>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</si>
  <si>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</si>
  <si>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</si>
  <si>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</si>
  <si>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</si>
  <si>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</si>
  <si>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</si>
  <si>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</si>
  <si>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</si>
  <si>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</si>
  <si>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</si>
  <si>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</si>
  <si>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</si>
  <si>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</si>
  <si>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</si>
  <si>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</si>
  <si>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</si>
  <si>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</si>
  <si>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</si>
  <si>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</si>
  <si>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</si>
  <si>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</si>
  <si>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</si>
  <si>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</si>
  <si>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</si>
  <si>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</si>
  <si>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</si>
  <si>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</si>
  <si>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</si>
  <si>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</si>
  <si>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</si>
  <si>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</si>
  <si>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</si>
  <si>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</si>
  <si>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</si>
  <si>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</si>
  <si>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</si>
  <si>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</si>
  <si>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</si>
  <si>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</si>
  <si>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</si>
  <si>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</si>
  <si>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</si>
  <si>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</si>
  <si>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</si>
  <si>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</si>
  <si>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</si>
  <si>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</si>
  <si>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</si>
  <si>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</si>
  <si>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</si>
  <si>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</si>
  <si>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</si>
  <si>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</si>
  <si>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</si>
  <si>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</si>
  <si>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</si>
  <si>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</si>
  <si>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</si>
  <si>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</si>
  <si>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</si>
  <si>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</si>
  <si>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</si>
  <si>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</si>
  <si>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</si>
  <si>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</si>
  <si>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</si>
  <si>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</si>
  <si>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</si>
  <si>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</si>
  <si>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</si>
  <si>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</si>
  <si>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</si>
  <si>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</si>
  <si>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</si>
  <si>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</si>
  <si>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</si>
  <si>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</si>
  <si>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</si>
  <si>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</si>
  <si>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</si>
  <si>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</si>
  <si>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</si>
  <si>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</si>
  <si>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</si>
  <si>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</si>
  <si>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経常収支比率については、100%を上回っており、水道料金改定による給水収益の増加により、健全な経営が行われている。
③ 流動比率については100％を上回っているものの、今後の浄水場更新等により将来的に流動負債が増える見込みもあるため、負債を支払える能力（現金の確保）に注視が必要と考えられる。
④ 企業債残高対給水収益比率については給水収益の増加により一時的に減少した。現状では、類似団体平均値を下回っているが、将来的には更新等による企業債の増加により高い数値となることが見込まれるため、引き続き適切な給水収益の確保が必要と考えられる。
⑤ 料金回収率については100％を上回っており、現状では給水に係る費用が適切に賄われている。引き続き適切な料金収入の確保が必要と考えられる。
⑥ 給水原価については、類似団体平均値を下回っており、給水をするにあたり効率のよい維持管理、経営に努めていると評価できる。
⑦ 施設利用率については、類似団体平均値を上回っており、適正規模の配水能力により適切な施設の利用に努めていると評価できる。
⑧ 有収率については、類似団体平均値を下回っており、今後も管路更新率の向上や漏水対策等に集中して努めていく必要があると考えられる。</t>
    <rPh sb="19" eb="21">
      <t>ウワマワ</t>
    </rPh>
    <rPh sb="26" eb="28">
      <t>スイドウ</t>
    </rPh>
    <rPh sb="28" eb="30">
      <t>リョウキン</t>
    </rPh>
    <rPh sb="30" eb="32">
      <t>カイテイ</t>
    </rPh>
    <rPh sb="35" eb="37">
      <t>キュウスイ</t>
    </rPh>
    <rPh sb="37" eb="39">
      <t>シュウエキ</t>
    </rPh>
    <rPh sb="40" eb="42">
      <t>ゾウカ</t>
    </rPh>
    <rPh sb="46" eb="48">
      <t>ケンゼン</t>
    </rPh>
    <rPh sb="49" eb="51">
      <t>ケイエイ</t>
    </rPh>
    <rPh sb="52" eb="53">
      <t>オコナ</t>
    </rPh>
    <rPh sb="76" eb="78">
      <t>ウワマワ</t>
    </rPh>
    <rPh sb="168" eb="172">
      <t>キュウスイシュウエキ</t>
    </rPh>
    <rPh sb="173" eb="175">
      <t>ゾウカ</t>
    </rPh>
    <rPh sb="178" eb="180">
      <t>イチジ</t>
    </rPh>
    <rPh sb="180" eb="181">
      <t>テキ</t>
    </rPh>
    <rPh sb="182" eb="184">
      <t>ゲンショウ</t>
    </rPh>
    <rPh sb="187" eb="189">
      <t>ゲンジョウ</t>
    </rPh>
    <rPh sb="219" eb="221">
      <t>キギョウ</t>
    </rPh>
    <rPh sb="221" eb="222">
      <t>サイ</t>
    </rPh>
    <rPh sb="223" eb="225">
      <t>ゾウカ</t>
    </rPh>
    <rPh sb="246" eb="247">
      <t>ヒ</t>
    </rPh>
    <rPh sb="248" eb="249">
      <t>ツヅ</t>
    </rPh>
    <rPh sb="288" eb="290">
      <t>ウワマワ</t>
    </rPh>
    <rPh sb="307" eb="309">
      <t>テキセツ</t>
    </rPh>
    <phoneticPr fontId="4"/>
  </si>
  <si>
    <t>① 有形固定資産減価償却率については、類似団体平均値及び全国平均値を上回っている。基幹浄水場等、法定耐用年数を経過した施設を利用しており、数値も上昇傾向であることから、今後も効率的・計画的に施設等の更新に努めていく必要があると考えられる。
② 管路経年化率については、類似団体平均値や全国平均を下回ってはいるものの、近年数値が高まりつつあるため、今後も効率的、計画的な管路の更新に努めるべきであると考えられる。
③ 管路更新率については、更新延長の増加により上昇しているが、類似団体平均値や全国平均値と比較し、下回っていることから、今後も効率的・計画的な管路更新に努めていく必要があると考えられる。</t>
    <rPh sb="219" eb="221">
      <t>コウシン</t>
    </rPh>
    <rPh sb="221" eb="223">
      <t>エンチョウ</t>
    </rPh>
    <rPh sb="224" eb="226">
      <t>ゾウカ</t>
    </rPh>
    <rPh sb="229" eb="231">
      <t>ジョウショウ</t>
    </rPh>
    <phoneticPr fontId="4"/>
  </si>
  <si>
    <t>全体の分析結果から前橋市における経営の状況を見ると、①経常収支比率及び⑤料金回収率が100%を上回っており、健全な経営が行われている。
　しかし、老朽化の状況では、③管路更新率が上昇しているものの、①有形固定資産減価償却率や②管路経年劣化率は上昇傾向にあり、施設の老朽化が進んでいる状況である。そのため、将来的に更新事業が増加することが見込まれる。
また、⑦施設利用率が高く施設規模が適正であるにもかかわらず、⑧有収率が低いことから、漏水への対策に引き続き力を入れる必要があると考えられる。
 前橋市水道事業においては、令和4年度に水道ビジョンの長期計画の見直しを実施し、また、令和4～7年度財政計画も策定しているので、これらの結果を照らし合わせ、健全な経営による事業運営を目指していきたい。</t>
    <rPh sb="33" eb="34">
      <t>オヨ</t>
    </rPh>
    <rPh sb="47" eb="49">
      <t>ウワマワ</t>
    </rPh>
    <rPh sb="54" eb="56">
      <t>ケンゼン</t>
    </rPh>
    <rPh sb="57" eb="59">
      <t>ケイエイ</t>
    </rPh>
    <rPh sb="60" eb="61">
      <t>オコナ</t>
    </rPh>
    <rPh sb="73" eb="76">
      <t>ロウキュウカ</t>
    </rPh>
    <rPh sb="77" eb="79">
      <t>ジョウキョウ</t>
    </rPh>
    <rPh sb="83" eb="85">
      <t>カンロ</t>
    </rPh>
    <rPh sb="85" eb="87">
      <t>コウシン</t>
    </rPh>
    <rPh sb="87" eb="88">
      <t>リツ</t>
    </rPh>
    <rPh sb="89" eb="91">
      <t>ジョウショウ</t>
    </rPh>
    <rPh sb="100" eb="102">
      <t>ユウケイ</t>
    </rPh>
    <rPh sb="102" eb="104">
      <t>コテイ</t>
    </rPh>
    <rPh sb="104" eb="106">
      <t>シサン</t>
    </rPh>
    <rPh sb="106" eb="108">
      <t>ゲンカ</t>
    </rPh>
    <rPh sb="108" eb="110">
      <t>ショウキャク</t>
    </rPh>
    <rPh sb="110" eb="111">
      <t>リツ</t>
    </rPh>
    <rPh sb="113" eb="115">
      <t>カンロ</t>
    </rPh>
    <rPh sb="115" eb="117">
      <t>ケイネン</t>
    </rPh>
    <rPh sb="117" eb="119">
      <t>レッカ</t>
    </rPh>
    <rPh sb="119" eb="120">
      <t>リツ</t>
    </rPh>
    <rPh sb="121" eb="123">
      <t>ジョウショウ</t>
    </rPh>
    <rPh sb="123" eb="125">
      <t>ケイコウ</t>
    </rPh>
    <rPh sb="129" eb="131">
      <t>シセツ</t>
    </rPh>
    <rPh sb="132" eb="135">
      <t>ロウキュウカ</t>
    </rPh>
    <rPh sb="136" eb="137">
      <t>スス</t>
    </rPh>
    <rPh sb="141" eb="143">
      <t>ジョウキョウ</t>
    </rPh>
    <rPh sb="152" eb="155">
      <t>ショウライテキ</t>
    </rPh>
    <rPh sb="156" eb="158">
      <t>コウシン</t>
    </rPh>
    <rPh sb="158" eb="160">
      <t>ジギョウ</t>
    </rPh>
    <rPh sb="161" eb="163">
      <t>ゾウカ</t>
    </rPh>
    <rPh sb="168" eb="170">
      <t>ミコ</t>
    </rPh>
    <rPh sb="260" eb="262">
      <t>レイワ</t>
    </rPh>
    <rPh sb="263" eb="264">
      <t>ネン</t>
    </rPh>
    <rPh sb="278" eb="280">
      <t>ミナオ</t>
    </rPh>
    <rPh sb="282" eb="284">
      <t>ジッシ</t>
    </rPh>
    <rPh sb="289" eb="29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</si>
</sst>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c:v>
                </c:pt>
                <c:pt idx="1">
                  <c:v>0.41</c:v>
                </c:pt>
                <c:pt idx="2">
                  <c:v>0.34</c:v>
                </c:pt>
                <c:pt idx="3">
                  <c:v>0.4</c:v>
                </c:pt>
                <c:pt idx="4">
                  <c:v>0.65</c:v>
                </c:pt>
              </c:numCache>
            </c:numRef>
          </c:val>
          <c:extLst>
            <c:ext xmlns:c16="http://schemas.microsoft.com/office/drawing/2014/chart" uri="{C3380CC4-5D6E-409C-BE32-E72D297353CC}">
              <c16:uniqueId val="{00000000-DF95-449D-83ED-047FE3867D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DF95-449D-83ED-047FE3867D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69.53</c:v>
                </c:pt>
                <c:pt idx="1">
                  <c:v>69.17</c:v>
                </c:pt>
                <c:pt idx="2">
                  <c:v>70.08</c:v>
                </c:pt>
                <c:pt idx="3">
                  <c:v>70.55</c:v>
                </c:pt>
                <c:pt idx="4">
                  <c:v>71.14</c:v>
                </c:pt>
              </c:numCache>
            </c:numRef>
          </c:val>
          <c:extLst>
            <c:ext xmlns:c16="http://schemas.microsoft.com/office/drawing/2014/chart" uri="{C3380CC4-5D6E-409C-BE32-E72D297353CC}">
              <c16:uniqueId val="{00000000-90B1-47FE-893F-052FD1D369D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90B1-47FE-893F-052FD1D369D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84.43</c:v>
                </c:pt>
                <c:pt idx="1">
                  <c:v>83.35</c:v>
                </c:pt>
                <c:pt idx="2">
                  <c:v>83.45</c:v>
                </c:pt>
                <c:pt idx="3">
                  <c:v>82.86</c:v>
                </c:pt>
                <c:pt idx="4">
                  <c:v>80.900000000000006</c:v>
                </c:pt>
              </c:numCache>
            </c:numRef>
          </c:val>
          <c:extLst>
            <c:ext xmlns:c16="http://schemas.microsoft.com/office/drawing/2014/chart" uri="{C3380CC4-5D6E-409C-BE32-E72D297353CC}">
              <c16:uniqueId val="{00000000-8D92-4B7F-B77C-FD4DAFBA82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8D92-4B7F-B77C-FD4DAFBA82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104.73</c:v>
                </c:pt>
                <c:pt idx="1">
                  <c:v>101.9</c:v>
                </c:pt>
                <c:pt idx="2">
                  <c:v>104.05</c:v>
                </c:pt>
                <c:pt idx="3">
                  <c:v>103.73</c:v>
                </c:pt>
                <c:pt idx="4">
                  <c:v>111.32</c:v>
                </c:pt>
              </c:numCache>
            </c:numRef>
          </c:val>
          <c:extLst>
            <c:ext xmlns:c16="http://schemas.microsoft.com/office/drawing/2014/chart" uri="{C3380CC4-5D6E-409C-BE32-E72D297353CC}">
              <c16:uniqueId val="{00000000-59E8-4941-A75C-B6B86ED1E0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59E8-4941-A75C-B6B86ED1E0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52.22</c:v>
                </c:pt>
                <c:pt idx="1">
                  <c:v>53.47</c:v>
                </c:pt>
                <c:pt idx="2">
                  <c:v>54.27</c:v>
                </c:pt>
                <c:pt idx="3">
                  <c:v>55.5</c:v>
                </c:pt>
                <c:pt idx="4">
                  <c:v>56.56</c:v>
                </c:pt>
              </c:numCache>
            </c:numRef>
          </c:val>
          <c:extLst>
            <c:ext xmlns:c16="http://schemas.microsoft.com/office/drawing/2014/chart" uri="{C3380CC4-5D6E-409C-BE32-E72D297353CC}">
              <c16:uniqueId val="{00000000-CEE6-4F91-99EE-5349A93986F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CEE6-4F91-99EE-5349A93986F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11.73</c:v>
                </c:pt>
                <c:pt idx="1">
                  <c:v>13.51</c:v>
                </c:pt>
                <c:pt idx="2">
                  <c:v>16.47</c:v>
                </c:pt>
                <c:pt idx="3">
                  <c:v>18</c:v>
                </c:pt>
                <c:pt idx="4">
                  <c:v>19.5</c:v>
                </c:pt>
              </c:numCache>
            </c:numRef>
          </c:val>
          <c:extLst>
            <c:ext xmlns:c16="http://schemas.microsoft.com/office/drawing/2014/chart" uri="{C3380CC4-5D6E-409C-BE32-E72D297353CC}">
              <c16:uniqueId val="{00000000-1C88-4532-8743-DAA5B766E8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1C88-4532-8743-DAA5B766E8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4E-4ADF-A013-A4F615EFC5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54E-4ADF-A013-A4F615EFC5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178.12</c:v>
                </c:pt>
                <c:pt idx="1">
                  <c:v>151.63999999999999</c:v>
                </c:pt>
                <c:pt idx="2">
                  <c:v>134.69999999999999</c:v>
                </c:pt>
                <c:pt idx="3">
                  <c:v>117.24</c:v>
                </c:pt>
                <c:pt idx="4">
                  <c:v>135.32</c:v>
                </c:pt>
              </c:numCache>
            </c:numRef>
          </c:val>
          <c:extLst>
            <c:ext xmlns:c16="http://schemas.microsoft.com/office/drawing/2014/chart" uri="{C3380CC4-5D6E-409C-BE32-E72D297353CC}">
              <c16:uniqueId val="{00000000-BE36-418B-A9E1-EC92EC87CF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BE36-418B-A9E1-EC92EC87CF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263.77</c:v>
                </c:pt>
                <c:pt idx="1">
                  <c:v>249.03</c:v>
                </c:pt>
                <c:pt idx="2">
                  <c:v>248.21</c:v>
                </c:pt>
                <c:pt idx="3">
                  <c:v>233.81</c:v>
                </c:pt>
                <c:pt idx="4">
                  <c:v>206.2</c:v>
                </c:pt>
              </c:numCache>
            </c:numRef>
          </c:val>
          <c:extLst>
            <c:ext xmlns:c16="http://schemas.microsoft.com/office/drawing/2014/chart" uri="{C3380CC4-5D6E-409C-BE32-E72D297353CC}">
              <c16:uniqueId val="{00000000-0775-4315-94A3-95EB586980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0775-4315-94A3-95EB586980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96.56</c:v>
                </c:pt>
                <c:pt idx="1">
                  <c:v>94.42</c:v>
                </c:pt>
                <c:pt idx="2">
                  <c:v>96.63</c:v>
                </c:pt>
                <c:pt idx="3">
                  <c:v>95.53</c:v>
                </c:pt>
                <c:pt idx="4">
                  <c:v>104.47</c:v>
                </c:pt>
              </c:numCache>
            </c:numRef>
          </c:val>
          <c:extLst>
            <c:ext xmlns:c16="http://schemas.microsoft.com/office/drawing/2014/chart" uri="{C3380CC4-5D6E-409C-BE32-E72D297353CC}">
              <c16:uniqueId val="{00000000-EEC5-40F7-8731-0D293728C8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EEC5-40F7-8731-0D293728C8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136.19</c:v>
                </c:pt>
                <c:pt idx="1">
                  <c:v>139.22</c:v>
                </c:pt>
                <c:pt idx="2">
                  <c:v>134.5</c:v>
                </c:pt>
                <c:pt idx="3">
                  <c:v>136.41999999999999</c:v>
                </c:pt>
                <c:pt idx="4">
                  <c:v>143.03</c:v>
                </c:pt>
              </c:numCache>
            </c:numRef>
          </c:val>
          <c:extLst>
            <c:ext xmlns:c16="http://schemas.microsoft.com/office/drawing/2014/chart" uri="{C3380CC4-5D6E-409C-BE32-E72D297353CC}">
              <c16:uniqueId val="{00000000-F4AC-4B35-87A9-72A1A64FA5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F4AC-4B35-87A9-72A1A64FA5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Normal="100" workbookViewId="0">
      <selection activeCell="BL86" sqref="BL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群馬県　前橋市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A1</v>
      </c>
      <c r="X8" s="76"/>
      <c r="Y8" s="76"/>
      <c r="Z8" s="76"/>
      <c r="AA8" s="76"/>
      <c r="AB8" s="76"/>
      <c r="AC8" s="76"/>
      <c r="AD8" s="76" t="str">
        <f>データ!$M$6</f>
        <v>自治体職員</v>
      </c>
      <c r="AE8" s="76"/>
      <c r="AF8" s="76"/>
      <c r="AG8" s="76"/>
      <c r="AH8" s="76"/>
      <c r="AI8" s="76"/>
      <c r="AJ8" s="76"/>
      <c r="AK8" s="2"/>
      <c r="AL8" s="59">
        <f>データ!$R$6</f>
        <v>331771</v>
      </c>
      <c r="AM8" s="59"/>
      <c r="AN8" s="59"/>
      <c r="AO8" s="59"/>
      <c r="AP8" s="59"/>
      <c r="AQ8" s="59"/>
      <c r="AR8" s="59"/>
      <c r="AS8" s="59"/>
      <c r="AT8" s="56">
        <f>データ!$S$6</f>
        <v>311.58999999999997</v>
      </c>
      <c r="AU8" s="57"/>
      <c r="AV8" s="57"/>
      <c r="AW8" s="57"/>
      <c r="AX8" s="57"/>
      <c r="AY8" s="57"/>
      <c r="AZ8" s="57"/>
      <c r="BA8" s="57"/>
      <c r="BB8" s="46">
        <f>データ!$T$6</f>
        <v>1064.77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75.83</v>
      </c>
      <c r="J10" s="57"/>
      <c r="K10" s="57"/>
      <c r="L10" s="57"/>
      <c r="M10" s="57"/>
      <c r="N10" s="57"/>
      <c r="O10" s="58"/>
      <c r="P10" s="46">
        <f>データ!$P$6</f>
        <v>99.87</v>
      </c>
      <c r="Q10" s="46"/>
      <c r="R10" s="46"/>
      <c r="S10" s="46"/>
      <c r="T10" s="46"/>
      <c r="U10" s="46"/>
      <c r="V10" s="46"/>
      <c r="W10" s="59">
        <f>データ!$Q$6</f>
        <v>2739</v>
      </c>
      <c r="X10" s="59"/>
      <c r="Y10" s="59"/>
      <c r="Z10" s="59"/>
      <c r="AA10" s="59"/>
      <c r="AB10" s="59"/>
      <c r="AC10" s="59"/>
      <c r="AD10" s="2"/>
      <c r="AE10" s="2"/>
      <c r="AF10" s="2"/>
      <c r="AG10" s="2"/>
      <c r="AH10" s="2"/>
      <c r="AI10" s="2"/>
      <c r="AJ10" s="2"/>
      <c r="AK10" s="2"/>
      <c r="AL10" s="59">
        <f>データ!$U$6</f>
        <v>329941</v>
      </c>
      <c r="AM10" s="59"/>
      <c r="AN10" s="59"/>
      <c r="AO10" s="59"/>
      <c r="AP10" s="59"/>
      <c r="AQ10" s="59"/>
      <c r="AR10" s="59"/>
      <c r="AS10" s="59"/>
      <c r="AT10" s="56">
        <f>データ!$V$6</f>
        <v>234.73</v>
      </c>
      <c r="AU10" s="57"/>
      <c r="AV10" s="57"/>
      <c r="AW10" s="57"/>
      <c r="AX10" s="57"/>
      <c r="AY10" s="57"/>
      <c r="AZ10" s="57"/>
      <c r="BA10" s="57"/>
      <c r="BB10" s="46">
        <f>データ!$W$6</f>
        <v>1405.62</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hcGxLtmwrDX0h02f0Kh/vlmOXEXQUsZ95QdA+TCUxl2BeFYOuN5PdUgJwGTzp6eVrEJJRxsySx95331qZJ/Aw==" saltValue="qv+XilPP2qgvYlBvDBo4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102016</v>
      </c>
      <c r="D6" s="20">
        <f t="shared" si="3"/>
        <v>46</v>
      </c>
      <c r="E6" s="20">
        <f t="shared" si="3"/>
        <v>1</v>
      </c>
      <c r="F6" s="20">
        <f t="shared" si="3"/>
        <v>0</v>
      </c>
      <c r="G6" s="20">
        <f t="shared" si="3"/>
        <v>1</v>
      </c>
      <c r="H6" s="20" t="str">
        <f t="shared" si="3"/>
        <v>群馬県　前橋市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75.83</v>
      </c>
      <c r="P6" s="21">
        <f t="shared" si="3"/>
        <v>99.87</v>
      </c>
      <c r="Q6" s="21">
        <f t="shared" si="3"/>
        <v>2739</v>
      </c>
      <c r="R6" s="21">
        <f t="shared" si="3"/>
        <v>331771</v>
      </c>
      <c r="S6" s="21">
        <f t="shared" si="3"/>
        <v>311.58999999999997</v>
      </c>
      <c r="T6" s="21">
        <f t="shared" si="3"/>
        <v>1064.77</v>
      </c>
      <c r="U6" s="21">
        <f t="shared" si="3"/>
        <v>329941</v>
      </c>
      <c r="V6" s="21">
        <f t="shared" si="3"/>
        <v>234.73</v>
      </c>
      <c r="W6" s="21">
        <f t="shared" si="3"/>
        <v>1405.62</v>
      </c>
      <c r="X6" s="22">
        <f>IF(X7="",NA(),X7)</f>
        <v>104.73</v>
      </c>
      <c r="Y6" s="22">
        <f t="shared" ref="Y6:AG6" si="4">IF(Y7="",NA(),Y7)</f>
        <v>101.9</v>
      </c>
      <c r="Z6" s="22">
        <f t="shared" si="4"/>
        <v>104.05</v>
      </c>
      <c r="AA6" s="22">
        <f t="shared" si="4"/>
        <v>103.73</v>
      </c>
      <c r="AB6" s="22">
        <f t="shared" si="4"/>
        <v>111.32</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178.12</v>
      </c>
      <c r="AU6" s="22">
        <f t="shared" ref="AU6:BC6" si="6">IF(AU7="",NA(),AU7)</f>
        <v>151.63999999999999</v>
      </c>
      <c r="AV6" s="22">
        <f t="shared" si="6"/>
        <v>134.69999999999999</v>
      </c>
      <c r="AW6" s="22">
        <f t="shared" si="6"/>
        <v>117.24</v>
      </c>
      <c r="AX6" s="22">
        <f t="shared" si="6"/>
        <v>135.32</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263.77</v>
      </c>
      <c r="BF6" s="22">
        <f t="shared" ref="BF6:BN6" si="7">IF(BF7="",NA(),BF7)</f>
        <v>249.03</v>
      </c>
      <c r="BG6" s="22">
        <f t="shared" si="7"/>
        <v>248.21</v>
      </c>
      <c r="BH6" s="22">
        <f t="shared" si="7"/>
        <v>233.81</v>
      </c>
      <c r="BI6" s="22">
        <f t="shared" si="7"/>
        <v>206.2</v>
      </c>
      <c r="BJ6" s="22">
        <f t="shared" si="7"/>
        <v>255.12</v>
      </c>
      <c r="BK6" s="22">
        <f t="shared" si="7"/>
        <v>254.19</v>
      </c>
      <c r="BL6" s="22">
        <f t="shared" si="7"/>
        <v>259.56</v>
      </c>
      <c r="BM6" s="22">
        <f t="shared" si="7"/>
        <v>248.92</v>
      </c>
      <c r="BN6" s="22">
        <f t="shared" si="7"/>
        <v>251.26</v>
      </c>
      <c r="BO6" s="21" t="str">
        <f>IF(BO7="","",IF(BO7="-","【-】","【"&amp;SUBSTITUTE(TEXT(BO7,"#,##0.00"),"-","△")&amp;"】"))</f>
        <v>【268.07】</v>
      </c>
      <c r="BP6" s="22">
        <f>IF(BP7="",NA(),BP7)</f>
        <v>96.56</v>
      </c>
      <c r="BQ6" s="22">
        <f t="shared" ref="BQ6:BY6" si="8">IF(BQ7="",NA(),BQ7)</f>
        <v>94.42</v>
      </c>
      <c r="BR6" s="22">
        <f t="shared" si="8"/>
        <v>96.63</v>
      </c>
      <c r="BS6" s="22">
        <f t="shared" si="8"/>
        <v>95.53</v>
      </c>
      <c r="BT6" s="22">
        <f t="shared" si="8"/>
        <v>104.47</v>
      </c>
      <c r="BU6" s="22">
        <f t="shared" si="8"/>
        <v>109.12</v>
      </c>
      <c r="BV6" s="22">
        <f t="shared" si="8"/>
        <v>107.42</v>
      </c>
      <c r="BW6" s="22">
        <f t="shared" si="8"/>
        <v>105.07</v>
      </c>
      <c r="BX6" s="22">
        <f t="shared" si="8"/>
        <v>107.54</v>
      </c>
      <c r="BY6" s="22">
        <f t="shared" si="8"/>
        <v>101.93</v>
      </c>
      <c r="BZ6" s="21" t="str">
        <f>IF(BZ7="","",IF(BZ7="-","【-】","【"&amp;SUBSTITUTE(TEXT(BZ7,"#,##0.00"),"-","△")&amp;"】"))</f>
        <v>【97.47】</v>
      </c>
      <c r="CA6" s="22">
        <f>IF(CA7="",NA(),CA7)</f>
        <v>136.19</v>
      </c>
      <c r="CB6" s="22">
        <f t="shared" ref="CB6:CJ6" si="9">IF(CB7="",NA(),CB7)</f>
        <v>139.22</v>
      </c>
      <c r="CC6" s="22">
        <f t="shared" si="9"/>
        <v>134.5</v>
      </c>
      <c r="CD6" s="22">
        <f t="shared" si="9"/>
        <v>136.41999999999999</v>
      </c>
      <c r="CE6" s="22">
        <f t="shared" si="9"/>
        <v>143.03</v>
      </c>
      <c r="CF6" s="22">
        <f t="shared" si="9"/>
        <v>153.88</v>
      </c>
      <c r="CG6" s="22">
        <f t="shared" si="9"/>
        <v>157.19</v>
      </c>
      <c r="CH6" s="22">
        <f t="shared" si="9"/>
        <v>153.71</v>
      </c>
      <c r="CI6" s="22">
        <f t="shared" si="9"/>
        <v>155.9</v>
      </c>
      <c r="CJ6" s="22">
        <f t="shared" si="9"/>
        <v>162.47</v>
      </c>
      <c r="CK6" s="21" t="str">
        <f>IF(CK7="","",IF(CK7="-","【-】","【"&amp;SUBSTITUTE(TEXT(CK7,"#,##0.00"),"-","△")&amp;"】"))</f>
        <v>【174.75】</v>
      </c>
      <c r="CL6" s="22">
        <f>IF(CL7="",NA(),CL7)</f>
        <v>69.53</v>
      </c>
      <c r="CM6" s="22">
        <f t="shared" ref="CM6:CU6" si="10">IF(CM7="",NA(),CM7)</f>
        <v>69.17</v>
      </c>
      <c r="CN6" s="22">
        <f t="shared" si="10"/>
        <v>70.08</v>
      </c>
      <c r="CO6" s="22">
        <f t="shared" si="10"/>
        <v>70.55</v>
      </c>
      <c r="CP6" s="22">
        <f t="shared" si="10"/>
        <v>71.14</v>
      </c>
      <c r="CQ6" s="22">
        <f t="shared" si="10"/>
        <v>63.53</v>
      </c>
      <c r="CR6" s="22">
        <f t="shared" si="10"/>
        <v>63.16</v>
      </c>
      <c r="CS6" s="22">
        <f t="shared" si="10"/>
        <v>64.41</v>
      </c>
      <c r="CT6" s="22">
        <f t="shared" si="10"/>
        <v>64.11</v>
      </c>
      <c r="CU6" s="22">
        <f t="shared" si="10"/>
        <v>63.81</v>
      </c>
      <c r="CV6" s="21" t="str">
        <f>IF(CV7="","",IF(CV7="-","【-】","【"&amp;SUBSTITUTE(TEXT(CV7,"#,##0.00"),"-","△")&amp;"】"))</f>
        <v>【59.97】</v>
      </c>
      <c r="CW6" s="22">
        <f>IF(CW7="",NA(),CW7)</f>
        <v>84.43</v>
      </c>
      <c r="CX6" s="22">
        <f t="shared" ref="CX6:DF6" si="11">IF(CX7="",NA(),CX7)</f>
        <v>83.35</v>
      </c>
      <c r="CY6" s="22">
        <f t="shared" si="11"/>
        <v>83.45</v>
      </c>
      <c r="CZ6" s="22">
        <f t="shared" si="11"/>
        <v>82.86</v>
      </c>
      <c r="DA6" s="22">
        <f t="shared" si="11"/>
        <v>80.900000000000006</v>
      </c>
      <c r="DB6" s="22">
        <f t="shared" si="11"/>
        <v>91.58</v>
      </c>
      <c r="DC6" s="22">
        <f t="shared" si="11"/>
        <v>91.48</v>
      </c>
      <c r="DD6" s="22">
        <f t="shared" si="11"/>
        <v>91.64</v>
      </c>
      <c r="DE6" s="22">
        <f t="shared" si="11"/>
        <v>92.09</v>
      </c>
      <c r="DF6" s="22">
        <f t="shared" si="11"/>
        <v>91.76</v>
      </c>
      <c r="DG6" s="21" t="str">
        <f>IF(DG7="","",IF(DG7="-","【-】","【"&amp;SUBSTITUTE(TEXT(DG7,"#,##0.00"),"-","△")&amp;"】"))</f>
        <v>【89.76】</v>
      </c>
      <c r="DH6" s="22">
        <f>IF(DH7="",NA(),DH7)</f>
        <v>52.22</v>
      </c>
      <c r="DI6" s="22">
        <f t="shared" ref="DI6:DQ6" si="12">IF(DI7="",NA(),DI7)</f>
        <v>53.47</v>
      </c>
      <c r="DJ6" s="22">
        <f t="shared" si="12"/>
        <v>54.27</v>
      </c>
      <c r="DK6" s="22">
        <f t="shared" si="12"/>
        <v>55.5</v>
      </c>
      <c r="DL6" s="22">
        <f t="shared" si="12"/>
        <v>56.56</v>
      </c>
      <c r="DM6" s="22">
        <f t="shared" si="12"/>
        <v>50.41</v>
      </c>
      <c r="DN6" s="22">
        <f t="shared" si="12"/>
        <v>51.13</v>
      </c>
      <c r="DO6" s="22">
        <f t="shared" si="12"/>
        <v>51.62</v>
      </c>
      <c r="DP6" s="22">
        <f t="shared" si="12"/>
        <v>52.16</v>
      </c>
      <c r="DQ6" s="22">
        <f t="shared" si="12"/>
        <v>52.59</v>
      </c>
      <c r="DR6" s="21" t="str">
        <f>IF(DR7="","",IF(DR7="-","【-】","【"&amp;SUBSTITUTE(TEXT(DR7,"#,##0.00"),"-","△")&amp;"】"))</f>
        <v>【51.51】</v>
      </c>
      <c r="DS6" s="22">
        <f>IF(DS7="",NA(),DS7)</f>
        <v>11.73</v>
      </c>
      <c r="DT6" s="22">
        <f t="shared" ref="DT6:EB6" si="13">IF(DT7="",NA(),DT7)</f>
        <v>13.51</v>
      </c>
      <c r="DU6" s="22">
        <f t="shared" si="13"/>
        <v>16.47</v>
      </c>
      <c r="DV6" s="22">
        <f t="shared" si="13"/>
        <v>18</v>
      </c>
      <c r="DW6" s="22">
        <f t="shared" si="13"/>
        <v>19.5</v>
      </c>
      <c r="DX6" s="22">
        <f t="shared" si="13"/>
        <v>20.36</v>
      </c>
      <c r="DY6" s="22">
        <f t="shared" si="13"/>
        <v>22.41</v>
      </c>
      <c r="DZ6" s="22">
        <f t="shared" si="13"/>
        <v>23.68</v>
      </c>
      <c r="EA6" s="22">
        <f t="shared" si="13"/>
        <v>25.76</v>
      </c>
      <c r="EB6" s="22">
        <f t="shared" si="13"/>
        <v>27.51</v>
      </c>
      <c r="EC6" s="21" t="str">
        <f>IF(EC7="","",IF(EC7="-","【-】","【"&amp;SUBSTITUTE(TEXT(EC7,"#,##0.00"),"-","△")&amp;"】"))</f>
        <v>【23.75】</v>
      </c>
      <c r="ED6" s="22">
        <f>IF(ED7="",NA(),ED7)</f>
        <v>0.4</v>
      </c>
      <c r="EE6" s="22">
        <f t="shared" ref="EE6:EM6" si="14">IF(EE7="",NA(),EE7)</f>
        <v>0.41</v>
      </c>
      <c r="EF6" s="22">
        <f t="shared" si="14"/>
        <v>0.34</v>
      </c>
      <c r="EG6" s="22">
        <f t="shared" si="14"/>
        <v>0.4</v>
      </c>
      <c r="EH6" s="22">
        <f t="shared" si="14"/>
        <v>0.65</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102016</v>
      </c>
      <c r="D7" s="24">
        <v>46</v>
      </c>
      <c r="E7" s="24">
        <v>1</v>
      </c>
      <c r="F7" s="24">
        <v>0</v>
      </c>
      <c r="G7" s="24">
        <v>1</v>
      </c>
      <c r="H7" s="24" t="s">
        <v>93</v>
      </c>
      <c r="I7" s="24" t="s">
        <v>94</v>
      </c>
      <c r="J7" s="24" t="s">
        <v>95</v>
      </c>
      <c r="K7" s="24" t="s">
        <v>96</v>
      </c>
      <c r="L7" s="24" t="s">
        <v>97</v>
      </c>
      <c r="M7" s="24" t="s">
        <v>98</v>
      </c>
      <c r="N7" s="25" t="s">
        <v>99</v>
      </c>
      <c r="O7" s="25">
        <v>75.83</v>
      </c>
      <c r="P7" s="25">
        <v>99.87</v>
      </c>
      <c r="Q7" s="25">
        <v>2739</v>
      </c>
      <c r="R7" s="25">
        <v>331771</v>
      </c>
      <c r="S7" s="25">
        <v>311.58999999999997</v>
      </c>
      <c r="T7" s="25">
        <v>1064.77</v>
      </c>
      <c r="U7" s="25">
        <v>329941</v>
      </c>
      <c r="V7" s="25">
        <v>234.73</v>
      </c>
      <c r="W7" s="25">
        <v>1405.62</v>
      </c>
      <c r="X7" s="25">
        <v>104.73</v>
      </c>
      <c r="Y7" s="25">
        <v>101.9</v>
      </c>
      <c r="Z7" s="25">
        <v>104.05</v>
      </c>
      <c r="AA7" s="25">
        <v>103.73</v>
      </c>
      <c r="AB7" s="25">
        <v>111.32</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178.12</v>
      </c>
      <c r="AU7" s="25">
        <v>151.63999999999999</v>
      </c>
      <c r="AV7" s="25">
        <v>134.69999999999999</v>
      </c>
      <c r="AW7" s="25">
        <v>117.24</v>
      </c>
      <c r="AX7" s="25">
        <v>135.32</v>
      </c>
      <c r="AY7" s="25">
        <v>258.22000000000003</v>
      </c>
      <c r="AZ7" s="25">
        <v>250.03</v>
      </c>
      <c r="BA7" s="25">
        <v>239.45</v>
      </c>
      <c r="BB7" s="25">
        <v>246.01</v>
      </c>
      <c r="BC7" s="25">
        <v>228.89</v>
      </c>
      <c r="BD7" s="25">
        <v>252.29</v>
      </c>
      <c r="BE7" s="25">
        <v>263.77</v>
      </c>
      <c r="BF7" s="25">
        <v>249.03</v>
      </c>
      <c r="BG7" s="25">
        <v>248.21</v>
      </c>
      <c r="BH7" s="25">
        <v>233.81</v>
      </c>
      <c r="BI7" s="25">
        <v>206.2</v>
      </c>
      <c r="BJ7" s="25">
        <v>255.12</v>
      </c>
      <c r="BK7" s="25">
        <v>254.19</v>
      </c>
      <c r="BL7" s="25">
        <v>259.56</v>
      </c>
      <c r="BM7" s="25">
        <v>248.92</v>
      </c>
      <c r="BN7" s="25">
        <v>251.26</v>
      </c>
      <c r="BO7" s="25">
        <v>268.07</v>
      </c>
      <c r="BP7" s="25">
        <v>96.56</v>
      </c>
      <c r="BQ7" s="25">
        <v>94.42</v>
      </c>
      <c r="BR7" s="25">
        <v>96.63</v>
      </c>
      <c r="BS7" s="25">
        <v>95.53</v>
      </c>
      <c r="BT7" s="25">
        <v>104.47</v>
      </c>
      <c r="BU7" s="25">
        <v>109.12</v>
      </c>
      <c r="BV7" s="25">
        <v>107.42</v>
      </c>
      <c r="BW7" s="25">
        <v>105.07</v>
      </c>
      <c r="BX7" s="25">
        <v>107.54</v>
      </c>
      <c r="BY7" s="25">
        <v>101.93</v>
      </c>
      <c r="BZ7" s="25">
        <v>97.47</v>
      </c>
      <c r="CA7" s="25">
        <v>136.19</v>
      </c>
      <c r="CB7" s="25">
        <v>139.22</v>
      </c>
      <c r="CC7" s="25">
        <v>134.5</v>
      </c>
      <c r="CD7" s="25">
        <v>136.41999999999999</v>
      </c>
      <c r="CE7" s="25">
        <v>143.03</v>
      </c>
      <c r="CF7" s="25">
        <v>153.88</v>
      </c>
      <c r="CG7" s="25">
        <v>157.19</v>
      </c>
      <c r="CH7" s="25">
        <v>153.71</v>
      </c>
      <c r="CI7" s="25">
        <v>155.9</v>
      </c>
      <c r="CJ7" s="25">
        <v>162.47</v>
      </c>
      <c r="CK7" s="25">
        <v>174.75</v>
      </c>
      <c r="CL7" s="25">
        <v>69.53</v>
      </c>
      <c r="CM7" s="25">
        <v>69.17</v>
      </c>
      <c r="CN7" s="25">
        <v>70.08</v>
      </c>
      <c r="CO7" s="25">
        <v>70.55</v>
      </c>
      <c r="CP7" s="25">
        <v>71.14</v>
      </c>
      <c r="CQ7" s="25">
        <v>63.53</v>
      </c>
      <c r="CR7" s="25">
        <v>63.16</v>
      </c>
      <c r="CS7" s="25">
        <v>64.41</v>
      </c>
      <c r="CT7" s="25">
        <v>64.11</v>
      </c>
      <c r="CU7" s="25">
        <v>63.81</v>
      </c>
      <c r="CV7" s="25">
        <v>59.97</v>
      </c>
      <c r="CW7" s="25">
        <v>84.43</v>
      </c>
      <c r="CX7" s="25">
        <v>83.35</v>
      </c>
      <c r="CY7" s="25">
        <v>83.45</v>
      </c>
      <c r="CZ7" s="25">
        <v>82.86</v>
      </c>
      <c r="DA7" s="25">
        <v>80.900000000000006</v>
      </c>
      <c r="DB7" s="25">
        <v>91.58</v>
      </c>
      <c r="DC7" s="25">
        <v>91.48</v>
      </c>
      <c r="DD7" s="25">
        <v>91.64</v>
      </c>
      <c r="DE7" s="25">
        <v>92.09</v>
      </c>
      <c r="DF7" s="25">
        <v>91.76</v>
      </c>
      <c r="DG7" s="25">
        <v>89.76</v>
      </c>
      <c r="DH7" s="25">
        <v>52.22</v>
      </c>
      <c r="DI7" s="25">
        <v>53.47</v>
      </c>
      <c r="DJ7" s="25">
        <v>54.27</v>
      </c>
      <c r="DK7" s="25">
        <v>55.5</v>
      </c>
      <c r="DL7" s="25">
        <v>56.56</v>
      </c>
      <c r="DM7" s="25">
        <v>50.41</v>
      </c>
      <c r="DN7" s="25">
        <v>51.13</v>
      </c>
      <c r="DO7" s="25">
        <v>51.62</v>
      </c>
      <c r="DP7" s="25">
        <v>52.16</v>
      </c>
      <c r="DQ7" s="25">
        <v>52.59</v>
      </c>
      <c r="DR7" s="25">
        <v>51.51</v>
      </c>
      <c r="DS7" s="25">
        <v>11.73</v>
      </c>
      <c r="DT7" s="25">
        <v>13.51</v>
      </c>
      <c r="DU7" s="25">
        <v>16.47</v>
      </c>
      <c r="DV7" s="25">
        <v>18</v>
      </c>
      <c r="DW7" s="25">
        <v>19.5</v>
      </c>
      <c r="DX7" s="25">
        <v>20.36</v>
      </c>
      <c r="DY7" s="25">
        <v>22.41</v>
      </c>
      <c r="DZ7" s="25">
        <v>23.68</v>
      </c>
      <c r="EA7" s="25">
        <v>25.76</v>
      </c>
      <c r="EB7" s="25">
        <v>27.51</v>
      </c>
      <c r="EC7" s="25">
        <v>23.75</v>
      </c>
      <c r="ED7" s="25">
        <v>0.4</v>
      </c>
      <c r="EE7" s="25">
        <v>0.41</v>
      </c>
      <c r="EF7" s="25">
        <v>0.34</v>
      </c>
      <c r="EG7" s="25">
        <v>0.4</v>
      </c>
      <c r="EH7" s="25">
        <v>0.65</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2023-12-05T00:50:41Z</dcterms:created>
  <dcterms:modified xsi:type="dcterms:W3CDTF">2024-01-23T00:55:23Z</dcterms:modified>
  <cp:category/>
</cp:coreProperties>
</file>