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2.19.194\share\管理課\◎経営課\004.経営全般\001.調査回答\005.経営比較分析表\001.提出\R5\2提出\"/>
    </mc:Choice>
  </mc:AlternateContent>
  <xr:revisionPtr revIDLastSave="0" documentId="13_ncr:1_{A66E0490-90E9-4AD7-ADA8-E6F2C4F21A4A}" xr6:coauthVersionLast="47" xr6:coauthVersionMax="47" xr10:uidLastSave="{00000000-0000-0000-0000-000000000000}"/>
  <workbookProtection workbookAlgorithmName="SHA-512" workbookHashValue="kf6tEtVQhIOOyzYuo/yziKyiodh6pzC7GGGQNgGVYGa45/NcUqmWdinYNF24bm1Dclu2oId9D9PtpdJP6I91yQ==" workbookSaltValue="juVl+hsLt3iv3YegFWD1UA==" workbookSpinCount="100000" lockStructure="1"/>
  <bookViews>
    <workbookView xWindow="-108" yWindow="-108" windowWidth="23256" windowHeight="12456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AT8" i="4" s="1"/>
  <c r="R6" i="5"/>
  <c r="Q6" i="5"/>
  <c r="W10" i="4" s="1"/>
  <c r="P6" i="5"/>
  <c r="P10" i="4" s="1"/>
  <c r="O6" i="5"/>
  <c r="I10" i="4" s="1"/>
  <c r="N6" i="5"/>
  <c r="B10" i="4" s="1"/>
  <c r="M6" i="5"/>
  <c r="AD8" i="4" s="1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I85" i="4"/>
  <c r="G85" i="4"/>
  <c r="F85" i="4"/>
  <c r="E85" i="4"/>
  <c r="BB10" i="4"/>
  <c r="AT10" i="4"/>
  <c r="AL10" i="4"/>
  <c r="AL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<sst xmlns="http://schemas.openxmlformats.org/spreadsheetml/2006/main" count="228" uniqueCount="114">
  <si>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</si>
  <si>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</si>
  <si>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</si>
  <si>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</si>
  <si>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</si>
  <si>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</si>
  <si>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</si>
  <si>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</si>
  <si>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</si>
  <si>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</si>
  <si>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</si>
  <si>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</si>
  <si>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</si>
  <si>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</si>
  <si>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</si>
  <si>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</si>
  <si>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</si>
  <si>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</si>
  <si>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</si>
  <si>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</si>
  <si>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</si>
  <si>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</si>
  <si>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</si>
  <si>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</si>
  <si>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</si>
  <si>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</si>
  <si>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</si>
  <si>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</si>
  <si>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</si>
  <si>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</si>
  <si>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</si>
  <si>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</si>
  <si>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</si>
  <si>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</si>
  <si>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</si>
  <si>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</si>
  <si>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</si>
  <si>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</si>
  <si>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</si>
  <si>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</si>
  <si>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</si>
  <si>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</si>
  <si>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</si>
  <si>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</si>
  <si>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</si>
  <si>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</si>
  <si>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</si>
  <si>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</si>
  <si>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</si>
  <si>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</si>
  <si>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</si>
  <si>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</si>
  <si>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</si>
  <si>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</si>
  <si>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</si>
  <si>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</si>
  <si>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</si>
  <si>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</si>
  <si>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</si>
  <si>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</si>
  <si>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</si>
  <si>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</si>
  <si>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</si>
  <si>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</si>
  <si>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</si>
  <si>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</si>
  <si>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</si>
  <si>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</si>
  <si>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</si>
  <si>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</si>
  <si>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</si>
  <si>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</si>
  <si>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</si>
  <si>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</si>
  <si>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</si>
  <si>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</si>
  <si>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</si>
  <si>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</si>
  <si>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</si>
  <si>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</si>
  <si>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</si>
  <si>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</si>
  <si>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</si>
  <si>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</si>
  <si>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</si>
  <si>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</si>
  <si>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</si>
  <si>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</si>
  <si>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</si>
  <si>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</si>
  <si>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</si>
  <si>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</si>
  <si>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</si>
  <si>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富岡市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</si>
  <si>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</si>
  <si>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</si>
  <si>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</si>
  <si>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</si>
  <si>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</si>
  <si>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</si>
  <si>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</si>
  <si>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</si>
  <si>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</si>
  <si>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</si>
  <si>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</si>
  <si>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</si>
  <si>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</si>
  <si>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</si>
  <si>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</si>
  <si>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</si>
  <si>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</si>
  <si>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経営の健全性は概ね良好であり、収益性などは確保されていますが、施設の効率性の向上に取り組む必要があると考えます。　　　　　　　　　　　　　　　　　　　　　　　　　　　　　　　　　　　　　　　　　　　　　　　　　　　　今後、収入の多くを占める水道料金収入は、人口減少社会の到来や節水意識、機器の節水性能向上などの影響で減収することが予想されます。　　　　　　　　　　　　　　　　　　　　　　　　　　　　　　　　　　　　　　よって、中長期的な水道事業経営戦略に基づき財源の確保や、適正な規模での効果的な管路、施設整備や耐震化、漏水防止につながる更新事業を行うとともに、効率的な事業運営につとめ、健全経営を維持していきたい。</t>
    <rPh sb="45" eb="47">
      <t>ヒツヨウ</t>
    </rPh>
    <rPh sb="143" eb="145">
      <t>キキ</t>
    </rPh>
    <rPh sb="146" eb="148">
      <t>セッスイ</t>
    </rPh>
    <rPh sb="148" eb="150">
      <t>セイノウ</t>
    </rPh>
    <rPh sb="219" eb="221">
      <t>スイドウ</t>
    </rPh>
    <rPh sb="221" eb="223">
      <t>ジギョウ</t>
    </rPh>
    <rPh sb="223" eb="227">
      <t>ケイエイセンリャク</t>
    </rPh>
    <rPh sb="228" eb="229">
      <t>モト</t>
    </rPh>
    <rPh sb="295" eb="297">
      <t>ケンゼン</t>
    </rPh>
    <rPh sb="297" eb="299">
      <t>ケイエイ</t>
    </rPh>
    <rPh sb="300" eb="302">
      <t>イジ</t>
    </rPh>
    <phoneticPr fontId="4"/>
  </si>
  <si>
    <t xml:space="preserve">①「有形固定資産減価償却率」は、全国平均値、類似団体平均値を下回っていますが、増加傾向にあり、資産の老朽化は進んでいると考えます。
②「管路経年化率」は、全国平均値、類似団体平均値を下回っていますが、増加傾向にあり、管路の経年化が進んでいると考えます。
③「管路更新率」は、計画的に管路の更新を実施していますが、工事との関連で増減があると考えます。必要性が高い管路や水道事業基本計画（水道事業ビジョン）に基づき、管路更新率向上を目指したいと考えます。
○昭和40～50年代の事業拡張時に布設した管路の耐用年数の経過により、経年管が増加傾向にあり、計画的な更新が必要な時期を迎えています。
水道事業基本計画（水道事業ビジョン）に基づき、効率的な管路更新が重要であると考えます。
</t>
    <rPh sb="39" eb="41">
      <t>ゾウカ</t>
    </rPh>
    <rPh sb="41" eb="43">
      <t>ケイコウ</t>
    </rPh>
    <rPh sb="174" eb="177">
      <t>ヒツヨウセイ</t>
    </rPh>
    <rPh sb="178" eb="179">
      <t>タカ</t>
    </rPh>
    <rPh sb="180" eb="182">
      <t>カンロ</t>
    </rPh>
    <rPh sb="183" eb="185">
      <t>スイドウ</t>
    </rPh>
    <rPh sb="185" eb="187">
      <t>ジギョウ</t>
    </rPh>
    <rPh sb="187" eb="189">
      <t>キホン</t>
    </rPh>
    <rPh sb="189" eb="191">
      <t>ケイカク</t>
    </rPh>
    <rPh sb="192" eb="194">
      <t>スイドウ</t>
    </rPh>
    <rPh sb="194" eb="196">
      <t>ジギョウ</t>
    </rPh>
    <rPh sb="202" eb="203">
      <t>モト</t>
    </rPh>
    <rPh sb="206" eb="208">
      <t>カンロ</t>
    </rPh>
    <rPh sb="208" eb="210">
      <t>コウシン</t>
    </rPh>
    <rPh sb="210" eb="211">
      <t>リツ</t>
    </rPh>
    <rPh sb="211" eb="213">
      <t>コウジョウ</t>
    </rPh>
    <rPh sb="214" eb="216">
      <t>メザ</t>
    </rPh>
    <rPh sb="294" eb="296">
      <t>スイドウ</t>
    </rPh>
    <rPh sb="296" eb="298">
      <t>ジギョウ</t>
    </rPh>
    <rPh sb="298" eb="300">
      <t>キホン</t>
    </rPh>
    <rPh sb="300" eb="302">
      <t>ケイカク</t>
    </rPh>
    <rPh sb="303" eb="305">
      <t>スイドウ</t>
    </rPh>
    <rPh sb="305" eb="307">
      <t>ジギョウ</t>
    </rPh>
    <rPh sb="313" eb="314">
      <t>モト</t>
    </rPh>
    <phoneticPr fontId="4"/>
  </si>
  <si>
    <t>①「経常収支比率」は、前年度比減少ですが、100％を上回っており、収支は健全な水準であるといえます。
②「累積欠損金比率」は、累積欠損金がないため0％となっています。
③「流動比率」は、100％を大幅に上回り、短期的な債務に対する支払能力は良好であるといえます。
④「企業債残高対給水収益比率」は、全国平均値、類似団体平均値より低い比率であります。また、企業債の返済により残高が減少しているため、減少傾向にあります。
⑤「料金回収率」は国の臨時交付金を活用し、水道料金の基本料金を３ヵ月間（令和5年1月～3月請求分）免除したことによって前年度より12.86％減少しました。
⑥「給水原価」は、全国平均値、類似団体平均値を大幅に下回り、低い水準にあるといえます。
⑦「施設利用率」は、給水量減少等に伴い全国平均値、類似団体平均値を下回っています。
⑧「有収率」は、前年比で増加しており、引き続き管路更新率向上とあわせ有収率向上を目指します。
〇経常収支比率が100％を上回っており、収益性は良好であるとともに、経営に必要な経費は給水収益で賄えており、健全経営といえます。一方、今後の企業債の発行については、水道事業経営戦略に基づき、検証する必要があると考えます。また、施設利用率を上げるべく適正な施設規模等について、最大稼働率、負荷率等と併せて、検証する必要があると考えます。</t>
    <rPh sb="3" eb="4">
      <t>ジョウ</t>
    </rPh>
    <rPh sb="4" eb="6">
      <t>シュウシ</t>
    </rPh>
    <rPh sb="15" eb="17">
      <t>ゲンショウ</t>
    </rPh>
    <rPh sb="33" eb="35">
      <t>シュウシ</t>
    </rPh>
    <rPh sb="36" eb="38">
      <t>ケンゼン</t>
    </rPh>
    <rPh sb="39" eb="41">
      <t>スイジュン</t>
    </rPh>
    <rPh sb="230" eb="234">
      <t>スイドウリョウキン</t>
    </rPh>
    <rPh sb="235" eb="239">
      <t>キホンリョウキン</t>
    </rPh>
    <rPh sb="242" eb="244">
      <t>ゲツカン</t>
    </rPh>
    <rPh sb="258" eb="260">
      <t>メンジョ</t>
    </rPh>
    <rPh sb="279" eb="281">
      <t>ゲンショウ</t>
    </rPh>
    <rPh sb="346" eb="347">
      <t>トウ</t>
    </rPh>
    <rPh sb="381" eb="384">
      <t>ゼンネンヒ</t>
    </rPh>
    <rPh sb="385" eb="387">
      <t>ゾウカ</t>
    </rPh>
    <rPh sb="392" eb="393">
      <t>ヒ</t>
    </rPh>
    <rPh sb="394" eb="395">
      <t>ツヅ</t>
    </rPh>
    <rPh sb="396" eb="398">
      <t>カンロ</t>
    </rPh>
    <rPh sb="398" eb="400">
      <t>コウシン</t>
    </rPh>
    <rPh sb="400" eb="401">
      <t>リツ</t>
    </rPh>
    <rPh sb="401" eb="403">
      <t>コウジョウ</t>
    </rPh>
    <rPh sb="407" eb="410">
      <t>ユウシュウリツ</t>
    </rPh>
    <rPh sb="410" eb="412">
      <t>コウジョウ</t>
    </rPh>
    <rPh sb="413" eb="415">
      <t>メザ</t>
    </rPh>
    <rPh sb="539" eb="540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</si>
</sst>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0.52</c:v>
                </c:pt>
                <c:pt idx="1">
                  <c:v>0.56999999999999995</c:v>
                </c:pt>
                <c:pt idx="2">
                  <c:v>0.56000000000000005</c:v>
                </c:pt>
                <c:pt idx="3">
                  <c:v>0.41</c:v>
                </c:pt>
                <c:pt idx="4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1-46B4-A124-C951FA243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0.57999999999999996</c:v>
                </c:pt>
                <c:pt idx="1">
                  <c:v>0.54</c:v>
                </c:pt>
                <c:pt idx="2">
                  <c:v>0.56999999999999995</c:v>
                </c:pt>
                <c:pt idx="3">
                  <c:v>0.52</c:v>
                </c:pt>
                <c:pt idx="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21-46B4-A124-C951FA243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55.33</c:v>
                </c:pt>
                <c:pt idx="1">
                  <c:v>51.86</c:v>
                </c:pt>
                <c:pt idx="2">
                  <c:v>51.24</c:v>
                </c:pt>
                <c:pt idx="3">
                  <c:v>50.78</c:v>
                </c:pt>
                <c:pt idx="4">
                  <c:v>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C-4D4D-A73A-05D4D00AB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59.74</c:v>
                </c:pt>
                <c:pt idx="1">
                  <c:v>59.67</c:v>
                </c:pt>
                <c:pt idx="2">
                  <c:v>60.12</c:v>
                </c:pt>
                <c:pt idx="3">
                  <c:v>60.34</c:v>
                </c:pt>
                <c:pt idx="4">
                  <c:v>59.54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BC-4D4D-A73A-05D4D00AB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87.09</c:v>
                </c:pt>
                <c:pt idx="1">
                  <c:v>91.09</c:v>
                </c:pt>
                <c:pt idx="2">
                  <c:v>92.14</c:v>
                </c:pt>
                <c:pt idx="3">
                  <c:v>92.18</c:v>
                </c:pt>
                <c:pt idx="4">
                  <c:v>92.92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F-4F44-BF6B-0C0F38187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84.8</c:v>
                </c:pt>
                <c:pt idx="1">
                  <c:v>84.6</c:v>
                </c:pt>
                <c:pt idx="2">
                  <c:v>84.24</c:v>
                </c:pt>
                <c:pt idx="3">
                  <c:v>84.19</c:v>
                </c:pt>
                <c:pt idx="4">
                  <c:v>83.93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0F-4F44-BF6B-0C0F38187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122.55</c:v>
                </c:pt>
                <c:pt idx="1">
                  <c:v>123.94</c:v>
                </c:pt>
                <c:pt idx="2">
                  <c:v>126.85</c:v>
                </c:pt>
                <c:pt idx="3">
                  <c:v>125.77</c:v>
                </c:pt>
                <c:pt idx="4">
                  <c:v>123.74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C-4BD6-B506-3F2D79ED4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110.66</c:v>
                </c:pt>
                <c:pt idx="1">
                  <c:v>109.01</c:v>
                </c:pt>
                <c:pt idx="2">
                  <c:v>108.83</c:v>
                </c:pt>
                <c:pt idx="3">
                  <c:v>109.23</c:v>
                </c:pt>
                <c:pt idx="4">
                  <c:v>108.04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5C-4BD6-B506-3F2D79ED4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44.49</c:v>
                </c:pt>
                <c:pt idx="1">
                  <c:v>45.66</c:v>
                </c:pt>
                <c:pt idx="2">
                  <c:v>46.96</c:v>
                </c:pt>
                <c:pt idx="3">
                  <c:v>48.33</c:v>
                </c:pt>
                <c:pt idx="4">
                  <c:v>49.68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6-40C4-96B9-32AFCC3AF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47.66</c:v>
                </c:pt>
                <c:pt idx="1">
                  <c:v>48.17</c:v>
                </c:pt>
                <c:pt idx="2">
                  <c:v>48.83</c:v>
                </c:pt>
                <c:pt idx="3">
                  <c:v>49.96</c:v>
                </c:pt>
                <c:pt idx="4">
                  <c:v>50.82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36-40C4-96B9-32AFCC3AF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11.68</c:v>
                </c:pt>
                <c:pt idx="1">
                  <c:v>11.91</c:v>
                </c:pt>
                <c:pt idx="2">
                  <c:v>12.29</c:v>
                </c:pt>
                <c:pt idx="3">
                  <c:v>12.58</c:v>
                </c:pt>
                <c:pt idx="4">
                  <c:v>13.82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0-4F1B-9582-5253CF6FD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15.1</c:v>
                </c:pt>
                <c:pt idx="1">
                  <c:v>17.12</c:v>
                </c:pt>
                <c:pt idx="2">
                  <c:v>18.18</c:v>
                </c:pt>
                <c:pt idx="3">
                  <c:v>19.32</c:v>
                </c:pt>
                <c:pt idx="4">
                  <c:v>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80-4F1B-9582-5253CF6FD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3-4344-ABC5-0D33A6C97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2.74</c:v>
                </c:pt>
                <c:pt idx="1">
                  <c:v>3.7</c:v>
                </c:pt>
                <c:pt idx="2">
                  <c:v>4.34</c:v>
                </c:pt>
                <c:pt idx="3">
                  <c:v>4.6900000000000004</c:v>
                </c:pt>
                <c:pt idx="4">
                  <c:v>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33-4344-ABC5-0D33A6C97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229.49</c:v>
                </c:pt>
                <c:pt idx="1">
                  <c:v>285.98</c:v>
                </c:pt>
                <c:pt idx="2">
                  <c:v>301.56</c:v>
                </c:pt>
                <c:pt idx="3">
                  <c:v>370.48</c:v>
                </c:pt>
                <c:pt idx="4">
                  <c:v>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F-41F9-8DCE-7B4346EC3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366.03</c:v>
                </c:pt>
                <c:pt idx="1">
                  <c:v>365.18</c:v>
                </c:pt>
                <c:pt idx="2">
                  <c:v>327.77</c:v>
                </c:pt>
                <c:pt idx="3">
                  <c:v>338.02</c:v>
                </c:pt>
                <c:pt idx="4">
                  <c:v>345.94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2F-41F9-8DCE-7B4346EC3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308.45</c:v>
                </c:pt>
                <c:pt idx="1">
                  <c:v>292.14999999999998</c:v>
                </c:pt>
                <c:pt idx="2">
                  <c:v>268.5</c:v>
                </c:pt>
                <c:pt idx="3">
                  <c:v>242.99</c:v>
                </c:pt>
                <c:pt idx="4">
                  <c:v>236.01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5-4470-8914-27F8AFBC5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370.12</c:v>
                </c:pt>
                <c:pt idx="1">
                  <c:v>371.65</c:v>
                </c:pt>
                <c:pt idx="2">
                  <c:v>397.1</c:v>
                </c:pt>
                <c:pt idx="3">
                  <c:v>379.91</c:v>
                </c:pt>
                <c:pt idx="4">
                  <c:v>386.61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B5-4470-8914-27F8AFBC5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122.27</c:v>
                </c:pt>
                <c:pt idx="1">
                  <c:v>122.39</c:v>
                </c:pt>
                <c:pt idx="2">
                  <c:v>125.58</c:v>
                </c:pt>
                <c:pt idx="3">
                  <c:v>124.01</c:v>
                </c:pt>
                <c:pt idx="4">
                  <c:v>111.15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F-413F-811A-6F3A00915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100.42</c:v>
                </c:pt>
                <c:pt idx="1">
                  <c:v>98.77</c:v>
                </c:pt>
                <c:pt idx="2">
                  <c:v>95.79</c:v>
                </c:pt>
                <c:pt idx="3">
                  <c:v>98.3</c:v>
                </c:pt>
                <c:pt idx="4">
                  <c:v>93.82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EF-413F-811A-6F3A00915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141.57</c:v>
                </c:pt>
                <c:pt idx="1">
                  <c:v>141.61000000000001</c:v>
                </c:pt>
                <c:pt idx="2">
                  <c:v>137.76</c:v>
                </c:pt>
                <c:pt idx="3">
                  <c:v>139.82</c:v>
                </c:pt>
                <c:pt idx="4">
                  <c:v>145.35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1F-4025-81D1-65FBEFE4B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171.67</c:v>
                </c:pt>
                <c:pt idx="1">
                  <c:v>173.67</c:v>
                </c:pt>
                <c:pt idx="2">
                  <c:v>171.13</c:v>
                </c:pt>
                <c:pt idx="3">
                  <c:v>173.7</c:v>
                </c:pt>
                <c:pt idx="4">
                  <c:v>178.94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1F-4025-81D1-65FBEFE4B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 x14ac:dyDescent="0.2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 x14ac:dyDescent="0.2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8" t="str">
        <f>データ!H6</f>
        <v>群馬県　富岡市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9"/>
      <c r="AE6" s="79"/>
      <c r="AF6" s="79"/>
      <c r="AG6" s="79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68"/>
      <c r="P7" s="48" t="s">
        <v>3</v>
      </c>
      <c r="Q7" s="48"/>
      <c r="R7" s="48"/>
      <c r="S7" s="48"/>
      <c r="T7" s="48"/>
      <c r="U7" s="48"/>
      <c r="V7" s="48"/>
      <c r="W7" s="48" t="s">
        <v>4</v>
      </c>
      <c r="X7" s="48"/>
      <c r="Y7" s="48"/>
      <c r="Z7" s="48"/>
      <c r="AA7" s="48"/>
      <c r="AB7" s="48"/>
      <c r="AC7" s="48"/>
      <c r="AD7" s="48" t="s">
        <v>5</v>
      </c>
      <c r="AE7" s="48"/>
      <c r="AF7" s="48"/>
      <c r="AG7" s="48"/>
      <c r="AH7" s="48"/>
      <c r="AI7" s="48"/>
      <c r="AJ7" s="48"/>
      <c r="AK7" s="2"/>
      <c r="AL7" s="48" t="s">
        <v>6</v>
      </c>
      <c r="AM7" s="48"/>
      <c r="AN7" s="48"/>
      <c r="AO7" s="48"/>
      <c r="AP7" s="48"/>
      <c r="AQ7" s="48"/>
      <c r="AR7" s="48"/>
      <c r="AS7" s="48"/>
      <c r="AT7" s="46" t="s">
        <v>7</v>
      </c>
      <c r="AU7" s="47"/>
      <c r="AV7" s="47"/>
      <c r="AW7" s="47"/>
      <c r="AX7" s="47"/>
      <c r="AY7" s="47"/>
      <c r="AZ7" s="47"/>
      <c r="BA7" s="47"/>
      <c r="BB7" s="48" t="s">
        <v>8</v>
      </c>
      <c r="BC7" s="48"/>
      <c r="BD7" s="48"/>
      <c r="BE7" s="48"/>
      <c r="BF7" s="48"/>
      <c r="BG7" s="48"/>
      <c r="BH7" s="48"/>
      <c r="BI7" s="48"/>
      <c r="BJ7" s="3"/>
      <c r="BK7" s="3"/>
      <c r="BL7" s="80" t="s">
        <v>9</v>
      </c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2"/>
    </row>
    <row r="8" spans="1:78" ht="18.75" customHeight="1" x14ac:dyDescent="0.2">
      <c r="A8" s="2"/>
      <c r="B8" s="73" t="str">
        <f>データ!$I$6</f>
        <v>法適用</v>
      </c>
      <c r="C8" s="74"/>
      <c r="D8" s="74"/>
      <c r="E8" s="74"/>
      <c r="F8" s="74"/>
      <c r="G8" s="74"/>
      <c r="H8" s="74"/>
      <c r="I8" s="73" t="str">
        <f>データ!$J$6</f>
        <v>水道事業</v>
      </c>
      <c r="J8" s="74"/>
      <c r="K8" s="74"/>
      <c r="L8" s="74"/>
      <c r="M8" s="74"/>
      <c r="N8" s="74"/>
      <c r="O8" s="75"/>
      <c r="P8" s="76" t="str">
        <f>データ!$K$6</f>
        <v>末端給水事業</v>
      </c>
      <c r="Q8" s="76"/>
      <c r="R8" s="76"/>
      <c r="S8" s="76"/>
      <c r="T8" s="76"/>
      <c r="U8" s="76"/>
      <c r="V8" s="76"/>
      <c r="W8" s="76" t="str">
        <f>データ!$L$6</f>
        <v>A5</v>
      </c>
      <c r="X8" s="76"/>
      <c r="Y8" s="76"/>
      <c r="Z8" s="76"/>
      <c r="AA8" s="76"/>
      <c r="AB8" s="76"/>
      <c r="AC8" s="76"/>
      <c r="AD8" s="76" t="str">
        <f>データ!$M$6</f>
        <v>非設置</v>
      </c>
      <c r="AE8" s="76"/>
      <c r="AF8" s="76"/>
      <c r="AG8" s="76"/>
      <c r="AH8" s="76"/>
      <c r="AI8" s="76"/>
      <c r="AJ8" s="76"/>
      <c r="AK8" s="2"/>
      <c r="AL8" s="67">
        <f>データ!$R$6</f>
        <v>46427</v>
      </c>
      <c r="AM8" s="67"/>
      <c r="AN8" s="67"/>
      <c r="AO8" s="67"/>
      <c r="AP8" s="67"/>
      <c r="AQ8" s="67"/>
      <c r="AR8" s="67"/>
      <c r="AS8" s="67"/>
      <c r="AT8" s="37">
        <f>データ!$S$6</f>
        <v>122.85</v>
      </c>
      <c r="AU8" s="38"/>
      <c r="AV8" s="38"/>
      <c r="AW8" s="38"/>
      <c r="AX8" s="38"/>
      <c r="AY8" s="38"/>
      <c r="AZ8" s="38"/>
      <c r="BA8" s="38"/>
      <c r="BB8" s="56">
        <f>データ!$T$6</f>
        <v>377.92</v>
      </c>
      <c r="BC8" s="56"/>
      <c r="BD8" s="56"/>
      <c r="BE8" s="56"/>
      <c r="BF8" s="56"/>
      <c r="BG8" s="56"/>
      <c r="BH8" s="56"/>
      <c r="BI8" s="56"/>
      <c r="BJ8" s="3"/>
      <c r="BK8" s="3"/>
      <c r="BL8" s="69" t="s">
        <v>10</v>
      </c>
      <c r="BM8" s="70"/>
      <c r="BN8" s="71" t="s">
        <v>11</v>
      </c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2"/>
    </row>
    <row r="9" spans="1:78" ht="18.75" customHeight="1" x14ac:dyDescent="0.2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68"/>
      <c r="P9" s="48" t="s">
        <v>14</v>
      </c>
      <c r="Q9" s="48"/>
      <c r="R9" s="48"/>
      <c r="S9" s="48"/>
      <c r="T9" s="48"/>
      <c r="U9" s="48"/>
      <c r="V9" s="48"/>
      <c r="W9" s="48" t="s">
        <v>15</v>
      </c>
      <c r="X9" s="48"/>
      <c r="Y9" s="48"/>
      <c r="Z9" s="48"/>
      <c r="AA9" s="48"/>
      <c r="AB9" s="48"/>
      <c r="AC9" s="48"/>
      <c r="AD9" s="2"/>
      <c r="AE9" s="2"/>
      <c r="AF9" s="2"/>
      <c r="AG9" s="2"/>
      <c r="AH9" s="2"/>
      <c r="AI9" s="2"/>
      <c r="AJ9" s="2"/>
      <c r="AK9" s="2"/>
      <c r="AL9" s="48" t="s">
        <v>16</v>
      </c>
      <c r="AM9" s="48"/>
      <c r="AN9" s="48"/>
      <c r="AO9" s="48"/>
      <c r="AP9" s="48"/>
      <c r="AQ9" s="48"/>
      <c r="AR9" s="48"/>
      <c r="AS9" s="48"/>
      <c r="AT9" s="46" t="s">
        <v>17</v>
      </c>
      <c r="AU9" s="47"/>
      <c r="AV9" s="47"/>
      <c r="AW9" s="47"/>
      <c r="AX9" s="47"/>
      <c r="AY9" s="47"/>
      <c r="AZ9" s="47"/>
      <c r="BA9" s="47"/>
      <c r="BB9" s="48" t="s">
        <v>18</v>
      </c>
      <c r="BC9" s="48"/>
      <c r="BD9" s="48"/>
      <c r="BE9" s="48"/>
      <c r="BF9" s="48"/>
      <c r="BG9" s="48"/>
      <c r="BH9" s="48"/>
      <c r="BI9" s="48"/>
      <c r="BJ9" s="3"/>
      <c r="BK9" s="3"/>
      <c r="BL9" s="49" t="s">
        <v>19</v>
      </c>
      <c r="BM9" s="50"/>
      <c r="BN9" s="51" t="s">
        <v>20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79.2</v>
      </c>
      <c r="J10" s="38"/>
      <c r="K10" s="38"/>
      <c r="L10" s="38"/>
      <c r="M10" s="38"/>
      <c r="N10" s="38"/>
      <c r="O10" s="66"/>
      <c r="P10" s="56">
        <f>データ!$P$6</f>
        <v>99.68</v>
      </c>
      <c r="Q10" s="56"/>
      <c r="R10" s="56"/>
      <c r="S10" s="56"/>
      <c r="T10" s="56"/>
      <c r="U10" s="56"/>
      <c r="V10" s="56"/>
      <c r="W10" s="67">
        <f>データ!$Q$6</f>
        <v>3069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データ!$U$6</f>
        <v>45608</v>
      </c>
      <c r="AM10" s="67"/>
      <c r="AN10" s="67"/>
      <c r="AO10" s="67"/>
      <c r="AP10" s="67"/>
      <c r="AQ10" s="67"/>
      <c r="AR10" s="67"/>
      <c r="AS10" s="67"/>
      <c r="AT10" s="37">
        <f>データ!$V$6</f>
        <v>107.01</v>
      </c>
      <c r="AU10" s="38"/>
      <c r="AV10" s="38"/>
      <c r="AW10" s="38"/>
      <c r="AX10" s="38"/>
      <c r="AY10" s="38"/>
      <c r="AZ10" s="38"/>
      <c r="BA10" s="38"/>
      <c r="BB10" s="56">
        <f>データ!$W$6</f>
        <v>426.2</v>
      </c>
      <c r="BC10" s="56"/>
      <c r="BD10" s="56"/>
      <c r="BE10" s="56"/>
      <c r="BF10" s="56"/>
      <c r="BG10" s="56"/>
      <c r="BH10" s="56"/>
      <c r="BI10" s="56"/>
      <c r="BJ10" s="2"/>
      <c r="BK10" s="2"/>
      <c r="BL10" s="57" t="s">
        <v>21</v>
      </c>
      <c r="BM10" s="58"/>
      <c r="BN10" s="59" t="s">
        <v>22</v>
      </c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6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1" t="s">
        <v>23</v>
      </c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</row>
    <row r="14" spans="1:78" ht="13.5" customHeight="1" x14ac:dyDescent="0.2">
      <c r="A14" s="2"/>
      <c r="B14" s="63" t="s">
        <v>24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5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2">
      <c r="A15" s="2"/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5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113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42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42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42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42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42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42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42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42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42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42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42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42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42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42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42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42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42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42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42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42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42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42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42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42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42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42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42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42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112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2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2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2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2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2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2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2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2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2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2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2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2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2">
      <c r="A60" s="2"/>
      <c r="B60" s="43" t="s">
        <v>27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5"/>
      <c r="BK60" s="2"/>
      <c r="BL60" s="42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2">
      <c r="A61" s="2"/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5"/>
      <c r="BK61" s="2"/>
      <c r="BL61" s="42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2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42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111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2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2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2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2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2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2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2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2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2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2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2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2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2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2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2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dV4W4jnLLBOWPZoubJNqIxlv8DKHzROJ2tzILaqDAHO2C2G/lUXgWqoTUHtN/plaSln36EULtP304V02CHDJ0g==" saltValue="vQoLkKvDketgDguiakJsmQ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4" t="s">
        <v>50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6"/>
      <c r="X3" s="90" t="s">
        <v>51</v>
      </c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 t="s">
        <v>52</v>
      </c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7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9"/>
      <c r="X4" s="83" t="s">
        <v>54</v>
      </c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 t="s">
        <v>55</v>
      </c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 t="s">
        <v>56</v>
      </c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 t="s">
        <v>57</v>
      </c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 t="s">
        <v>58</v>
      </c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 t="s">
        <v>59</v>
      </c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 t="s">
        <v>60</v>
      </c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 t="s">
        <v>61</v>
      </c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 t="s">
        <v>62</v>
      </c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 t="s">
        <v>63</v>
      </c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 t="s">
        <v>64</v>
      </c>
      <c r="EE4" s="83"/>
      <c r="EF4" s="83"/>
      <c r="EG4" s="83"/>
      <c r="EH4" s="83"/>
      <c r="EI4" s="83"/>
      <c r="EJ4" s="83"/>
      <c r="EK4" s="83"/>
      <c r="EL4" s="83"/>
      <c r="EM4" s="83"/>
      <c r="EN4" s="83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2022</v>
      </c>
      <c r="C6" s="20">
        <f t="shared" ref="C6:W6" si="3">C7</f>
        <v>102105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群馬県　富岡市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A5</v>
      </c>
      <c r="M6" s="20" t="str">
        <f t="shared" si="3"/>
        <v>非設置</v>
      </c>
      <c r="N6" s="21" t="str">
        <f t="shared" si="3"/>
        <v>-</v>
      </c>
      <c r="O6" s="21">
        <f t="shared" si="3"/>
        <v>79.2</v>
      </c>
      <c r="P6" s="21">
        <f t="shared" si="3"/>
        <v>99.68</v>
      </c>
      <c r="Q6" s="21">
        <f t="shared" si="3"/>
        <v>3069</v>
      </c>
      <c r="R6" s="21">
        <f t="shared" si="3"/>
        <v>46427</v>
      </c>
      <c r="S6" s="21">
        <f t="shared" si="3"/>
        <v>122.85</v>
      </c>
      <c r="T6" s="21">
        <f t="shared" si="3"/>
        <v>377.92</v>
      </c>
      <c r="U6" s="21">
        <f t="shared" si="3"/>
        <v>45608</v>
      </c>
      <c r="V6" s="21">
        <f t="shared" si="3"/>
        <v>107.01</v>
      </c>
      <c r="W6" s="21">
        <f t="shared" si="3"/>
        <v>426.2</v>
      </c>
      <c r="X6" s="22">
        <f>IF(X7="",NA(),X7)</f>
        <v>122.55</v>
      </c>
      <c r="Y6" s="22">
        <f t="shared" ref="Y6:AG6" si="4">IF(Y7="",NA(),Y7)</f>
        <v>123.94</v>
      </c>
      <c r="Z6" s="22">
        <f t="shared" si="4"/>
        <v>126.85</v>
      </c>
      <c r="AA6" s="22">
        <f t="shared" si="4"/>
        <v>125.77</v>
      </c>
      <c r="AB6" s="22">
        <f t="shared" si="4"/>
        <v>123.74</v>
      </c>
      <c r="AC6" s="22">
        <f t="shared" si="4"/>
        <v>110.66</v>
      </c>
      <c r="AD6" s="22">
        <f t="shared" si="4"/>
        <v>109.01</v>
      </c>
      <c r="AE6" s="22">
        <f t="shared" si="4"/>
        <v>108.83</v>
      </c>
      <c r="AF6" s="22">
        <f t="shared" si="4"/>
        <v>109.23</v>
      </c>
      <c r="AG6" s="22">
        <f t="shared" si="4"/>
        <v>108.04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2.74</v>
      </c>
      <c r="AO6" s="22">
        <f t="shared" si="5"/>
        <v>3.7</v>
      </c>
      <c r="AP6" s="22">
        <f t="shared" si="5"/>
        <v>4.34</v>
      </c>
      <c r="AQ6" s="22">
        <f t="shared" si="5"/>
        <v>4.6900000000000004</v>
      </c>
      <c r="AR6" s="22">
        <f t="shared" si="5"/>
        <v>4.72</v>
      </c>
      <c r="AS6" s="21" t="str">
        <f>IF(AS7="","",IF(AS7="-","【-】","【"&amp;SUBSTITUTE(TEXT(AS7,"#,##0.00"),"-","△")&amp;"】"))</f>
        <v>【1.34】</v>
      </c>
      <c r="AT6" s="22">
        <f>IF(AT7="",NA(),AT7)</f>
        <v>229.49</v>
      </c>
      <c r="AU6" s="22">
        <f t="shared" ref="AU6:BC6" si="6">IF(AU7="",NA(),AU7)</f>
        <v>285.98</v>
      </c>
      <c r="AV6" s="22">
        <f t="shared" si="6"/>
        <v>301.56</v>
      </c>
      <c r="AW6" s="22">
        <f t="shared" si="6"/>
        <v>370.48</v>
      </c>
      <c r="AX6" s="22">
        <f t="shared" si="6"/>
        <v>426</v>
      </c>
      <c r="AY6" s="22">
        <f t="shared" si="6"/>
        <v>366.03</v>
      </c>
      <c r="AZ6" s="22">
        <f t="shared" si="6"/>
        <v>365.18</v>
      </c>
      <c r="BA6" s="22">
        <f t="shared" si="6"/>
        <v>327.77</v>
      </c>
      <c r="BB6" s="22">
        <f t="shared" si="6"/>
        <v>338.02</v>
      </c>
      <c r="BC6" s="22">
        <f t="shared" si="6"/>
        <v>345.94</v>
      </c>
      <c r="BD6" s="21" t="str">
        <f>IF(BD7="","",IF(BD7="-","【-】","【"&amp;SUBSTITUTE(TEXT(BD7,"#,##0.00"),"-","△")&amp;"】"))</f>
        <v>【252.29】</v>
      </c>
      <c r="BE6" s="22">
        <f>IF(BE7="",NA(),BE7)</f>
        <v>308.45</v>
      </c>
      <c r="BF6" s="22">
        <f t="shared" ref="BF6:BN6" si="7">IF(BF7="",NA(),BF7)</f>
        <v>292.14999999999998</v>
      </c>
      <c r="BG6" s="22">
        <f t="shared" si="7"/>
        <v>268.5</v>
      </c>
      <c r="BH6" s="22">
        <f t="shared" si="7"/>
        <v>242.99</v>
      </c>
      <c r="BI6" s="22">
        <f t="shared" si="7"/>
        <v>236.01</v>
      </c>
      <c r="BJ6" s="22">
        <f t="shared" si="7"/>
        <v>370.12</v>
      </c>
      <c r="BK6" s="22">
        <f t="shared" si="7"/>
        <v>371.65</v>
      </c>
      <c r="BL6" s="22">
        <f t="shared" si="7"/>
        <v>397.1</v>
      </c>
      <c r="BM6" s="22">
        <f t="shared" si="7"/>
        <v>379.91</v>
      </c>
      <c r="BN6" s="22">
        <f t="shared" si="7"/>
        <v>386.61</v>
      </c>
      <c r="BO6" s="21" t="str">
        <f>IF(BO7="","",IF(BO7="-","【-】","【"&amp;SUBSTITUTE(TEXT(BO7,"#,##0.00"),"-","△")&amp;"】"))</f>
        <v>【268.07】</v>
      </c>
      <c r="BP6" s="22">
        <f>IF(BP7="",NA(),BP7)</f>
        <v>122.27</v>
      </c>
      <c r="BQ6" s="22">
        <f t="shared" ref="BQ6:BY6" si="8">IF(BQ7="",NA(),BQ7)</f>
        <v>122.39</v>
      </c>
      <c r="BR6" s="22">
        <f t="shared" si="8"/>
        <v>125.58</v>
      </c>
      <c r="BS6" s="22">
        <f t="shared" si="8"/>
        <v>124.01</v>
      </c>
      <c r="BT6" s="22">
        <f t="shared" si="8"/>
        <v>111.15</v>
      </c>
      <c r="BU6" s="22">
        <f t="shared" si="8"/>
        <v>100.42</v>
      </c>
      <c r="BV6" s="22">
        <f t="shared" si="8"/>
        <v>98.77</v>
      </c>
      <c r="BW6" s="22">
        <f t="shared" si="8"/>
        <v>95.79</v>
      </c>
      <c r="BX6" s="22">
        <f t="shared" si="8"/>
        <v>98.3</v>
      </c>
      <c r="BY6" s="22">
        <f t="shared" si="8"/>
        <v>93.82</v>
      </c>
      <c r="BZ6" s="21" t="str">
        <f>IF(BZ7="","",IF(BZ7="-","【-】","【"&amp;SUBSTITUTE(TEXT(BZ7,"#,##0.00"),"-","△")&amp;"】"))</f>
        <v>【97.47】</v>
      </c>
      <c r="CA6" s="22">
        <f>IF(CA7="",NA(),CA7)</f>
        <v>141.57</v>
      </c>
      <c r="CB6" s="22">
        <f t="shared" ref="CB6:CJ6" si="9">IF(CB7="",NA(),CB7)</f>
        <v>141.61000000000001</v>
      </c>
      <c r="CC6" s="22">
        <f t="shared" si="9"/>
        <v>137.76</v>
      </c>
      <c r="CD6" s="22">
        <f t="shared" si="9"/>
        <v>139.82</v>
      </c>
      <c r="CE6" s="22">
        <f t="shared" si="9"/>
        <v>145.35</v>
      </c>
      <c r="CF6" s="22">
        <f t="shared" si="9"/>
        <v>171.67</v>
      </c>
      <c r="CG6" s="22">
        <f t="shared" si="9"/>
        <v>173.67</v>
      </c>
      <c r="CH6" s="22">
        <f t="shared" si="9"/>
        <v>171.13</v>
      </c>
      <c r="CI6" s="22">
        <f t="shared" si="9"/>
        <v>173.7</v>
      </c>
      <c r="CJ6" s="22">
        <f t="shared" si="9"/>
        <v>178.94</v>
      </c>
      <c r="CK6" s="21" t="str">
        <f>IF(CK7="","",IF(CK7="-","【-】","【"&amp;SUBSTITUTE(TEXT(CK7,"#,##0.00"),"-","△")&amp;"】"))</f>
        <v>【174.75】</v>
      </c>
      <c r="CL6" s="22">
        <f>IF(CL7="",NA(),CL7)</f>
        <v>55.33</v>
      </c>
      <c r="CM6" s="22">
        <f t="shared" ref="CM6:CU6" si="10">IF(CM7="",NA(),CM7)</f>
        <v>51.86</v>
      </c>
      <c r="CN6" s="22">
        <f t="shared" si="10"/>
        <v>51.24</v>
      </c>
      <c r="CO6" s="22">
        <f t="shared" si="10"/>
        <v>50.78</v>
      </c>
      <c r="CP6" s="22">
        <f t="shared" si="10"/>
        <v>49.5</v>
      </c>
      <c r="CQ6" s="22">
        <f t="shared" si="10"/>
        <v>59.74</v>
      </c>
      <c r="CR6" s="22">
        <f t="shared" si="10"/>
        <v>59.67</v>
      </c>
      <c r="CS6" s="22">
        <f t="shared" si="10"/>
        <v>60.12</v>
      </c>
      <c r="CT6" s="22">
        <f t="shared" si="10"/>
        <v>60.34</v>
      </c>
      <c r="CU6" s="22">
        <f t="shared" si="10"/>
        <v>59.54</v>
      </c>
      <c r="CV6" s="21" t="str">
        <f>IF(CV7="","",IF(CV7="-","【-】","【"&amp;SUBSTITUTE(TEXT(CV7,"#,##0.00"),"-","△")&amp;"】"))</f>
        <v>【59.97】</v>
      </c>
      <c r="CW6" s="22">
        <f>IF(CW7="",NA(),CW7)</f>
        <v>87.09</v>
      </c>
      <c r="CX6" s="22">
        <f t="shared" ref="CX6:DF6" si="11">IF(CX7="",NA(),CX7)</f>
        <v>91.09</v>
      </c>
      <c r="CY6" s="22">
        <f t="shared" si="11"/>
        <v>92.14</v>
      </c>
      <c r="CZ6" s="22">
        <f t="shared" si="11"/>
        <v>92.18</v>
      </c>
      <c r="DA6" s="22">
        <f t="shared" si="11"/>
        <v>92.92</v>
      </c>
      <c r="DB6" s="22">
        <f t="shared" si="11"/>
        <v>84.8</v>
      </c>
      <c r="DC6" s="22">
        <f t="shared" si="11"/>
        <v>84.6</v>
      </c>
      <c r="DD6" s="22">
        <f t="shared" si="11"/>
        <v>84.24</v>
      </c>
      <c r="DE6" s="22">
        <f t="shared" si="11"/>
        <v>84.19</v>
      </c>
      <c r="DF6" s="22">
        <f t="shared" si="11"/>
        <v>83.93</v>
      </c>
      <c r="DG6" s="21" t="str">
        <f>IF(DG7="","",IF(DG7="-","【-】","【"&amp;SUBSTITUTE(TEXT(DG7,"#,##0.00"),"-","△")&amp;"】"))</f>
        <v>【89.76】</v>
      </c>
      <c r="DH6" s="22">
        <f>IF(DH7="",NA(),DH7)</f>
        <v>44.49</v>
      </c>
      <c r="DI6" s="22">
        <f t="shared" ref="DI6:DQ6" si="12">IF(DI7="",NA(),DI7)</f>
        <v>45.66</v>
      </c>
      <c r="DJ6" s="22">
        <f t="shared" si="12"/>
        <v>46.96</v>
      </c>
      <c r="DK6" s="22">
        <f t="shared" si="12"/>
        <v>48.33</v>
      </c>
      <c r="DL6" s="22">
        <f t="shared" si="12"/>
        <v>49.68</v>
      </c>
      <c r="DM6" s="22">
        <f t="shared" si="12"/>
        <v>47.66</v>
      </c>
      <c r="DN6" s="22">
        <f t="shared" si="12"/>
        <v>48.17</v>
      </c>
      <c r="DO6" s="22">
        <f t="shared" si="12"/>
        <v>48.83</v>
      </c>
      <c r="DP6" s="22">
        <f t="shared" si="12"/>
        <v>49.96</v>
      </c>
      <c r="DQ6" s="22">
        <f t="shared" si="12"/>
        <v>50.82</v>
      </c>
      <c r="DR6" s="21" t="str">
        <f>IF(DR7="","",IF(DR7="-","【-】","【"&amp;SUBSTITUTE(TEXT(DR7,"#,##0.00"),"-","△")&amp;"】"))</f>
        <v>【51.51】</v>
      </c>
      <c r="DS6" s="22">
        <f>IF(DS7="",NA(),DS7)</f>
        <v>11.68</v>
      </c>
      <c r="DT6" s="22">
        <f t="shared" ref="DT6:EB6" si="13">IF(DT7="",NA(),DT7)</f>
        <v>11.91</v>
      </c>
      <c r="DU6" s="22">
        <f t="shared" si="13"/>
        <v>12.29</v>
      </c>
      <c r="DV6" s="22">
        <f t="shared" si="13"/>
        <v>12.58</v>
      </c>
      <c r="DW6" s="22">
        <f t="shared" si="13"/>
        <v>13.82</v>
      </c>
      <c r="DX6" s="22">
        <f t="shared" si="13"/>
        <v>15.1</v>
      </c>
      <c r="DY6" s="22">
        <f t="shared" si="13"/>
        <v>17.12</v>
      </c>
      <c r="DZ6" s="22">
        <f t="shared" si="13"/>
        <v>18.18</v>
      </c>
      <c r="EA6" s="22">
        <f t="shared" si="13"/>
        <v>19.32</v>
      </c>
      <c r="EB6" s="22">
        <f t="shared" si="13"/>
        <v>21.16</v>
      </c>
      <c r="EC6" s="21" t="str">
        <f>IF(EC7="","",IF(EC7="-","【-】","【"&amp;SUBSTITUTE(TEXT(EC7,"#,##0.00"),"-","△")&amp;"】"))</f>
        <v>【23.75】</v>
      </c>
      <c r="ED6" s="22">
        <f>IF(ED7="",NA(),ED7)</f>
        <v>0.52</v>
      </c>
      <c r="EE6" s="22">
        <f t="shared" ref="EE6:EM6" si="14">IF(EE7="",NA(),EE7)</f>
        <v>0.56999999999999995</v>
      </c>
      <c r="EF6" s="22">
        <f t="shared" si="14"/>
        <v>0.56000000000000005</v>
      </c>
      <c r="EG6" s="22">
        <f t="shared" si="14"/>
        <v>0.41</v>
      </c>
      <c r="EH6" s="22">
        <f t="shared" si="14"/>
        <v>0.22</v>
      </c>
      <c r="EI6" s="22">
        <f t="shared" si="14"/>
        <v>0.57999999999999996</v>
      </c>
      <c r="EJ6" s="22">
        <f t="shared" si="14"/>
        <v>0.54</v>
      </c>
      <c r="EK6" s="22">
        <f t="shared" si="14"/>
        <v>0.56999999999999995</v>
      </c>
      <c r="EL6" s="22">
        <f t="shared" si="14"/>
        <v>0.52</v>
      </c>
      <c r="EM6" s="22">
        <f t="shared" si="14"/>
        <v>0.48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2">
      <c r="A7" s="15"/>
      <c r="B7" s="24">
        <v>2022</v>
      </c>
      <c r="C7" s="24">
        <v>102105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79.2</v>
      </c>
      <c r="P7" s="25">
        <v>99.68</v>
      </c>
      <c r="Q7" s="25">
        <v>3069</v>
      </c>
      <c r="R7" s="25">
        <v>46427</v>
      </c>
      <c r="S7" s="25">
        <v>122.85</v>
      </c>
      <c r="T7" s="25">
        <v>377.92</v>
      </c>
      <c r="U7" s="25">
        <v>45608</v>
      </c>
      <c r="V7" s="25">
        <v>107.01</v>
      </c>
      <c r="W7" s="25">
        <v>426.2</v>
      </c>
      <c r="X7" s="25">
        <v>122.55</v>
      </c>
      <c r="Y7" s="25">
        <v>123.94</v>
      </c>
      <c r="Z7" s="25">
        <v>126.85</v>
      </c>
      <c r="AA7" s="25">
        <v>125.77</v>
      </c>
      <c r="AB7" s="25">
        <v>123.74</v>
      </c>
      <c r="AC7" s="25">
        <v>110.66</v>
      </c>
      <c r="AD7" s="25">
        <v>109.01</v>
      </c>
      <c r="AE7" s="25">
        <v>108.83</v>
      </c>
      <c r="AF7" s="25">
        <v>109.23</v>
      </c>
      <c r="AG7" s="25">
        <v>108.04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2.74</v>
      </c>
      <c r="AO7" s="25">
        <v>3.7</v>
      </c>
      <c r="AP7" s="25">
        <v>4.34</v>
      </c>
      <c r="AQ7" s="25">
        <v>4.6900000000000004</v>
      </c>
      <c r="AR7" s="25">
        <v>4.72</v>
      </c>
      <c r="AS7" s="25">
        <v>1.34</v>
      </c>
      <c r="AT7" s="25">
        <v>229.49</v>
      </c>
      <c r="AU7" s="25">
        <v>285.98</v>
      </c>
      <c r="AV7" s="25">
        <v>301.56</v>
      </c>
      <c r="AW7" s="25">
        <v>370.48</v>
      </c>
      <c r="AX7" s="25">
        <v>426</v>
      </c>
      <c r="AY7" s="25">
        <v>366.03</v>
      </c>
      <c r="AZ7" s="25">
        <v>365.18</v>
      </c>
      <c r="BA7" s="25">
        <v>327.77</v>
      </c>
      <c r="BB7" s="25">
        <v>338.02</v>
      </c>
      <c r="BC7" s="25">
        <v>345.94</v>
      </c>
      <c r="BD7" s="25">
        <v>252.29</v>
      </c>
      <c r="BE7" s="25">
        <v>308.45</v>
      </c>
      <c r="BF7" s="25">
        <v>292.14999999999998</v>
      </c>
      <c r="BG7" s="25">
        <v>268.5</v>
      </c>
      <c r="BH7" s="25">
        <v>242.99</v>
      </c>
      <c r="BI7" s="25">
        <v>236.01</v>
      </c>
      <c r="BJ7" s="25">
        <v>370.12</v>
      </c>
      <c r="BK7" s="25">
        <v>371.65</v>
      </c>
      <c r="BL7" s="25">
        <v>397.1</v>
      </c>
      <c r="BM7" s="25">
        <v>379.91</v>
      </c>
      <c r="BN7" s="25">
        <v>386.61</v>
      </c>
      <c r="BO7" s="25">
        <v>268.07</v>
      </c>
      <c r="BP7" s="25">
        <v>122.27</v>
      </c>
      <c r="BQ7" s="25">
        <v>122.39</v>
      </c>
      <c r="BR7" s="25">
        <v>125.58</v>
      </c>
      <c r="BS7" s="25">
        <v>124.01</v>
      </c>
      <c r="BT7" s="25">
        <v>111.15</v>
      </c>
      <c r="BU7" s="25">
        <v>100.42</v>
      </c>
      <c r="BV7" s="25">
        <v>98.77</v>
      </c>
      <c r="BW7" s="25">
        <v>95.79</v>
      </c>
      <c r="BX7" s="25">
        <v>98.3</v>
      </c>
      <c r="BY7" s="25">
        <v>93.82</v>
      </c>
      <c r="BZ7" s="25">
        <v>97.47</v>
      </c>
      <c r="CA7" s="25">
        <v>141.57</v>
      </c>
      <c r="CB7" s="25">
        <v>141.61000000000001</v>
      </c>
      <c r="CC7" s="25">
        <v>137.76</v>
      </c>
      <c r="CD7" s="25">
        <v>139.82</v>
      </c>
      <c r="CE7" s="25">
        <v>145.35</v>
      </c>
      <c r="CF7" s="25">
        <v>171.67</v>
      </c>
      <c r="CG7" s="25">
        <v>173.67</v>
      </c>
      <c r="CH7" s="25">
        <v>171.13</v>
      </c>
      <c r="CI7" s="25">
        <v>173.7</v>
      </c>
      <c r="CJ7" s="25">
        <v>178.94</v>
      </c>
      <c r="CK7" s="25">
        <v>174.75</v>
      </c>
      <c r="CL7" s="25">
        <v>55.33</v>
      </c>
      <c r="CM7" s="25">
        <v>51.86</v>
      </c>
      <c r="CN7" s="25">
        <v>51.24</v>
      </c>
      <c r="CO7" s="25">
        <v>50.78</v>
      </c>
      <c r="CP7" s="25">
        <v>49.5</v>
      </c>
      <c r="CQ7" s="25">
        <v>59.74</v>
      </c>
      <c r="CR7" s="25">
        <v>59.67</v>
      </c>
      <c r="CS7" s="25">
        <v>60.12</v>
      </c>
      <c r="CT7" s="25">
        <v>60.34</v>
      </c>
      <c r="CU7" s="25">
        <v>59.54</v>
      </c>
      <c r="CV7" s="25">
        <v>59.97</v>
      </c>
      <c r="CW7" s="25">
        <v>87.09</v>
      </c>
      <c r="CX7" s="25">
        <v>91.09</v>
      </c>
      <c r="CY7" s="25">
        <v>92.14</v>
      </c>
      <c r="CZ7" s="25">
        <v>92.18</v>
      </c>
      <c r="DA7" s="25">
        <v>92.92</v>
      </c>
      <c r="DB7" s="25">
        <v>84.8</v>
      </c>
      <c r="DC7" s="25">
        <v>84.6</v>
      </c>
      <c r="DD7" s="25">
        <v>84.24</v>
      </c>
      <c r="DE7" s="25">
        <v>84.19</v>
      </c>
      <c r="DF7" s="25">
        <v>83.93</v>
      </c>
      <c r="DG7" s="25">
        <v>89.76</v>
      </c>
      <c r="DH7" s="25">
        <v>44.49</v>
      </c>
      <c r="DI7" s="25">
        <v>45.66</v>
      </c>
      <c r="DJ7" s="25">
        <v>46.96</v>
      </c>
      <c r="DK7" s="25">
        <v>48.33</v>
      </c>
      <c r="DL7" s="25">
        <v>49.68</v>
      </c>
      <c r="DM7" s="25">
        <v>47.66</v>
      </c>
      <c r="DN7" s="25">
        <v>48.17</v>
      </c>
      <c r="DO7" s="25">
        <v>48.83</v>
      </c>
      <c r="DP7" s="25">
        <v>49.96</v>
      </c>
      <c r="DQ7" s="25">
        <v>50.82</v>
      </c>
      <c r="DR7" s="25">
        <v>51.51</v>
      </c>
      <c r="DS7" s="25">
        <v>11.68</v>
      </c>
      <c r="DT7" s="25">
        <v>11.91</v>
      </c>
      <c r="DU7" s="25">
        <v>12.29</v>
      </c>
      <c r="DV7" s="25">
        <v>12.58</v>
      </c>
      <c r="DW7" s="25">
        <v>13.82</v>
      </c>
      <c r="DX7" s="25">
        <v>15.1</v>
      </c>
      <c r="DY7" s="25">
        <v>17.12</v>
      </c>
      <c r="DZ7" s="25">
        <v>18.18</v>
      </c>
      <c r="EA7" s="25">
        <v>19.32</v>
      </c>
      <c r="EB7" s="25">
        <v>21.16</v>
      </c>
      <c r="EC7" s="25">
        <v>23.75</v>
      </c>
      <c r="ED7" s="25">
        <v>0.52</v>
      </c>
      <c r="EE7" s="25">
        <v>0.56999999999999995</v>
      </c>
      <c r="EF7" s="25">
        <v>0.56000000000000005</v>
      </c>
      <c r="EG7" s="25">
        <v>0.41</v>
      </c>
      <c r="EH7" s="25">
        <v>0.22</v>
      </c>
      <c r="EI7" s="25">
        <v>0.57999999999999996</v>
      </c>
      <c r="EJ7" s="25">
        <v>0.54</v>
      </c>
      <c r="EK7" s="25">
        <v>0.56999999999999995</v>
      </c>
      <c r="EL7" s="25">
        <v>0.52</v>
      </c>
      <c r="EM7" s="25">
        <v>0.48</v>
      </c>
      <c r="EN7" s="25">
        <v>0.67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2">
      <c r="B13" t="s">
        <v>107</v>
      </c>
      <c r="C13" t="s">
        <v>108</v>
      </c>
      <c r="D13" t="s">
        <v>109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2024-01-29T02:43:21Z</cp:lastPrinted>
  <dcterms:created xsi:type="dcterms:W3CDTF">2023-12-05T00:50:46Z</dcterms:created>
  <dcterms:modified xsi:type="dcterms:W3CDTF">2024-01-29T02:51:37Z</dcterms:modified>
  <cp:category/>
</cp:coreProperties>
</file>