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nk892\Desktop\R０４ 経営指標の概要\【経営比較分析表】2022_104213_46_010\"/>
    </mc:Choice>
  </mc:AlternateContent>
  <xr:revisionPtr revIDLastSave="0" documentId="13_ncr:1_{81D08E20-3E4B-4DF5-982C-EEB544669EB9}" xr6:coauthVersionLast="47" xr6:coauthVersionMax="47" xr10:uidLastSave="{00000000-0000-0000-0000-000000000000}"/>
  <workbookProtection workbookAlgorithmName="SHA-512" workbookHashValue="iZBKFNF/BB09VxkqACeZLczcpODEPXIwP6bjIQ/B52OYL6BGJgD30OQv3GInNb3Mfz5azxtXGhJvI8UU+K+fxg==" workbookSaltValue="DlV2JUDkhfQnO77wfEUbgQ==" workbookSpinCount="100000" lockStructure="1"/>
  <bookViews>
    <workbookView xWindow="552" yWindow="0" windowWidth="22488" windowHeight="122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P10" i="4" s="1"/>
  <c r="O6" i="5"/>
  <c r="N6" i="5"/>
  <c r="B10" i="4" s="1"/>
  <c r="M6" i="5"/>
  <c r="AD8" i="4" s="1"/>
  <c r="L6" i="5"/>
  <c r="W8" i="4" s="1"/>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E85" i="4"/>
  <c r="AT10" i="4"/>
  <c r="AL10" i="4"/>
  <c r="W10" i="4"/>
  <c r="I10" i="4"/>
  <c r="AL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<sst xmlns="http://schemas.openxmlformats.org/spreadsheetml/2006/main" count="228" uniqueCount="114">
  <si>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</si>
  <si>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</si>
  <si>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</si>
  <si>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</si>
  <si>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</si>
  <si>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</si>
  <si>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</si>
  <si>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</si>
  <si>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</si>
  <si>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</si>
  <si>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</si>
  <si>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</si>
  <si>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</si>
  <si>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</si>
  <si>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</si>
  <si>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</si>
  <si>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</si>
  <si>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</si>
  <si>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</si>
  <si>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</si>
  <si>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</si>
  <si>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</si>
  <si>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</si>
  <si>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</si>
  <si>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</si>
  <si>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</si>
  <si>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</si>
  <si>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</si>
  <si>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</si>
  <si>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</si>
  <si>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</si>
  <si>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</si>
  <si>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</si>
  <si>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</si>
  <si>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</si>
  <si>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</si>
  <si>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</si>
  <si>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</si>
  <si>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</si>
  <si>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</si>
  <si>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</si>
  <si>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</si>
  <si>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</si>
  <si>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</si>
  <si>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</si>
  <si>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</si>
  <si>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</si>
  <si>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</si>
  <si>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</si>
  <si>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</si>
  <si>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</si>
  <si>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</si>
  <si>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</si>
  <si>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</si>
  <si>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</si>
  <si>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</si>
  <si>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</si>
  <si>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</si>
  <si>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</si>
  <si>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</si>
  <si>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</si>
  <si>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</si>
  <si>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</si>
  <si>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</si>
  <si>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</si>
  <si>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</si>
  <si>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</si>
  <si>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</si>
  <si>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</si>
  <si>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</si>
  <si>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</si>
  <si>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</si>
  <si>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</si>
  <si>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</si>
  <si>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</si>
  <si>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</si>
  <si>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</si>
  <si>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</si>
  <si>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</si>
  <si>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</si>
  <si>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</si>
  <si>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</si>
  <si>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</si>
  <si>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</si>
  <si>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</si>
  <si>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</si>
  <si>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</si>
  <si>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</si>
  <si>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</si>
  <si>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</si>
  <si>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</si>
  <si>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</si>
  <si>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</si>
  <si>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中之条町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</si>
  <si>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</si>
  <si>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</si>
  <si>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</si>
  <si>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</si>
  <si>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</si>
  <si>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</si>
  <si>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</si>
  <si>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</si>
  <si>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</si>
  <si>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</si>
  <si>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</si>
  <si>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</si>
  <si>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</si>
  <si>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</si>
  <si>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</si>
  <si>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</si>
  <si>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</si>
  <si>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各施設については老朽化が進んでおり、毎年度修繕費用が大きなウエイトを占めているため、計画的な更新を進める必要がある。</t>
    <phoneticPr fontId="4"/>
  </si>
  <si>
    <t>給水収益は、人口減少や使用者の節水傾向等により年々減少し、今後増加は見込めない状況である。
施設は老朽化等による修繕経費が増大していく傾向であり、修繕に係る費用も物価高騰の影響による値上がりが続き深刻な問題となっている。
物価高騰は町民の生活にも大きな影響を与えたため、令和４年度については３月分の水道料金基本料の減免をした。減額分については、町からの補助金で対応している。
人口減、修繕経費の増加等深刻な問題今後の経営は、より一層の経費節減と効率化に努める必要がある。</t>
    <rPh sb="74" eb="76">
      <t>シュウゼン</t>
    </rPh>
    <rPh sb="77" eb="78">
      <t>カカ</t>
    </rPh>
    <rPh sb="79" eb="81">
      <t>ヒヨウ</t>
    </rPh>
    <rPh sb="82" eb="86">
      <t>ブッカコウトウ</t>
    </rPh>
    <rPh sb="87" eb="89">
      <t>エイキョウ</t>
    </rPh>
    <rPh sb="92" eb="94">
      <t>ネア</t>
    </rPh>
    <rPh sb="97" eb="98">
      <t>ツヅ</t>
    </rPh>
    <rPh sb="99" eb="101">
      <t>シンコク</t>
    </rPh>
    <rPh sb="102" eb="104">
      <t>モンダイ</t>
    </rPh>
    <rPh sb="112" eb="114">
      <t>ブッカ</t>
    </rPh>
    <rPh sb="114" eb="116">
      <t>コウトウ</t>
    </rPh>
    <rPh sb="117" eb="119">
      <t>チョウミン</t>
    </rPh>
    <rPh sb="120" eb="122">
      <t>セイカツ</t>
    </rPh>
    <rPh sb="124" eb="125">
      <t>オオ</t>
    </rPh>
    <rPh sb="127" eb="129">
      <t>エイキョウ</t>
    </rPh>
    <rPh sb="130" eb="131">
      <t>アタ</t>
    </rPh>
    <rPh sb="136" eb="138">
      <t>レイワ</t>
    </rPh>
    <rPh sb="139" eb="141">
      <t>ネンド</t>
    </rPh>
    <rPh sb="147" eb="149">
      <t>ガツブン</t>
    </rPh>
    <rPh sb="150" eb="154">
      <t>スイドウリョウキン</t>
    </rPh>
    <rPh sb="154" eb="157">
      <t>キホンリョウ</t>
    </rPh>
    <rPh sb="158" eb="160">
      <t>ゲンメン</t>
    </rPh>
    <rPh sb="164" eb="167">
      <t>ゲンガクブン</t>
    </rPh>
    <rPh sb="173" eb="174">
      <t>マチ</t>
    </rPh>
    <rPh sb="177" eb="180">
      <t>ホジョキン</t>
    </rPh>
    <rPh sb="181" eb="183">
      <t>タイオウ</t>
    </rPh>
    <rPh sb="190" eb="193">
      <t>ジンコウゲン</t>
    </rPh>
    <rPh sb="202" eb="204">
      <t>シンコク</t>
    </rPh>
    <rPh sb="205" eb="207">
      <t>モンダイ</t>
    </rPh>
    <phoneticPr fontId="4"/>
  </si>
  <si>
    <t xml:space="preserve">経常収支比率が100％を超えているので、現時点では問題ないと考える。しかし、右肩下がりとなっているため、将来的な数値に不安が残る。
増加傾向にあった有収率が減少した。水道管の老朽化による漏水修理等が今後の課題である。
施設の能力は以前と同じだが、人口が減少しているため施設利用率が類似団体平均値より下回っている。このため、施設の統廃合・ダウンサイジング等をおこなっていかなければならない。
料金回収率について、前年度より減少しているが、物価高騰対策として減免をおこなったため、水道料金の収入が減少したことによる。
</t>
    <rPh sb="38" eb="40">
      <t>ミギカタ</t>
    </rPh>
    <rPh sb="40" eb="41">
      <t>サ</t>
    </rPh>
    <rPh sb="52" eb="55">
      <t>ショウライテキ</t>
    </rPh>
    <rPh sb="56" eb="58">
      <t>スウチ</t>
    </rPh>
    <rPh sb="59" eb="61">
      <t>フアン</t>
    </rPh>
    <rPh sb="62" eb="63">
      <t>ノコ</t>
    </rPh>
    <rPh sb="125" eb="127">
      <t>ゾウカ</t>
    </rPh>
    <rPh sb="127" eb="129">
      <t>ケイコウ</t>
    </rPh>
    <rPh sb="137" eb="139">
      <t>ゲンショウ</t>
    </rPh>
    <rPh sb="142" eb="145">
      <t>スイドウカン</t>
    </rPh>
    <rPh sb="146" eb="149">
      <t>ロウキュウカ</t>
    </rPh>
    <rPh sb="152" eb="154">
      <t>ロウスイ</t>
    </rPh>
    <rPh sb="154" eb="156">
      <t>シュウリ</t>
    </rPh>
    <rPh sb="198" eb="200">
      <t>リョウキン</t>
    </rPh>
    <rPh sb="200" eb="203">
      <t>カイシュウリツ</t>
    </rPh>
    <rPh sb="208" eb="211">
      <t>ゼンネンド</t>
    </rPh>
    <rPh sb="213" eb="215">
      <t>ゲンショウ</t>
    </rPh>
    <rPh sb="221" eb="223">
      <t>ブッカ</t>
    </rPh>
    <rPh sb="223" eb="227">
      <t>コウトウタイサク</t>
    </rPh>
    <rPh sb="230" eb="232">
      <t>ゲンメン</t>
    </rPh>
    <rPh sb="241" eb="245">
      <t>スイドウリョウキン</t>
    </rPh>
    <rPh sb="246" eb="248">
      <t>シュウニュウ</t>
    </rPh>
    <rPh sb="249" eb="251">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</si>
</sst>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0.05</c:v>
                </c:pt>
                <c:pt idx="1">
                  <c:v>0.31</c:v>
                </c:pt>
                <c:pt idx="2">
                  <c:v>0.45</c:v>
                </c:pt>
                <c:pt idx="3">
                  <c:v>0.64</c:v>
                </c:pt>
                <c:pt idx="4">
                  <c:v>0.49</c:v>
                </c:pt>
              </c:numCache>
            </c:numRef>
          </c:val>
          <c:extLst>
            <c:ext xmlns:c16="http://schemas.microsoft.com/office/drawing/2014/chart" uri="{C3380CC4-5D6E-409C-BE32-E72D297353CC}">
              <c16:uniqueId val="{00000000-3B0C-4FBB-AC49-CDCDE71FB0E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0.43</c:v>
                </c:pt>
                <c:pt idx="1">
                  <c:v>0.42</c:v>
                </c:pt>
                <c:pt idx="2">
                  <c:v>0.44</c:v>
                </c:pt>
                <c:pt idx="3">
                  <c:v>0.5</c:v>
                </c:pt>
                <c:pt idx="4">
                  <c:v>0.4</c:v>
                </c:pt>
              </c:numCache>
            </c:numRef>
          </c:val>
          <c:smooth val="0"/>
          <c:extLst>
            <c:ext xmlns:c16="http://schemas.microsoft.com/office/drawing/2014/chart" uri="{C3380CC4-5D6E-409C-BE32-E72D297353CC}">
              <c16:uniqueId val="{00000001-3B0C-4FBB-AC49-CDCDE71FB0E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39.409999999999997</c:v>
                </c:pt>
                <c:pt idx="1">
                  <c:v>37.409999999999997</c:v>
                </c:pt>
                <c:pt idx="2">
                  <c:v>37.42</c:v>
                </c:pt>
                <c:pt idx="3">
                  <c:v>35.159999999999997</c:v>
                </c:pt>
                <c:pt idx="4">
                  <c:v>35.51</c:v>
                </c:pt>
              </c:numCache>
            </c:numRef>
          </c:val>
          <c:extLst>
            <c:ext xmlns:c16="http://schemas.microsoft.com/office/drawing/2014/chart" uri="{C3380CC4-5D6E-409C-BE32-E72D297353CC}">
              <c16:uniqueId val="{00000000-6970-4BDA-A95C-553A44A1EA4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55.22</c:v>
                </c:pt>
                <c:pt idx="1">
                  <c:v>54.05</c:v>
                </c:pt>
                <c:pt idx="2">
                  <c:v>54.43</c:v>
                </c:pt>
                <c:pt idx="3">
                  <c:v>53.87</c:v>
                </c:pt>
                <c:pt idx="4">
                  <c:v>54.49</c:v>
                </c:pt>
              </c:numCache>
            </c:numRef>
          </c:val>
          <c:smooth val="0"/>
          <c:extLst>
            <c:ext xmlns:c16="http://schemas.microsoft.com/office/drawing/2014/chart" uri="{C3380CC4-5D6E-409C-BE32-E72D297353CC}">
              <c16:uniqueId val="{00000001-6970-4BDA-A95C-553A44A1EA4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79.56</c:v>
                </c:pt>
                <c:pt idx="1">
                  <c:v>82.43</c:v>
                </c:pt>
                <c:pt idx="2">
                  <c:v>82.64</c:v>
                </c:pt>
                <c:pt idx="3">
                  <c:v>85.57</c:v>
                </c:pt>
                <c:pt idx="4">
                  <c:v>83.06</c:v>
                </c:pt>
              </c:numCache>
            </c:numRef>
          </c:val>
          <c:extLst>
            <c:ext xmlns:c16="http://schemas.microsoft.com/office/drawing/2014/chart" uri="{C3380CC4-5D6E-409C-BE32-E72D297353CC}">
              <c16:uniqueId val="{00000000-4F1C-4513-AB6E-6BBF58A5D94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80.930000000000007</c:v>
                </c:pt>
                <c:pt idx="1">
                  <c:v>80.510000000000005</c:v>
                </c:pt>
                <c:pt idx="2">
                  <c:v>79.44</c:v>
                </c:pt>
                <c:pt idx="3">
                  <c:v>79.489999999999995</c:v>
                </c:pt>
                <c:pt idx="4">
                  <c:v>78.8</c:v>
                </c:pt>
              </c:numCache>
            </c:numRef>
          </c:val>
          <c:smooth val="0"/>
          <c:extLst>
            <c:ext xmlns:c16="http://schemas.microsoft.com/office/drawing/2014/chart" uri="{C3380CC4-5D6E-409C-BE32-E72D297353CC}">
              <c16:uniqueId val="{00000001-4F1C-4513-AB6E-6BBF58A5D94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128.78</c:v>
                </c:pt>
                <c:pt idx="1">
                  <c:v>125.89</c:v>
                </c:pt>
                <c:pt idx="2">
                  <c:v>125.33</c:v>
                </c:pt>
                <c:pt idx="3">
                  <c:v>121.48</c:v>
                </c:pt>
                <c:pt idx="4">
                  <c:v>116.71</c:v>
                </c:pt>
              </c:numCache>
            </c:numRef>
          </c:val>
          <c:extLst>
            <c:ext xmlns:c16="http://schemas.microsoft.com/office/drawing/2014/chart" uri="{C3380CC4-5D6E-409C-BE32-E72D297353CC}">
              <c16:uniqueId val="{00000000-86FC-4D17-A006-CD5739BFBC7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108.76</c:v>
                </c:pt>
                <c:pt idx="1">
                  <c:v>108.46</c:v>
                </c:pt>
                <c:pt idx="2">
                  <c:v>109.02</c:v>
                </c:pt>
                <c:pt idx="3">
                  <c:v>107.81</c:v>
                </c:pt>
                <c:pt idx="4">
                  <c:v>107.21</c:v>
                </c:pt>
              </c:numCache>
            </c:numRef>
          </c:val>
          <c:smooth val="0"/>
          <c:extLst>
            <c:ext xmlns:c16="http://schemas.microsoft.com/office/drawing/2014/chart" uri="{C3380CC4-5D6E-409C-BE32-E72D297353CC}">
              <c16:uniqueId val="{00000001-86FC-4D17-A006-CD5739BFBC7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52.81</c:v>
                </c:pt>
                <c:pt idx="1">
                  <c:v>53.87</c:v>
                </c:pt>
                <c:pt idx="2">
                  <c:v>55.25</c:v>
                </c:pt>
                <c:pt idx="3">
                  <c:v>56.83</c:v>
                </c:pt>
                <c:pt idx="4">
                  <c:v>57.96</c:v>
                </c:pt>
              </c:numCache>
            </c:numRef>
          </c:val>
          <c:extLst>
            <c:ext xmlns:c16="http://schemas.microsoft.com/office/drawing/2014/chart" uri="{C3380CC4-5D6E-409C-BE32-E72D297353CC}">
              <c16:uniqueId val="{00000000-93B1-4992-8C72-4E24B9F942A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47.97</c:v>
                </c:pt>
                <c:pt idx="1">
                  <c:v>49.12</c:v>
                </c:pt>
                <c:pt idx="2">
                  <c:v>49.39</c:v>
                </c:pt>
                <c:pt idx="3">
                  <c:v>50.75</c:v>
                </c:pt>
                <c:pt idx="4">
                  <c:v>51.72</c:v>
                </c:pt>
              </c:numCache>
            </c:numRef>
          </c:val>
          <c:smooth val="0"/>
          <c:extLst>
            <c:ext xmlns:c16="http://schemas.microsoft.com/office/drawing/2014/chart" uri="{C3380CC4-5D6E-409C-BE32-E72D297353CC}">
              <c16:uniqueId val="{00000001-93B1-4992-8C72-4E24B9F942A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1.82</c:v>
                </c:pt>
                <c:pt idx="1">
                  <c:v>2.21</c:v>
                </c:pt>
                <c:pt idx="2">
                  <c:v>2.63</c:v>
                </c:pt>
                <c:pt idx="3">
                  <c:v>2.33</c:v>
                </c:pt>
                <c:pt idx="4">
                  <c:v>1.18</c:v>
                </c:pt>
              </c:numCache>
            </c:numRef>
          </c:val>
          <c:extLst>
            <c:ext xmlns:c16="http://schemas.microsoft.com/office/drawing/2014/chart" uri="{C3380CC4-5D6E-409C-BE32-E72D297353CC}">
              <c16:uniqueId val="{00000000-D0AD-478D-BB7A-72DB489CA8F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15.33</c:v>
                </c:pt>
                <c:pt idx="1">
                  <c:v>16.760000000000002</c:v>
                </c:pt>
                <c:pt idx="2">
                  <c:v>18.57</c:v>
                </c:pt>
                <c:pt idx="3">
                  <c:v>21.14</c:v>
                </c:pt>
                <c:pt idx="4">
                  <c:v>22.12</c:v>
                </c:pt>
              </c:numCache>
            </c:numRef>
          </c:val>
          <c:smooth val="0"/>
          <c:extLst>
            <c:ext xmlns:c16="http://schemas.microsoft.com/office/drawing/2014/chart" uri="{C3380CC4-5D6E-409C-BE32-E72D297353CC}">
              <c16:uniqueId val="{00000001-D0AD-478D-BB7A-72DB489CA8F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C94-411D-B840-2AC838DDBD8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7.48</c:v>
                </c:pt>
                <c:pt idx="1">
                  <c:v>11.94</c:v>
                </c:pt>
                <c:pt idx="2">
                  <c:v>11</c:v>
                </c:pt>
                <c:pt idx="3">
                  <c:v>8.86</c:v>
                </c:pt>
                <c:pt idx="4">
                  <c:v>7.65</c:v>
                </c:pt>
              </c:numCache>
            </c:numRef>
          </c:val>
          <c:smooth val="0"/>
          <c:extLst>
            <c:ext xmlns:c16="http://schemas.microsoft.com/office/drawing/2014/chart" uri="{C3380CC4-5D6E-409C-BE32-E72D297353CC}">
              <c16:uniqueId val="{00000001-3C94-411D-B840-2AC838DDBD8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550.69000000000005</c:v>
                </c:pt>
                <c:pt idx="1">
                  <c:v>482.08</c:v>
                </c:pt>
                <c:pt idx="2">
                  <c:v>495.33</c:v>
                </c:pt>
                <c:pt idx="3">
                  <c:v>722.75</c:v>
                </c:pt>
                <c:pt idx="4">
                  <c:v>627.07000000000005</c:v>
                </c:pt>
              </c:numCache>
            </c:numRef>
          </c:val>
          <c:extLst>
            <c:ext xmlns:c16="http://schemas.microsoft.com/office/drawing/2014/chart" uri="{C3380CC4-5D6E-409C-BE32-E72D297353CC}">
              <c16:uniqueId val="{00000000-0615-44B3-A0F9-EE604CB45E3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359.7</c:v>
                </c:pt>
                <c:pt idx="1">
                  <c:v>362.93</c:v>
                </c:pt>
                <c:pt idx="2">
                  <c:v>371.81</c:v>
                </c:pt>
                <c:pt idx="3">
                  <c:v>384.23</c:v>
                </c:pt>
                <c:pt idx="4">
                  <c:v>364.3</c:v>
                </c:pt>
              </c:numCache>
            </c:numRef>
          </c:val>
          <c:smooth val="0"/>
          <c:extLst>
            <c:ext xmlns:c16="http://schemas.microsoft.com/office/drawing/2014/chart" uri="{C3380CC4-5D6E-409C-BE32-E72D297353CC}">
              <c16:uniqueId val="{00000001-0615-44B3-A0F9-EE604CB45E3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188.31</c:v>
                </c:pt>
                <c:pt idx="1">
                  <c:v>166.12</c:v>
                </c:pt>
                <c:pt idx="2">
                  <c:v>145.54</c:v>
                </c:pt>
                <c:pt idx="3">
                  <c:v>125.26</c:v>
                </c:pt>
                <c:pt idx="4">
                  <c:v>108.22</c:v>
                </c:pt>
              </c:numCache>
            </c:numRef>
          </c:val>
          <c:extLst>
            <c:ext xmlns:c16="http://schemas.microsoft.com/office/drawing/2014/chart" uri="{C3380CC4-5D6E-409C-BE32-E72D297353CC}">
              <c16:uniqueId val="{00000000-0BD4-4512-B768-84CD538538D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447.01</c:v>
                </c:pt>
                <c:pt idx="1">
                  <c:v>439.05</c:v>
                </c:pt>
                <c:pt idx="2">
                  <c:v>465.85</c:v>
                </c:pt>
                <c:pt idx="3">
                  <c:v>439.43</c:v>
                </c:pt>
                <c:pt idx="4">
                  <c:v>438.41</c:v>
                </c:pt>
              </c:numCache>
            </c:numRef>
          </c:val>
          <c:smooth val="0"/>
          <c:extLst>
            <c:ext xmlns:c16="http://schemas.microsoft.com/office/drawing/2014/chart" uri="{C3380CC4-5D6E-409C-BE32-E72D297353CC}">
              <c16:uniqueId val="{00000001-0BD4-4512-B768-84CD538538D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128.13999999999999</c:v>
                </c:pt>
                <c:pt idx="1">
                  <c:v>124.77</c:v>
                </c:pt>
                <c:pt idx="2">
                  <c:v>123.92</c:v>
                </c:pt>
                <c:pt idx="3">
                  <c:v>120.02</c:v>
                </c:pt>
                <c:pt idx="4">
                  <c:v>111.3</c:v>
                </c:pt>
              </c:numCache>
            </c:numRef>
          </c:val>
          <c:extLst>
            <c:ext xmlns:c16="http://schemas.microsoft.com/office/drawing/2014/chart" uri="{C3380CC4-5D6E-409C-BE32-E72D297353CC}">
              <c16:uniqueId val="{00000000-344D-4493-8E67-F354C1DAF0E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95.81</c:v>
                </c:pt>
                <c:pt idx="1">
                  <c:v>95.26</c:v>
                </c:pt>
                <c:pt idx="2">
                  <c:v>92.39</c:v>
                </c:pt>
                <c:pt idx="3">
                  <c:v>94.41</c:v>
                </c:pt>
                <c:pt idx="4">
                  <c:v>90.96</c:v>
                </c:pt>
              </c:numCache>
            </c:numRef>
          </c:val>
          <c:smooth val="0"/>
          <c:extLst>
            <c:ext xmlns:c16="http://schemas.microsoft.com/office/drawing/2014/chart" uri="{C3380CC4-5D6E-409C-BE32-E72D297353CC}">
              <c16:uniqueId val="{00000001-344D-4493-8E67-F354C1DAF0E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122.08</c:v>
                </c:pt>
                <c:pt idx="1">
                  <c:v>125.72</c:v>
                </c:pt>
                <c:pt idx="2">
                  <c:v>125.38</c:v>
                </c:pt>
                <c:pt idx="3">
                  <c:v>130.71</c:v>
                </c:pt>
                <c:pt idx="4">
                  <c:v>137.28</c:v>
                </c:pt>
              </c:numCache>
            </c:numRef>
          </c:val>
          <c:extLst>
            <c:ext xmlns:c16="http://schemas.microsoft.com/office/drawing/2014/chart" uri="{C3380CC4-5D6E-409C-BE32-E72D297353CC}">
              <c16:uniqueId val="{00000000-1A7C-4C8D-AD87-1F451B919A1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189.58</c:v>
                </c:pt>
                <c:pt idx="1">
                  <c:v>192.82</c:v>
                </c:pt>
                <c:pt idx="2">
                  <c:v>192.98</c:v>
                </c:pt>
                <c:pt idx="3">
                  <c:v>192.13</c:v>
                </c:pt>
                <c:pt idx="4">
                  <c:v>197.04</c:v>
                </c:pt>
              </c:numCache>
            </c:numRef>
          </c:val>
          <c:smooth val="0"/>
          <c:extLst>
            <c:ext xmlns:c16="http://schemas.microsoft.com/office/drawing/2014/chart" uri="{C3380CC4-5D6E-409C-BE32-E72D297353CC}">
              <c16:uniqueId val="{00000001-1A7C-4C8D-AD87-1F451B919A1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W16"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群馬県　中之条町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A7</v>
      </c>
      <c r="X8" s="44"/>
      <c r="Y8" s="44"/>
      <c r="Z8" s="44"/>
      <c r="AA8" s="44"/>
      <c r="AB8" s="44"/>
      <c r="AC8" s="44"/>
      <c r="AD8" s="44" t="str">
        <f>データ!$M$6</f>
        <v>非設置</v>
      </c>
      <c r="AE8" s="44"/>
      <c r="AF8" s="44"/>
      <c r="AG8" s="44"/>
      <c r="AH8" s="44"/>
      <c r="AI8" s="44"/>
      <c r="AJ8" s="44"/>
      <c r="AK8" s="2"/>
      <c r="AL8" s="45">
        <f>データ!$R$6</f>
        <v>14938</v>
      </c>
      <c r="AM8" s="45"/>
      <c r="AN8" s="45"/>
      <c r="AO8" s="45"/>
      <c r="AP8" s="45"/>
      <c r="AQ8" s="45"/>
      <c r="AR8" s="45"/>
      <c r="AS8" s="45"/>
      <c r="AT8" s="46">
        <f>データ!$S$6</f>
        <v>439.28</v>
      </c>
      <c r="AU8" s="47"/>
      <c r="AV8" s="47"/>
      <c r="AW8" s="47"/>
      <c r="AX8" s="47"/>
      <c r="AY8" s="47"/>
      <c r="AZ8" s="47"/>
      <c r="BA8" s="47"/>
      <c r="BB8" s="48">
        <f>データ!$T$6</f>
        <v>34.01</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91.71</v>
      </c>
      <c r="J10" s="47"/>
      <c r="K10" s="47"/>
      <c r="L10" s="47"/>
      <c r="M10" s="47"/>
      <c r="N10" s="47"/>
      <c r="O10" s="81"/>
      <c r="P10" s="48">
        <f>データ!$P$6</f>
        <v>73.38</v>
      </c>
      <c r="Q10" s="48"/>
      <c r="R10" s="48"/>
      <c r="S10" s="48"/>
      <c r="T10" s="48"/>
      <c r="U10" s="48"/>
      <c r="V10" s="48"/>
      <c r="W10" s="45">
        <f>データ!$Q$6</f>
        <v>3074</v>
      </c>
      <c r="X10" s="45"/>
      <c r="Y10" s="45"/>
      <c r="Z10" s="45"/>
      <c r="AA10" s="45"/>
      <c r="AB10" s="45"/>
      <c r="AC10" s="45"/>
      <c r="AD10" s="2"/>
      <c r="AE10" s="2"/>
      <c r="AF10" s="2"/>
      <c r="AG10" s="2"/>
      <c r="AH10" s="2"/>
      <c r="AI10" s="2"/>
      <c r="AJ10" s="2"/>
      <c r="AK10" s="2"/>
      <c r="AL10" s="45">
        <f>データ!$U$6</f>
        <v>10829</v>
      </c>
      <c r="AM10" s="45"/>
      <c r="AN10" s="45"/>
      <c r="AO10" s="45"/>
      <c r="AP10" s="45"/>
      <c r="AQ10" s="45"/>
      <c r="AR10" s="45"/>
      <c r="AS10" s="45"/>
      <c r="AT10" s="46">
        <f>データ!$V$6</f>
        <v>9.83</v>
      </c>
      <c r="AU10" s="47"/>
      <c r="AV10" s="47"/>
      <c r="AW10" s="47"/>
      <c r="AX10" s="47"/>
      <c r="AY10" s="47"/>
      <c r="AZ10" s="47"/>
      <c r="BA10" s="47"/>
      <c r="BB10" s="48">
        <f>データ!$W$6</f>
        <v>1101.6300000000001</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z/WIvSWXcfjR5yhtb4EyuoV6WpMGhtYQy8smbZc9i7H/QpXZ60j/3/HyMcHsN/KRw7oT/EI8+aSke5AcBfQqsA==" saltValue="mP3cAQ2JPsA3NQHmT4YCh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104213</v>
      </c>
      <c r="D6" s="20">
        <f t="shared" si="3"/>
        <v>46</v>
      </c>
      <c r="E6" s="20">
        <f t="shared" si="3"/>
        <v>1</v>
      </c>
      <c r="F6" s="20">
        <f t="shared" si="3"/>
        <v>0</v>
      </c>
      <c r="G6" s="20">
        <f t="shared" si="3"/>
        <v>1</v>
      </c>
      <c r="H6" s="20" t="str">
        <f t="shared" si="3"/>
        <v>群馬県　中之条町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91.71</v>
      </c>
      <c r="P6" s="21">
        <f t="shared" si="3"/>
        <v>73.38</v>
      </c>
      <c r="Q6" s="21">
        <f t="shared" si="3"/>
        <v>3074</v>
      </c>
      <c r="R6" s="21">
        <f t="shared" si="3"/>
        <v>14938</v>
      </c>
      <c r="S6" s="21">
        <f t="shared" si="3"/>
        <v>439.28</v>
      </c>
      <c r="T6" s="21">
        <f t="shared" si="3"/>
        <v>34.01</v>
      </c>
      <c r="U6" s="21">
        <f t="shared" si="3"/>
        <v>10829</v>
      </c>
      <c r="V6" s="21">
        <f t="shared" si="3"/>
        <v>9.83</v>
      </c>
      <c r="W6" s="21">
        <f t="shared" si="3"/>
        <v>1101.6300000000001</v>
      </c>
      <c r="X6" s="22">
        <f>IF(X7="",NA(),X7)</f>
        <v>128.78</v>
      </c>
      <c r="Y6" s="22">
        <f t="shared" ref="Y6:AG6" si="4">IF(Y7="",NA(),Y7)</f>
        <v>125.89</v>
      </c>
      <c r="Z6" s="22">
        <f t="shared" si="4"/>
        <v>125.33</v>
      </c>
      <c r="AA6" s="22">
        <f t="shared" si="4"/>
        <v>121.48</v>
      </c>
      <c r="AB6" s="22">
        <f t="shared" si="4"/>
        <v>116.71</v>
      </c>
      <c r="AC6" s="22">
        <f t="shared" si="4"/>
        <v>108.76</v>
      </c>
      <c r="AD6" s="22">
        <f t="shared" si="4"/>
        <v>108.46</v>
      </c>
      <c r="AE6" s="22">
        <f t="shared" si="4"/>
        <v>109.02</v>
      </c>
      <c r="AF6" s="22">
        <f t="shared" si="4"/>
        <v>107.81</v>
      </c>
      <c r="AG6" s="22">
        <f t="shared" si="4"/>
        <v>107.21</v>
      </c>
      <c r="AH6" s="21" t="str">
        <f>IF(AH7="","",IF(AH7="-","【-】","【"&amp;SUBSTITUTE(TEXT(AH7,"#,##0.00"),"-","△")&amp;"】"))</f>
        <v>【108.70】</v>
      </c>
      <c r="AI6" s="21">
        <f>IF(AI7="",NA(),AI7)</f>
        <v>0</v>
      </c>
      <c r="AJ6" s="21">
        <f t="shared" ref="AJ6:AR6" si="5">IF(AJ7="",NA(),AJ7)</f>
        <v>0</v>
      </c>
      <c r="AK6" s="21">
        <f t="shared" si="5"/>
        <v>0</v>
      </c>
      <c r="AL6" s="21">
        <f t="shared" si="5"/>
        <v>0</v>
      </c>
      <c r="AM6" s="21">
        <f t="shared" si="5"/>
        <v>0</v>
      </c>
      <c r="AN6" s="22">
        <f t="shared" si="5"/>
        <v>7.48</v>
      </c>
      <c r="AO6" s="22">
        <f t="shared" si="5"/>
        <v>11.94</v>
      </c>
      <c r="AP6" s="22">
        <f t="shared" si="5"/>
        <v>11</v>
      </c>
      <c r="AQ6" s="22">
        <f t="shared" si="5"/>
        <v>8.86</v>
      </c>
      <c r="AR6" s="22">
        <f t="shared" si="5"/>
        <v>7.65</v>
      </c>
      <c r="AS6" s="21" t="str">
        <f>IF(AS7="","",IF(AS7="-","【-】","【"&amp;SUBSTITUTE(TEXT(AS7,"#,##0.00"),"-","△")&amp;"】"))</f>
        <v>【1.34】</v>
      </c>
      <c r="AT6" s="22">
        <f>IF(AT7="",NA(),AT7)</f>
        <v>550.69000000000005</v>
      </c>
      <c r="AU6" s="22">
        <f t="shared" ref="AU6:BC6" si="6">IF(AU7="",NA(),AU7)</f>
        <v>482.08</v>
      </c>
      <c r="AV6" s="22">
        <f t="shared" si="6"/>
        <v>495.33</v>
      </c>
      <c r="AW6" s="22">
        <f t="shared" si="6"/>
        <v>722.75</v>
      </c>
      <c r="AX6" s="22">
        <f t="shared" si="6"/>
        <v>627.07000000000005</v>
      </c>
      <c r="AY6" s="22">
        <f t="shared" si="6"/>
        <v>359.7</v>
      </c>
      <c r="AZ6" s="22">
        <f t="shared" si="6"/>
        <v>362.93</v>
      </c>
      <c r="BA6" s="22">
        <f t="shared" si="6"/>
        <v>371.81</v>
      </c>
      <c r="BB6" s="22">
        <f t="shared" si="6"/>
        <v>384.23</v>
      </c>
      <c r="BC6" s="22">
        <f t="shared" si="6"/>
        <v>364.3</v>
      </c>
      <c r="BD6" s="21" t="str">
        <f>IF(BD7="","",IF(BD7="-","【-】","【"&amp;SUBSTITUTE(TEXT(BD7,"#,##0.00"),"-","△")&amp;"】"))</f>
        <v>【252.29】</v>
      </c>
      <c r="BE6" s="22">
        <f>IF(BE7="",NA(),BE7)</f>
        <v>188.31</v>
      </c>
      <c r="BF6" s="22">
        <f t="shared" ref="BF6:BN6" si="7">IF(BF7="",NA(),BF7)</f>
        <v>166.12</v>
      </c>
      <c r="BG6" s="22">
        <f t="shared" si="7"/>
        <v>145.54</v>
      </c>
      <c r="BH6" s="22">
        <f t="shared" si="7"/>
        <v>125.26</v>
      </c>
      <c r="BI6" s="22">
        <f t="shared" si="7"/>
        <v>108.22</v>
      </c>
      <c r="BJ6" s="22">
        <f t="shared" si="7"/>
        <v>447.01</v>
      </c>
      <c r="BK6" s="22">
        <f t="shared" si="7"/>
        <v>439.05</v>
      </c>
      <c r="BL6" s="22">
        <f t="shared" si="7"/>
        <v>465.85</v>
      </c>
      <c r="BM6" s="22">
        <f t="shared" si="7"/>
        <v>439.43</v>
      </c>
      <c r="BN6" s="22">
        <f t="shared" si="7"/>
        <v>438.41</v>
      </c>
      <c r="BO6" s="21" t="str">
        <f>IF(BO7="","",IF(BO7="-","【-】","【"&amp;SUBSTITUTE(TEXT(BO7,"#,##0.00"),"-","△")&amp;"】"))</f>
        <v>【268.07】</v>
      </c>
      <c r="BP6" s="22">
        <f>IF(BP7="",NA(),BP7)</f>
        <v>128.13999999999999</v>
      </c>
      <c r="BQ6" s="22">
        <f t="shared" ref="BQ6:BY6" si="8">IF(BQ7="",NA(),BQ7)</f>
        <v>124.77</v>
      </c>
      <c r="BR6" s="22">
        <f t="shared" si="8"/>
        <v>123.92</v>
      </c>
      <c r="BS6" s="22">
        <f t="shared" si="8"/>
        <v>120.02</v>
      </c>
      <c r="BT6" s="22">
        <f t="shared" si="8"/>
        <v>111.3</v>
      </c>
      <c r="BU6" s="22">
        <f t="shared" si="8"/>
        <v>95.81</v>
      </c>
      <c r="BV6" s="22">
        <f t="shared" si="8"/>
        <v>95.26</v>
      </c>
      <c r="BW6" s="22">
        <f t="shared" si="8"/>
        <v>92.39</v>
      </c>
      <c r="BX6" s="22">
        <f t="shared" si="8"/>
        <v>94.41</v>
      </c>
      <c r="BY6" s="22">
        <f t="shared" si="8"/>
        <v>90.96</v>
      </c>
      <c r="BZ6" s="21" t="str">
        <f>IF(BZ7="","",IF(BZ7="-","【-】","【"&amp;SUBSTITUTE(TEXT(BZ7,"#,##0.00"),"-","△")&amp;"】"))</f>
        <v>【97.47】</v>
      </c>
      <c r="CA6" s="22">
        <f>IF(CA7="",NA(),CA7)</f>
        <v>122.08</v>
      </c>
      <c r="CB6" s="22">
        <f t="shared" ref="CB6:CJ6" si="9">IF(CB7="",NA(),CB7)</f>
        <v>125.72</v>
      </c>
      <c r="CC6" s="22">
        <f t="shared" si="9"/>
        <v>125.38</v>
      </c>
      <c r="CD6" s="22">
        <f t="shared" si="9"/>
        <v>130.71</v>
      </c>
      <c r="CE6" s="22">
        <f t="shared" si="9"/>
        <v>137.28</v>
      </c>
      <c r="CF6" s="22">
        <f t="shared" si="9"/>
        <v>189.58</v>
      </c>
      <c r="CG6" s="22">
        <f t="shared" si="9"/>
        <v>192.82</v>
      </c>
      <c r="CH6" s="22">
        <f t="shared" si="9"/>
        <v>192.98</v>
      </c>
      <c r="CI6" s="22">
        <f t="shared" si="9"/>
        <v>192.13</v>
      </c>
      <c r="CJ6" s="22">
        <f t="shared" si="9"/>
        <v>197.04</v>
      </c>
      <c r="CK6" s="21" t="str">
        <f>IF(CK7="","",IF(CK7="-","【-】","【"&amp;SUBSTITUTE(TEXT(CK7,"#,##0.00"),"-","△")&amp;"】"))</f>
        <v>【174.75】</v>
      </c>
      <c r="CL6" s="22">
        <f>IF(CL7="",NA(),CL7)</f>
        <v>39.409999999999997</v>
      </c>
      <c r="CM6" s="22">
        <f t="shared" ref="CM6:CU6" si="10">IF(CM7="",NA(),CM7)</f>
        <v>37.409999999999997</v>
      </c>
      <c r="CN6" s="22">
        <f t="shared" si="10"/>
        <v>37.42</v>
      </c>
      <c r="CO6" s="22">
        <f t="shared" si="10"/>
        <v>35.159999999999997</v>
      </c>
      <c r="CP6" s="22">
        <f t="shared" si="10"/>
        <v>35.51</v>
      </c>
      <c r="CQ6" s="22">
        <f t="shared" si="10"/>
        <v>55.22</v>
      </c>
      <c r="CR6" s="22">
        <f t="shared" si="10"/>
        <v>54.05</v>
      </c>
      <c r="CS6" s="22">
        <f t="shared" si="10"/>
        <v>54.43</v>
      </c>
      <c r="CT6" s="22">
        <f t="shared" si="10"/>
        <v>53.87</v>
      </c>
      <c r="CU6" s="22">
        <f t="shared" si="10"/>
        <v>54.49</v>
      </c>
      <c r="CV6" s="21" t="str">
        <f>IF(CV7="","",IF(CV7="-","【-】","【"&amp;SUBSTITUTE(TEXT(CV7,"#,##0.00"),"-","△")&amp;"】"))</f>
        <v>【59.97】</v>
      </c>
      <c r="CW6" s="22">
        <f>IF(CW7="",NA(),CW7)</f>
        <v>79.56</v>
      </c>
      <c r="CX6" s="22">
        <f t="shared" ref="CX6:DF6" si="11">IF(CX7="",NA(),CX7)</f>
        <v>82.43</v>
      </c>
      <c r="CY6" s="22">
        <f t="shared" si="11"/>
        <v>82.64</v>
      </c>
      <c r="CZ6" s="22">
        <f t="shared" si="11"/>
        <v>85.57</v>
      </c>
      <c r="DA6" s="22">
        <f t="shared" si="11"/>
        <v>83.06</v>
      </c>
      <c r="DB6" s="22">
        <f t="shared" si="11"/>
        <v>80.930000000000007</v>
      </c>
      <c r="DC6" s="22">
        <f t="shared" si="11"/>
        <v>80.510000000000005</v>
      </c>
      <c r="DD6" s="22">
        <f t="shared" si="11"/>
        <v>79.44</v>
      </c>
      <c r="DE6" s="22">
        <f t="shared" si="11"/>
        <v>79.489999999999995</v>
      </c>
      <c r="DF6" s="22">
        <f t="shared" si="11"/>
        <v>78.8</v>
      </c>
      <c r="DG6" s="21" t="str">
        <f>IF(DG7="","",IF(DG7="-","【-】","【"&amp;SUBSTITUTE(TEXT(DG7,"#,##0.00"),"-","△")&amp;"】"))</f>
        <v>【89.76】</v>
      </c>
      <c r="DH6" s="22">
        <f>IF(DH7="",NA(),DH7)</f>
        <v>52.81</v>
      </c>
      <c r="DI6" s="22">
        <f t="shared" ref="DI6:DQ6" si="12">IF(DI7="",NA(),DI7)</f>
        <v>53.87</v>
      </c>
      <c r="DJ6" s="22">
        <f t="shared" si="12"/>
        <v>55.25</v>
      </c>
      <c r="DK6" s="22">
        <f t="shared" si="12"/>
        <v>56.83</v>
      </c>
      <c r="DL6" s="22">
        <f t="shared" si="12"/>
        <v>57.96</v>
      </c>
      <c r="DM6" s="22">
        <f t="shared" si="12"/>
        <v>47.97</v>
      </c>
      <c r="DN6" s="22">
        <f t="shared" si="12"/>
        <v>49.12</v>
      </c>
      <c r="DO6" s="22">
        <f t="shared" si="12"/>
        <v>49.39</v>
      </c>
      <c r="DP6" s="22">
        <f t="shared" si="12"/>
        <v>50.75</v>
      </c>
      <c r="DQ6" s="22">
        <f t="shared" si="12"/>
        <v>51.72</v>
      </c>
      <c r="DR6" s="21" t="str">
        <f>IF(DR7="","",IF(DR7="-","【-】","【"&amp;SUBSTITUTE(TEXT(DR7,"#,##0.00"),"-","△")&amp;"】"))</f>
        <v>【51.51】</v>
      </c>
      <c r="DS6" s="22">
        <f>IF(DS7="",NA(),DS7)</f>
        <v>1.82</v>
      </c>
      <c r="DT6" s="22">
        <f t="shared" ref="DT6:EB6" si="13">IF(DT7="",NA(),DT7)</f>
        <v>2.21</v>
      </c>
      <c r="DU6" s="22">
        <f t="shared" si="13"/>
        <v>2.63</v>
      </c>
      <c r="DV6" s="22">
        <f t="shared" si="13"/>
        <v>2.33</v>
      </c>
      <c r="DW6" s="22">
        <f t="shared" si="13"/>
        <v>1.18</v>
      </c>
      <c r="DX6" s="22">
        <f t="shared" si="13"/>
        <v>15.33</v>
      </c>
      <c r="DY6" s="22">
        <f t="shared" si="13"/>
        <v>16.760000000000002</v>
      </c>
      <c r="DZ6" s="22">
        <f t="shared" si="13"/>
        <v>18.57</v>
      </c>
      <c r="EA6" s="22">
        <f t="shared" si="13"/>
        <v>21.14</v>
      </c>
      <c r="EB6" s="22">
        <f t="shared" si="13"/>
        <v>22.12</v>
      </c>
      <c r="EC6" s="21" t="str">
        <f>IF(EC7="","",IF(EC7="-","【-】","【"&amp;SUBSTITUTE(TEXT(EC7,"#,##0.00"),"-","△")&amp;"】"))</f>
        <v>【23.75】</v>
      </c>
      <c r="ED6" s="22">
        <f>IF(ED7="",NA(),ED7)</f>
        <v>0.05</v>
      </c>
      <c r="EE6" s="22">
        <f t="shared" ref="EE6:EM6" si="14">IF(EE7="",NA(),EE7)</f>
        <v>0.31</v>
      </c>
      <c r="EF6" s="22">
        <f t="shared" si="14"/>
        <v>0.45</v>
      </c>
      <c r="EG6" s="22">
        <f t="shared" si="14"/>
        <v>0.64</v>
      </c>
      <c r="EH6" s="22">
        <f t="shared" si="14"/>
        <v>0.49</v>
      </c>
      <c r="EI6" s="22">
        <f t="shared" si="14"/>
        <v>0.43</v>
      </c>
      <c r="EJ6" s="22">
        <f t="shared" si="14"/>
        <v>0.42</v>
      </c>
      <c r="EK6" s="22">
        <f t="shared" si="14"/>
        <v>0.44</v>
      </c>
      <c r="EL6" s="22">
        <f t="shared" si="14"/>
        <v>0.5</v>
      </c>
      <c r="EM6" s="22">
        <f t="shared" si="14"/>
        <v>0.4</v>
      </c>
      <c r="EN6" s="21" t="str">
        <f>IF(EN7="","",IF(EN7="-","【-】","【"&amp;SUBSTITUTE(TEXT(EN7,"#,##0.00"),"-","△")&amp;"】"))</f>
        <v>【0.67】</v>
      </c>
    </row>
    <row r="7" spans="1:144" s="23" customFormat="1" x14ac:dyDescent="0.2">
      <c r="A7" s="15"/>
      <c r="B7" s="24">
        <v>2022</v>
      </c>
      <c r="C7" s="24">
        <v>104213</v>
      </c>
      <c r="D7" s="24">
        <v>46</v>
      </c>
      <c r="E7" s="24">
        <v>1</v>
      </c>
      <c r="F7" s="24">
        <v>0</v>
      </c>
      <c r="G7" s="24">
        <v>1</v>
      </c>
      <c r="H7" s="24" t="s">
        <v>93</v>
      </c>
      <c r="I7" s="24" t="s">
        <v>94</v>
      </c>
      <c r="J7" s="24" t="s">
        <v>95</v>
      </c>
      <c r="K7" s="24" t="s">
        <v>96</v>
      </c>
      <c r="L7" s="24" t="s">
        <v>97</v>
      </c>
      <c r="M7" s="24" t="s">
        <v>98</v>
      </c>
      <c r="N7" s="25" t="s">
        <v>99</v>
      </c>
      <c r="O7" s="25">
        <v>91.71</v>
      </c>
      <c r="P7" s="25">
        <v>73.38</v>
      </c>
      <c r="Q7" s="25">
        <v>3074</v>
      </c>
      <c r="R7" s="25">
        <v>14938</v>
      </c>
      <c r="S7" s="25">
        <v>439.28</v>
      </c>
      <c r="T7" s="25">
        <v>34.01</v>
      </c>
      <c r="U7" s="25">
        <v>10829</v>
      </c>
      <c r="V7" s="25">
        <v>9.83</v>
      </c>
      <c r="W7" s="25">
        <v>1101.6300000000001</v>
      </c>
      <c r="X7" s="25">
        <v>128.78</v>
      </c>
      <c r="Y7" s="25">
        <v>125.89</v>
      </c>
      <c r="Z7" s="25">
        <v>125.33</v>
      </c>
      <c r="AA7" s="25">
        <v>121.48</v>
      </c>
      <c r="AB7" s="25">
        <v>116.71</v>
      </c>
      <c r="AC7" s="25">
        <v>108.76</v>
      </c>
      <c r="AD7" s="25">
        <v>108.46</v>
      </c>
      <c r="AE7" s="25">
        <v>109.02</v>
      </c>
      <c r="AF7" s="25">
        <v>107.81</v>
      </c>
      <c r="AG7" s="25">
        <v>107.21</v>
      </c>
      <c r="AH7" s="25">
        <v>108.7</v>
      </c>
      <c r="AI7" s="25">
        <v>0</v>
      </c>
      <c r="AJ7" s="25">
        <v>0</v>
      </c>
      <c r="AK7" s="25">
        <v>0</v>
      </c>
      <c r="AL7" s="25">
        <v>0</v>
      </c>
      <c r="AM7" s="25">
        <v>0</v>
      </c>
      <c r="AN7" s="25">
        <v>7.48</v>
      </c>
      <c r="AO7" s="25">
        <v>11.94</v>
      </c>
      <c r="AP7" s="25">
        <v>11</v>
      </c>
      <c r="AQ7" s="25">
        <v>8.86</v>
      </c>
      <c r="AR7" s="25">
        <v>7.65</v>
      </c>
      <c r="AS7" s="25">
        <v>1.34</v>
      </c>
      <c r="AT7" s="25">
        <v>550.69000000000005</v>
      </c>
      <c r="AU7" s="25">
        <v>482.08</v>
      </c>
      <c r="AV7" s="25">
        <v>495.33</v>
      </c>
      <c r="AW7" s="25">
        <v>722.75</v>
      </c>
      <c r="AX7" s="25">
        <v>627.07000000000005</v>
      </c>
      <c r="AY7" s="25">
        <v>359.7</v>
      </c>
      <c r="AZ7" s="25">
        <v>362.93</v>
      </c>
      <c r="BA7" s="25">
        <v>371.81</v>
      </c>
      <c r="BB7" s="25">
        <v>384.23</v>
      </c>
      <c r="BC7" s="25">
        <v>364.3</v>
      </c>
      <c r="BD7" s="25">
        <v>252.29</v>
      </c>
      <c r="BE7" s="25">
        <v>188.31</v>
      </c>
      <c r="BF7" s="25">
        <v>166.12</v>
      </c>
      <c r="BG7" s="25">
        <v>145.54</v>
      </c>
      <c r="BH7" s="25">
        <v>125.26</v>
      </c>
      <c r="BI7" s="25">
        <v>108.22</v>
      </c>
      <c r="BJ7" s="25">
        <v>447.01</v>
      </c>
      <c r="BK7" s="25">
        <v>439.05</v>
      </c>
      <c r="BL7" s="25">
        <v>465.85</v>
      </c>
      <c r="BM7" s="25">
        <v>439.43</v>
      </c>
      <c r="BN7" s="25">
        <v>438.41</v>
      </c>
      <c r="BO7" s="25">
        <v>268.07</v>
      </c>
      <c r="BP7" s="25">
        <v>128.13999999999999</v>
      </c>
      <c r="BQ7" s="25">
        <v>124.77</v>
      </c>
      <c r="BR7" s="25">
        <v>123.92</v>
      </c>
      <c r="BS7" s="25">
        <v>120.02</v>
      </c>
      <c r="BT7" s="25">
        <v>111.3</v>
      </c>
      <c r="BU7" s="25">
        <v>95.81</v>
      </c>
      <c r="BV7" s="25">
        <v>95.26</v>
      </c>
      <c r="BW7" s="25">
        <v>92.39</v>
      </c>
      <c r="BX7" s="25">
        <v>94.41</v>
      </c>
      <c r="BY7" s="25">
        <v>90.96</v>
      </c>
      <c r="BZ7" s="25">
        <v>97.47</v>
      </c>
      <c r="CA7" s="25">
        <v>122.08</v>
      </c>
      <c r="CB7" s="25">
        <v>125.72</v>
      </c>
      <c r="CC7" s="25">
        <v>125.38</v>
      </c>
      <c r="CD7" s="25">
        <v>130.71</v>
      </c>
      <c r="CE7" s="25">
        <v>137.28</v>
      </c>
      <c r="CF7" s="25">
        <v>189.58</v>
      </c>
      <c r="CG7" s="25">
        <v>192.82</v>
      </c>
      <c r="CH7" s="25">
        <v>192.98</v>
      </c>
      <c r="CI7" s="25">
        <v>192.13</v>
      </c>
      <c r="CJ7" s="25">
        <v>197.04</v>
      </c>
      <c r="CK7" s="25">
        <v>174.75</v>
      </c>
      <c r="CL7" s="25">
        <v>39.409999999999997</v>
      </c>
      <c r="CM7" s="25">
        <v>37.409999999999997</v>
      </c>
      <c r="CN7" s="25">
        <v>37.42</v>
      </c>
      <c r="CO7" s="25">
        <v>35.159999999999997</v>
      </c>
      <c r="CP7" s="25">
        <v>35.51</v>
      </c>
      <c r="CQ7" s="25">
        <v>55.22</v>
      </c>
      <c r="CR7" s="25">
        <v>54.05</v>
      </c>
      <c r="CS7" s="25">
        <v>54.43</v>
      </c>
      <c r="CT7" s="25">
        <v>53.87</v>
      </c>
      <c r="CU7" s="25">
        <v>54.49</v>
      </c>
      <c r="CV7" s="25">
        <v>59.97</v>
      </c>
      <c r="CW7" s="25">
        <v>79.56</v>
      </c>
      <c r="CX7" s="25">
        <v>82.43</v>
      </c>
      <c r="CY7" s="25">
        <v>82.64</v>
      </c>
      <c r="CZ7" s="25">
        <v>85.57</v>
      </c>
      <c r="DA7" s="25">
        <v>83.06</v>
      </c>
      <c r="DB7" s="25">
        <v>80.930000000000007</v>
      </c>
      <c r="DC7" s="25">
        <v>80.510000000000005</v>
      </c>
      <c r="DD7" s="25">
        <v>79.44</v>
      </c>
      <c r="DE7" s="25">
        <v>79.489999999999995</v>
      </c>
      <c r="DF7" s="25">
        <v>78.8</v>
      </c>
      <c r="DG7" s="25">
        <v>89.76</v>
      </c>
      <c r="DH7" s="25">
        <v>52.81</v>
      </c>
      <c r="DI7" s="25">
        <v>53.87</v>
      </c>
      <c r="DJ7" s="25">
        <v>55.25</v>
      </c>
      <c r="DK7" s="25">
        <v>56.83</v>
      </c>
      <c r="DL7" s="25">
        <v>57.96</v>
      </c>
      <c r="DM7" s="25">
        <v>47.97</v>
      </c>
      <c r="DN7" s="25">
        <v>49.12</v>
      </c>
      <c r="DO7" s="25">
        <v>49.39</v>
      </c>
      <c r="DP7" s="25">
        <v>50.75</v>
      </c>
      <c r="DQ7" s="25">
        <v>51.72</v>
      </c>
      <c r="DR7" s="25">
        <v>51.51</v>
      </c>
      <c r="DS7" s="25">
        <v>1.82</v>
      </c>
      <c r="DT7" s="25">
        <v>2.21</v>
      </c>
      <c r="DU7" s="25">
        <v>2.63</v>
      </c>
      <c r="DV7" s="25">
        <v>2.33</v>
      </c>
      <c r="DW7" s="25">
        <v>1.18</v>
      </c>
      <c r="DX7" s="25">
        <v>15.33</v>
      </c>
      <c r="DY7" s="25">
        <v>16.760000000000002</v>
      </c>
      <c r="DZ7" s="25">
        <v>18.57</v>
      </c>
      <c r="EA7" s="25">
        <v>21.14</v>
      </c>
      <c r="EB7" s="25">
        <v>22.12</v>
      </c>
      <c r="EC7" s="25">
        <v>23.75</v>
      </c>
      <c r="ED7" s="25">
        <v>0.05</v>
      </c>
      <c r="EE7" s="25">
        <v>0.31</v>
      </c>
      <c r="EF7" s="25">
        <v>0.45</v>
      </c>
      <c r="EG7" s="25">
        <v>0.64</v>
      </c>
      <c r="EH7" s="25">
        <v>0.49</v>
      </c>
      <c r="EI7" s="25">
        <v>0.43</v>
      </c>
      <c r="EJ7" s="25">
        <v>0.42</v>
      </c>
      <c r="EK7" s="25">
        <v>0.44</v>
      </c>
      <c r="EL7" s="25">
        <v>0.5</v>
      </c>
      <c r="EM7" s="25">
        <v>0.4</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2024-01-31T01:28:14Z</cp:lastPrinted>
  <dcterms:created xsi:type="dcterms:W3CDTF">2023-12-05T00:50:51Z</dcterms:created>
  <dcterms:modified xsi:type="dcterms:W3CDTF">2024-02-21T06:54:12Z</dcterms:modified>
  <cp:category/>
</cp:coreProperties>
</file>