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gw482-645w\Desktop\上水道令和２年度から\調査・照会等\令和５年度\2024.2.2経営比較分析表\入力表\"/>
    </mc:Choice>
  </mc:AlternateContent>
  <xr:revisionPtr revIDLastSave="0" documentId="13_ncr:1_{2A7E2D91-E942-4E78-9618-BCD3A3804B09}" xr6:coauthVersionLast="36" xr6:coauthVersionMax="36" xr10:uidLastSave="{00000000-0000-0000-0000-000000000000}"/>
  <workbookProtection workbookAlgorithmName="SHA-512" workbookHashValue="UJcEwjlj9dr4WVNGDPMC+gq5b+y6SgXLo7rIP534I/o4FS+MFh7+2RE4mDodcwZFxo+yI7R/JrvZJ9m2VlaOyg==" workbookSaltValue="0nUGEZcb8stBiOC+eaoZjg==" workbookSpinCount="100000" lockStructure="1"/>
  <bookViews>
    <workbookView xWindow="0" yWindow="0" windowWidth="9225" windowHeight="742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<sst xmlns="http://schemas.openxmlformats.org/spreadsheetml/2006/main" count="228" uniqueCount="113">
  <si>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</si>
  <si>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</si>
  <si>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</si>
  <si>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</si>
  <si>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</si>
  <si>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</si>
  <si>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</si>
  <si>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</si>
  <si>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</si>
  <si>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</si>
  <si>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</si>
  <si>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</si>
  <si>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</si>
  <si>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</si>
  <si>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</si>
  <si>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</si>
  <si>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</si>
  <si>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</si>
  <si>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</si>
  <si>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</si>
  <si>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</si>
  <si>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</si>
  <si>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</si>
  <si>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</si>
  <si>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</si>
  <si>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</si>
  <si>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</si>
  <si>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</si>
  <si>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</si>
  <si>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</si>
  <si>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</si>
  <si>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</si>
  <si>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</si>
  <si>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</si>
  <si>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</si>
  <si>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</si>
  <si>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</si>
  <si>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</si>
  <si>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</si>
  <si>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</si>
  <si>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</si>
  <si>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</si>
  <si>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</si>
  <si>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</si>
  <si>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</si>
  <si>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</si>
  <si>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</si>
  <si>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</si>
  <si>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</si>
  <si>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</si>
  <si>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</si>
  <si>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</si>
  <si>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</si>
  <si>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</si>
  <si>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</si>
  <si>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</si>
  <si>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</si>
  <si>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</si>
  <si>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</si>
  <si>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</si>
  <si>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</si>
  <si>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</si>
  <si>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</si>
  <si>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</si>
  <si>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</si>
  <si>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</si>
  <si>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</si>
  <si>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</si>
  <si>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</si>
  <si>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</si>
  <si>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</si>
  <si>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</si>
  <si>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</si>
  <si>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</si>
  <si>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</si>
  <si>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</si>
  <si>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</si>
  <si>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</si>
  <si>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</si>
  <si>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</si>
  <si>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</si>
  <si>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</si>
  <si>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</si>
  <si>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</si>
  <si>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</si>
  <si>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</si>
  <si>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</si>
  <si>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</si>
  <si>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</si>
  <si>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</si>
  <si>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</si>
  <si>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</si>
  <si>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嬬恋村</t>
  </si>
  <si>
    <t>法適用</t>
  </si>
  <si>
    <t>水道事業</t>
  </si>
  <si>
    <t>末端給水事業</t>
  </si>
  <si>
    <t>A9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</si>
  <si>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</si>
  <si>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</si>
  <si>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</si>
  <si>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</si>
  <si>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</si>
  <si>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</si>
  <si>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</si>
  <si>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</si>
  <si>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</si>
  <si>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</si>
  <si>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</si>
  <si>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</si>
  <si>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</si>
  <si>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  対前年比では給水収益が増えたが、費用も増えているため若干低下している。    　　
②累積欠損金比率　現状を維持したい。
③流動比率　対前年比で流動資産の現金・預金が増え、流動負債の企業債が減っている。　
④企業債残高対給水収益比率　企業債残高が減っているため低下している。
⑤料金回収率　給水に係る費用は給水収益で賄われており、今後も維持したい。
⑥給水原価　横ばいで推移しているが、平均値と比較し低い。今後も適切な数値を維持したい。
⑦施設利用率　３年連続で平均値を下回った。コロナの影響で別荘地、宿泊施設を中心に配水量が減少したが回復してきており、次年度は平均値に近い数値になると見込んでいる。
⑧有収率　依然として低い数値であり、平均値と比較しても大きな差がある。引き続き重要課題として漏水の解消に取り組みたい。</t>
    <rPh sb="15" eb="17">
      <t>キュウスイ</t>
    </rPh>
    <rPh sb="35" eb="37">
      <t>ジャッカン</t>
    </rPh>
    <rPh sb="126" eb="129">
      <t>キギョウサイ</t>
    </rPh>
    <rPh sb="129" eb="131">
      <t>ザンダカ</t>
    </rPh>
    <rPh sb="132" eb="133">
      <t>ヘ</t>
    </rPh>
    <rPh sb="139" eb="141">
      <t>テイカ</t>
    </rPh>
    <rPh sb="174" eb="176">
      <t>コンゴ</t>
    </rPh>
    <rPh sb="177" eb="179">
      <t>イジ</t>
    </rPh>
    <rPh sb="190" eb="191">
      <t>ヨコ</t>
    </rPh>
    <rPh sb="194" eb="196">
      <t>スイイ</t>
    </rPh>
    <rPh sb="206" eb="208">
      <t>ヒカク</t>
    </rPh>
    <rPh sb="272" eb="274">
      <t>ゲンショウ</t>
    </rPh>
    <rPh sb="286" eb="289">
      <t>ジネンド</t>
    </rPh>
    <rPh sb="290" eb="293">
      <t>ヘイキンチ</t>
    </rPh>
    <rPh sb="294" eb="295">
      <t>チカ</t>
    </rPh>
    <rPh sb="296" eb="298">
      <t>スウチ</t>
    </rPh>
    <rPh sb="302" eb="304">
      <t>ミコ</t>
    </rPh>
    <rPh sb="315" eb="317">
      <t>イゼン</t>
    </rPh>
    <rPh sb="320" eb="321">
      <t>ヒク</t>
    </rPh>
    <rPh sb="322" eb="324">
      <t>スウチ</t>
    </rPh>
    <rPh sb="349" eb="351">
      <t>ジュウヨウ</t>
    </rPh>
    <rPh sb="351" eb="353">
      <t>カダイ</t>
    </rPh>
    <rPh sb="359" eb="361">
      <t>カイショウ</t>
    </rPh>
    <phoneticPr fontId="4"/>
  </si>
  <si>
    <t>①有形固定資産減価償却率　ほぼ横ばいで推移しているが、平均値を上回っている。引き続き計画的に施設の更新に取り組みたい。
②管路経年化率　上昇してきているが、今後も更に上昇傾向で推移すると見込んでいる。
③管路更新率　平均値は上回っているが、当該年度は口径の小さな管路の更新であったため、更新距離も伸びている。</t>
    <rPh sb="1" eb="3">
      <t>ユウケイ</t>
    </rPh>
    <rPh sb="3" eb="7">
      <t>コテイシサン</t>
    </rPh>
    <rPh sb="7" eb="9">
      <t>ゲンカ</t>
    </rPh>
    <rPh sb="9" eb="11">
      <t>ショウキャク</t>
    </rPh>
    <rPh sb="11" eb="12">
      <t>リツ</t>
    </rPh>
    <rPh sb="15" eb="16">
      <t>ヨコ</t>
    </rPh>
    <rPh sb="19" eb="21">
      <t>スイイ</t>
    </rPh>
    <rPh sb="27" eb="30">
      <t>ヘイキンチ</t>
    </rPh>
    <rPh sb="31" eb="33">
      <t>ウワマワ</t>
    </rPh>
    <rPh sb="38" eb="39">
      <t>ヒ</t>
    </rPh>
    <rPh sb="40" eb="41">
      <t>ツヅ</t>
    </rPh>
    <rPh sb="42" eb="44">
      <t>ケイカク</t>
    </rPh>
    <rPh sb="44" eb="45">
      <t>テキ</t>
    </rPh>
    <rPh sb="46" eb="48">
      <t>シセツ</t>
    </rPh>
    <rPh sb="49" eb="51">
      <t>コウシン</t>
    </rPh>
    <rPh sb="52" eb="53">
      <t>ト</t>
    </rPh>
    <rPh sb="54" eb="55">
      <t>ク</t>
    </rPh>
    <rPh sb="61" eb="63">
      <t>カンロ</t>
    </rPh>
    <rPh sb="63" eb="66">
      <t>ケイネンカ</t>
    </rPh>
    <rPh sb="66" eb="67">
      <t>リツ</t>
    </rPh>
    <rPh sb="68" eb="70">
      <t>ジョウショウ</t>
    </rPh>
    <rPh sb="78" eb="80">
      <t>コンゴ</t>
    </rPh>
    <rPh sb="81" eb="82">
      <t>サラ</t>
    </rPh>
    <rPh sb="83" eb="85">
      <t>ジョウショウ</t>
    </rPh>
    <rPh sb="85" eb="87">
      <t>ケイコウ</t>
    </rPh>
    <rPh sb="88" eb="90">
      <t>スイイ</t>
    </rPh>
    <rPh sb="93" eb="95">
      <t>ミコ</t>
    </rPh>
    <rPh sb="102" eb="104">
      <t>カンロ</t>
    </rPh>
    <rPh sb="104" eb="106">
      <t>コウシン</t>
    </rPh>
    <rPh sb="106" eb="107">
      <t>リツ</t>
    </rPh>
    <rPh sb="108" eb="111">
      <t>ヘイキンチ</t>
    </rPh>
    <rPh sb="112" eb="114">
      <t>ウワマワ</t>
    </rPh>
    <rPh sb="120" eb="122">
      <t>トウガイ</t>
    </rPh>
    <rPh sb="122" eb="124">
      <t>ネンド</t>
    </rPh>
    <rPh sb="125" eb="127">
      <t>コウケイ</t>
    </rPh>
    <rPh sb="128" eb="129">
      <t>チイ</t>
    </rPh>
    <rPh sb="131" eb="133">
      <t>カンロ</t>
    </rPh>
    <rPh sb="134" eb="136">
      <t>コウシン</t>
    </rPh>
    <rPh sb="143" eb="145">
      <t>コウシン</t>
    </rPh>
    <rPh sb="145" eb="147">
      <t>キョリ</t>
    </rPh>
    <rPh sb="148" eb="149">
      <t>ノ</t>
    </rPh>
    <phoneticPr fontId="4"/>
  </si>
  <si>
    <t>「1.経営の健全性・効率性」において、経常収支比率、流動比率、企業債残高対給水収益比率、料金回収率、給水原価は現時点では問題となる数値ではないが、引き続き健全性、効率性の維持に努めたい。一方で「2.老朽化の状況」の数値では、平均値と比較し更新が大きく遅れていることが明らかである。健全な経営を維持する中で計画的、効率的な更新に努めたい。</t>
    <rPh sb="3" eb="5">
      <t>ケイエイ</t>
    </rPh>
    <rPh sb="6" eb="9">
      <t>ケンゼンセイ</t>
    </rPh>
    <rPh sb="10" eb="12">
      <t>コウリツ</t>
    </rPh>
    <rPh sb="12" eb="13">
      <t>セイ</t>
    </rPh>
    <rPh sb="19" eb="21">
      <t>ケイジョウ</t>
    </rPh>
    <rPh sb="21" eb="23">
      <t>シュウシ</t>
    </rPh>
    <rPh sb="23" eb="25">
      <t>ヒリツ</t>
    </rPh>
    <rPh sb="26" eb="28">
      <t>リュウドウ</t>
    </rPh>
    <rPh sb="28" eb="30">
      <t>ヒリツ</t>
    </rPh>
    <rPh sb="31" eb="34">
      <t>キギョウサイ</t>
    </rPh>
    <rPh sb="34" eb="36">
      <t>ザンダカ</t>
    </rPh>
    <rPh sb="36" eb="37">
      <t>タイ</t>
    </rPh>
    <rPh sb="37" eb="39">
      <t>キュウスイ</t>
    </rPh>
    <rPh sb="39" eb="41">
      <t>シュウエキ</t>
    </rPh>
    <rPh sb="41" eb="43">
      <t>ヒリツ</t>
    </rPh>
    <rPh sb="44" eb="46">
      <t>リョウキン</t>
    </rPh>
    <rPh sb="46" eb="49">
      <t>カイシュウリツ</t>
    </rPh>
    <rPh sb="50" eb="52">
      <t>キュウスイ</t>
    </rPh>
    <rPh sb="55" eb="58">
      <t>ゲンジテン</t>
    </rPh>
    <rPh sb="60" eb="62">
      <t>モンダイ</t>
    </rPh>
    <rPh sb="65" eb="67">
      <t>スウチ</t>
    </rPh>
    <rPh sb="73" eb="74">
      <t>ヒ</t>
    </rPh>
    <rPh sb="75" eb="76">
      <t>ツヅ</t>
    </rPh>
    <rPh sb="77" eb="80">
      <t>ケンゼンセイ</t>
    </rPh>
    <rPh sb="81" eb="83">
      <t>コウリツ</t>
    </rPh>
    <rPh sb="83" eb="84">
      <t>セイ</t>
    </rPh>
    <rPh sb="85" eb="87">
      <t>イジ</t>
    </rPh>
    <rPh sb="88" eb="89">
      <t>ツト</t>
    </rPh>
    <rPh sb="93" eb="95">
      <t>イッポウ</t>
    </rPh>
    <rPh sb="99" eb="102">
      <t>ロウキュウカ</t>
    </rPh>
    <rPh sb="103" eb="105">
      <t>ジョウキョウ</t>
    </rPh>
    <rPh sb="107" eb="109">
      <t>スウチ</t>
    </rPh>
    <rPh sb="116" eb="118">
      <t>ヒカク</t>
    </rPh>
    <rPh sb="119" eb="121">
      <t>コウシン</t>
    </rPh>
    <rPh sb="122" eb="123">
      <t>オオ</t>
    </rPh>
    <rPh sb="125" eb="126">
      <t>オク</t>
    </rPh>
    <rPh sb="140" eb="142">
      <t>ケンゼン</t>
    </rPh>
    <rPh sb="143" eb="145">
      <t>ケイエイ</t>
    </rPh>
    <rPh sb="146" eb="148">
      <t>イジ</t>
    </rPh>
    <rPh sb="150" eb="151">
      <t>ナカ</t>
    </rPh>
    <rPh sb="152" eb="155">
      <t>ケイカクテキ</t>
    </rPh>
    <rPh sb="156" eb="159">
      <t>コウリツテキ</t>
    </rPh>
    <rPh sb="160" eb="162">
      <t>コウシン</t>
    </rPh>
    <rPh sb="163" eb="16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</si>
</sst>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0.61</c:v>
                </c:pt>
                <c:pt idx="2">
                  <c:v>0.33</c:v>
                </c:pt>
                <c:pt idx="3">
                  <c:v>0.13</c:v>
                </c:pt>
                <c:pt idx="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E-4712-8863-FF12D89C2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0.32</c:v>
                </c:pt>
                <c:pt idx="1">
                  <c:v>0.81</c:v>
                </c:pt>
                <c:pt idx="2">
                  <c:v>0.38</c:v>
                </c:pt>
                <c:pt idx="3">
                  <c:v>0.51</c:v>
                </c:pt>
                <c:pt idx="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E-4712-8863-FF12D89C2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41.24</c:v>
                </c:pt>
                <c:pt idx="1">
                  <c:v>42.36</c:v>
                </c:pt>
                <c:pt idx="2">
                  <c:v>35.51</c:v>
                </c:pt>
                <c:pt idx="3">
                  <c:v>33.409999999999997</c:v>
                </c:pt>
                <c:pt idx="4">
                  <c:v>36.729999999999997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4-46C8-A0B1-FCD2996C1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39.61</c:v>
                </c:pt>
                <c:pt idx="1">
                  <c:v>41.06</c:v>
                </c:pt>
                <c:pt idx="2">
                  <c:v>39.94</c:v>
                </c:pt>
                <c:pt idx="3">
                  <c:v>40.19</c:v>
                </c:pt>
                <c:pt idx="4">
                  <c:v>41.14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4-46C8-A0B1-FCD2996C1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38.119999999999997</c:v>
                </c:pt>
                <c:pt idx="1">
                  <c:v>37.159999999999997</c:v>
                </c:pt>
                <c:pt idx="2">
                  <c:v>34.44</c:v>
                </c:pt>
                <c:pt idx="3">
                  <c:v>39.549999999999997</c:v>
                </c:pt>
                <c:pt idx="4">
                  <c:v>39.26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6-4B66-92D5-B8158AE14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72.959999999999994</c:v>
                </c:pt>
                <c:pt idx="1">
                  <c:v>72.42</c:v>
                </c:pt>
                <c:pt idx="2">
                  <c:v>69.41</c:v>
                </c:pt>
                <c:pt idx="3">
                  <c:v>71.52</c:v>
                </c:pt>
                <c:pt idx="4">
                  <c:v>70.42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6-4B66-92D5-B8158AE14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127.05</c:v>
                </c:pt>
                <c:pt idx="1">
                  <c:v>133.91999999999999</c:v>
                </c:pt>
                <c:pt idx="2">
                  <c:v>137.72</c:v>
                </c:pt>
                <c:pt idx="3">
                  <c:v>127.22</c:v>
                </c:pt>
                <c:pt idx="4">
                  <c:v>122.82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EBA-836B-F90FA84B0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107.64</c:v>
                </c:pt>
                <c:pt idx="1">
                  <c:v>108.22</c:v>
                </c:pt>
                <c:pt idx="2">
                  <c:v>114.22</c:v>
                </c:pt>
                <c:pt idx="3">
                  <c:v>108.19</c:v>
                </c:pt>
                <c:pt idx="4">
                  <c:v>106.93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E-4EBA-836B-F90FA84B0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67.56</c:v>
                </c:pt>
                <c:pt idx="1">
                  <c:v>67.73</c:v>
                </c:pt>
                <c:pt idx="2">
                  <c:v>67.5</c:v>
                </c:pt>
                <c:pt idx="3">
                  <c:v>67.63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1-4AE0-85EC-8F31583C7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54.09</c:v>
                </c:pt>
                <c:pt idx="1">
                  <c:v>52.73</c:v>
                </c:pt>
                <c:pt idx="2">
                  <c:v>53.25</c:v>
                </c:pt>
                <c:pt idx="3">
                  <c:v>53.4</c:v>
                </c:pt>
                <c:pt idx="4">
                  <c:v>52.14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1-4AE0-85EC-8F31583C7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45.34</c:v>
                </c:pt>
                <c:pt idx="1">
                  <c:v>73.09</c:v>
                </c:pt>
                <c:pt idx="2">
                  <c:v>41.57</c:v>
                </c:pt>
                <c:pt idx="3">
                  <c:v>43.13</c:v>
                </c:pt>
                <c:pt idx="4">
                  <c:v>49.11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4-49E5-930B-5649B78B6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18.68</c:v>
                </c:pt>
                <c:pt idx="1">
                  <c:v>19.91</c:v>
                </c:pt>
                <c:pt idx="2">
                  <c:v>23.02</c:v>
                </c:pt>
                <c:pt idx="3">
                  <c:v>21.86</c:v>
                </c:pt>
                <c:pt idx="4">
                  <c:v>21.01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4-49E5-930B-5649B78B6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1-48CE-9AD8-884F6B9F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30.84</c:v>
                </c:pt>
                <c:pt idx="1">
                  <c:v>25.29</c:v>
                </c:pt>
                <c:pt idx="2">
                  <c:v>22.71</c:v>
                </c:pt>
                <c:pt idx="3">
                  <c:v>6.17</c:v>
                </c:pt>
                <c:pt idx="4">
                  <c:v>20.41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1-48CE-9AD8-884F6B9F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1489.64</c:v>
                </c:pt>
                <c:pt idx="1">
                  <c:v>1234.92</c:v>
                </c:pt>
                <c:pt idx="2">
                  <c:v>1391.12</c:v>
                </c:pt>
                <c:pt idx="3">
                  <c:v>1416.16</c:v>
                </c:pt>
                <c:pt idx="4">
                  <c:v>1475.26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C-4C18-A6D5-A8C83FD6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450.54</c:v>
                </c:pt>
                <c:pt idx="1">
                  <c:v>348.88</c:v>
                </c:pt>
                <c:pt idx="2">
                  <c:v>381.07</c:v>
                </c:pt>
                <c:pt idx="3">
                  <c:v>367.4</c:v>
                </c:pt>
                <c:pt idx="4">
                  <c:v>345.42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C-4C18-A6D5-A8C83FD6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193.49</c:v>
                </c:pt>
                <c:pt idx="1">
                  <c:v>193.53</c:v>
                </c:pt>
                <c:pt idx="2">
                  <c:v>209.49</c:v>
                </c:pt>
                <c:pt idx="3">
                  <c:v>180.19</c:v>
                </c:pt>
                <c:pt idx="4">
                  <c:v>164.12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7-43E7-AC08-7F1DCF44A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496.56</c:v>
                </c:pt>
                <c:pt idx="1">
                  <c:v>540.38</c:v>
                </c:pt>
                <c:pt idx="2">
                  <c:v>556.47</c:v>
                </c:pt>
                <c:pt idx="3">
                  <c:v>564.99</c:v>
                </c:pt>
                <c:pt idx="4">
                  <c:v>631.39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7-43E7-AC08-7F1DCF44A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128.04</c:v>
                </c:pt>
                <c:pt idx="1">
                  <c:v>134.41</c:v>
                </c:pt>
                <c:pt idx="2">
                  <c:v>138.93</c:v>
                </c:pt>
                <c:pt idx="3">
                  <c:v>127.8</c:v>
                </c:pt>
                <c:pt idx="4">
                  <c:v>122.75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5-4D8E-93C2-467EB495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84.9</c:v>
                </c:pt>
                <c:pt idx="1">
                  <c:v>83.22</c:v>
                </c:pt>
                <c:pt idx="2">
                  <c:v>78.67</c:v>
                </c:pt>
                <c:pt idx="3">
                  <c:v>80.56</c:v>
                </c:pt>
                <c:pt idx="4">
                  <c:v>76.55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B5-4D8E-93C2-467EB495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195.28</c:v>
                </c:pt>
                <c:pt idx="1">
                  <c:v>183.86</c:v>
                </c:pt>
                <c:pt idx="2">
                  <c:v>201.02</c:v>
                </c:pt>
                <c:pt idx="3">
                  <c:v>209.35</c:v>
                </c:pt>
                <c:pt idx="4">
                  <c:v>207.45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1-4E69-A225-87C325C89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231.9</c:v>
                </c:pt>
                <c:pt idx="1">
                  <c:v>234.17</c:v>
                </c:pt>
                <c:pt idx="2">
                  <c:v>257.95</c:v>
                </c:pt>
                <c:pt idx="3">
                  <c:v>260.87</c:v>
                </c:pt>
                <c:pt idx="4">
                  <c:v>269.25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1-4E69-A225-87C325C89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5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群馬県　嬬恋村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A9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9174</v>
      </c>
      <c r="AM8" s="45"/>
      <c r="AN8" s="45"/>
      <c r="AO8" s="45"/>
      <c r="AP8" s="45"/>
      <c r="AQ8" s="45"/>
      <c r="AR8" s="45"/>
      <c r="AS8" s="45"/>
      <c r="AT8" s="46">
        <f>データ!$S$6</f>
        <v>337.58</v>
      </c>
      <c r="AU8" s="47"/>
      <c r="AV8" s="47"/>
      <c r="AW8" s="47"/>
      <c r="AX8" s="47"/>
      <c r="AY8" s="47"/>
      <c r="AZ8" s="47"/>
      <c r="BA8" s="47"/>
      <c r="BB8" s="48">
        <f>データ!$T$6</f>
        <v>27.18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86.21</v>
      </c>
      <c r="J10" s="47"/>
      <c r="K10" s="47"/>
      <c r="L10" s="47"/>
      <c r="M10" s="47"/>
      <c r="N10" s="47"/>
      <c r="O10" s="81"/>
      <c r="P10" s="48">
        <f>データ!$P$6</f>
        <v>31.23</v>
      </c>
      <c r="Q10" s="48"/>
      <c r="R10" s="48"/>
      <c r="S10" s="48"/>
      <c r="T10" s="48"/>
      <c r="U10" s="48"/>
      <c r="V10" s="48"/>
      <c r="W10" s="45">
        <f>データ!$Q$6</f>
        <v>1606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2850</v>
      </c>
      <c r="AM10" s="45"/>
      <c r="AN10" s="45"/>
      <c r="AO10" s="45"/>
      <c r="AP10" s="45"/>
      <c r="AQ10" s="45"/>
      <c r="AR10" s="45"/>
      <c r="AS10" s="45"/>
      <c r="AT10" s="46">
        <f>データ!$V$6</f>
        <v>16</v>
      </c>
      <c r="AU10" s="47"/>
      <c r="AV10" s="47"/>
      <c r="AW10" s="47"/>
      <c r="AX10" s="47"/>
      <c r="AY10" s="47"/>
      <c r="AZ10" s="47"/>
      <c r="BA10" s="47"/>
      <c r="BB10" s="48">
        <f>データ!$W$6</f>
        <v>178.13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110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111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50E1eNr0nqprn5pDecsuayJalTwd5GwNC1Yj4ZZQNuVTKGZxr/E3WUoBglYhryclleYgij0wpkrop0QRulBvdA==" saltValue="4AkQj2/Ia/ZaFkGihKVTP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2022</v>
      </c>
      <c r="C6" s="20">
        <f t="shared" ref="C6:W6" si="3">C7</f>
        <v>104256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嬬恋村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A9</v>
      </c>
      <c r="M6" s="20" t="str">
        <f t="shared" si="3"/>
        <v>非設置</v>
      </c>
      <c r="N6" s="21" t="str">
        <f t="shared" si="3"/>
        <v>-</v>
      </c>
      <c r="O6" s="21">
        <f t="shared" si="3"/>
        <v>86.21</v>
      </c>
      <c r="P6" s="21">
        <f t="shared" si="3"/>
        <v>31.23</v>
      </c>
      <c r="Q6" s="21">
        <f t="shared" si="3"/>
        <v>1606</v>
      </c>
      <c r="R6" s="21">
        <f t="shared" si="3"/>
        <v>9174</v>
      </c>
      <c r="S6" s="21">
        <f t="shared" si="3"/>
        <v>337.58</v>
      </c>
      <c r="T6" s="21">
        <f t="shared" si="3"/>
        <v>27.18</v>
      </c>
      <c r="U6" s="21">
        <f t="shared" si="3"/>
        <v>2850</v>
      </c>
      <c r="V6" s="21">
        <f t="shared" si="3"/>
        <v>16</v>
      </c>
      <c r="W6" s="21">
        <f t="shared" si="3"/>
        <v>178.13</v>
      </c>
      <c r="X6" s="22">
        <f>IF(X7="",NA(),X7)</f>
        <v>127.05</v>
      </c>
      <c r="Y6" s="22">
        <f t="shared" ref="Y6:AG6" si="4">IF(Y7="",NA(),Y7)</f>
        <v>133.91999999999999</v>
      </c>
      <c r="Z6" s="22">
        <f t="shared" si="4"/>
        <v>137.72</v>
      </c>
      <c r="AA6" s="22">
        <f t="shared" si="4"/>
        <v>127.22</v>
      </c>
      <c r="AB6" s="22">
        <f t="shared" si="4"/>
        <v>122.82</v>
      </c>
      <c r="AC6" s="22">
        <f t="shared" si="4"/>
        <v>107.64</v>
      </c>
      <c r="AD6" s="22">
        <f t="shared" si="4"/>
        <v>108.22</v>
      </c>
      <c r="AE6" s="22">
        <f t="shared" si="4"/>
        <v>114.22</v>
      </c>
      <c r="AF6" s="22">
        <f t="shared" si="4"/>
        <v>108.19</v>
      </c>
      <c r="AG6" s="22">
        <f t="shared" si="4"/>
        <v>106.93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30.84</v>
      </c>
      <c r="AO6" s="22">
        <f t="shared" si="5"/>
        <v>25.29</v>
      </c>
      <c r="AP6" s="22">
        <f t="shared" si="5"/>
        <v>22.71</v>
      </c>
      <c r="AQ6" s="22">
        <f t="shared" si="5"/>
        <v>6.17</v>
      </c>
      <c r="AR6" s="22">
        <f t="shared" si="5"/>
        <v>20.41</v>
      </c>
      <c r="AS6" s="21" t="str">
        <f>IF(AS7="","",IF(AS7="-","【-】","【"&amp;SUBSTITUTE(TEXT(AS7,"#,##0.00"),"-","△")&amp;"】"))</f>
        <v>【1.34】</v>
      </c>
      <c r="AT6" s="22">
        <f>IF(AT7="",NA(),AT7)</f>
        <v>1489.64</v>
      </c>
      <c r="AU6" s="22">
        <f t="shared" ref="AU6:BC6" si="6">IF(AU7="",NA(),AU7)</f>
        <v>1234.92</v>
      </c>
      <c r="AV6" s="22">
        <f t="shared" si="6"/>
        <v>1391.12</v>
      </c>
      <c r="AW6" s="22">
        <f t="shared" si="6"/>
        <v>1416.16</v>
      </c>
      <c r="AX6" s="22">
        <f t="shared" si="6"/>
        <v>1475.26</v>
      </c>
      <c r="AY6" s="22">
        <f t="shared" si="6"/>
        <v>450.54</v>
      </c>
      <c r="AZ6" s="22">
        <f t="shared" si="6"/>
        <v>348.88</v>
      </c>
      <c r="BA6" s="22">
        <f t="shared" si="6"/>
        <v>381.07</v>
      </c>
      <c r="BB6" s="22">
        <f t="shared" si="6"/>
        <v>367.4</v>
      </c>
      <c r="BC6" s="22">
        <f t="shared" si="6"/>
        <v>345.42</v>
      </c>
      <c r="BD6" s="21" t="str">
        <f>IF(BD7="","",IF(BD7="-","【-】","【"&amp;SUBSTITUTE(TEXT(BD7,"#,##0.00"),"-","△")&amp;"】"))</f>
        <v>【252.29】</v>
      </c>
      <c r="BE6" s="22">
        <f>IF(BE7="",NA(),BE7)</f>
        <v>193.49</v>
      </c>
      <c r="BF6" s="22">
        <f t="shared" ref="BF6:BN6" si="7">IF(BF7="",NA(),BF7)</f>
        <v>193.53</v>
      </c>
      <c r="BG6" s="22">
        <f t="shared" si="7"/>
        <v>209.49</v>
      </c>
      <c r="BH6" s="22">
        <f t="shared" si="7"/>
        <v>180.19</v>
      </c>
      <c r="BI6" s="22">
        <f t="shared" si="7"/>
        <v>164.12</v>
      </c>
      <c r="BJ6" s="22">
        <f t="shared" si="7"/>
        <v>496.56</v>
      </c>
      <c r="BK6" s="22">
        <f t="shared" si="7"/>
        <v>540.38</v>
      </c>
      <c r="BL6" s="22">
        <f t="shared" si="7"/>
        <v>556.47</v>
      </c>
      <c r="BM6" s="22">
        <f t="shared" si="7"/>
        <v>564.99</v>
      </c>
      <c r="BN6" s="22">
        <f t="shared" si="7"/>
        <v>631.39</v>
      </c>
      <c r="BO6" s="21" t="str">
        <f>IF(BO7="","",IF(BO7="-","【-】","【"&amp;SUBSTITUTE(TEXT(BO7,"#,##0.00"),"-","△")&amp;"】"))</f>
        <v>【268.07】</v>
      </c>
      <c r="BP6" s="22">
        <f>IF(BP7="",NA(),BP7)</f>
        <v>128.04</v>
      </c>
      <c r="BQ6" s="22">
        <f t="shared" ref="BQ6:BY6" si="8">IF(BQ7="",NA(),BQ7)</f>
        <v>134.41</v>
      </c>
      <c r="BR6" s="22">
        <f t="shared" si="8"/>
        <v>138.93</v>
      </c>
      <c r="BS6" s="22">
        <f t="shared" si="8"/>
        <v>127.8</v>
      </c>
      <c r="BT6" s="22">
        <f t="shared" si="8"/>
        <v>122.75</v>
      </c>
      <c r="BU6" s="22">
        <f t="shared" si="8"/>
        <v>84.9</v>
      </c>
      <c r="BV6" s="22">
        <f t="shared" si="8"/>
        <v>83.22</v>
      </c>
      <c r="BW6" s="22">
        <f t="shared" si="8"/>
        <v>78.67</v>
      </c>
      <c r="BX6" s="22">
        <f t="shared" si="8"/>
        <v>80.56</v>
      </c>
      <c r="BY6" s="22">
        <f t="shared" si="8"/>
        <v>76.55</v>
      </c>
      <c r="BZ6" s="21" t="str">
        <f>IF(BZ7="","",IF(BZ7="-","【-】","【"&amp;SUBSTITUTE(TEXT(BZ7,"#,##0.00"),"-","△")&amp;"】"))</f>
        <v>【97.47】</v>
      </c>
      <c r="CA6" s="22">
        <f>IF(CA7="",NA(),CA7)</f>
        <v>195.28</v>
      </c>
      <c r="CB6" s="22">
        <f t="shared" ref="CB6:CJ6" si="9">IF(CB7="",NA(),CB7)</f>
        <v>183.86</v>
      </c>
      <c r="CC6" s="22">
        <f t="shared" si="9"/>
        <v>201.02</v>
      </c>
      <c r="CD6" s="22">
        <f t="shared" si="9"/>
        <v>209.35</v>
      </c>
      <c r="CE6" s="22">
        <f t="shared" si="9"/>
        <v>207.45</v>
      </c>
      <c r="CF6" s="22">
        <f t="shared" si="9"/>
        <v>231.9</v>
      </c>
      <c r="CG6" s="22">
        <f t="shared" si="9"/>
        <v>234.17</v>
      </c>
      <c r="CH6" s="22">
        <f t="shared" si="9"/>
        <v>257.95</v>
      </c>
      <c r="CI6" s="22">
        <f t="shared" si="9"/>
        <v>260.87</v>
      </c>
      <c r="CJ6" s="22">
        <f t="shared" si="9"/>
        <v>269.25</v>
      </c>
      <c r="CK6" s="21" t="str">
        <f>IF(CK7="","",IF(CK7="-","【-】","【"&amp;SUBSTITUTE(TEXT(CK7,"#,##0.00"),"-","△")&amp;"】"))</f>
        <v>【174.75】</v>
      </c>
      <c r="CL6" s="22">
        <f>IF(CL7="",NA(),CL7)</f>
        <v>41.24</v>
      </c>
      <c r="CM6" s="22">
        <f t="shared" ref="CM6:CU6" si="10">IF(CM7="",NA(),CM7)</f>
        <v>42.36</v>
      </c>
      <c r="CN6" s="22">
        <f t="shared" si="10"/>
        <v>35.51</v>
      </c>
      <c r="CO6" s="22">
        <f t="shared" si="10"/>
        <v>33.409999999999997</v>
      </c>
      <c r="CP6" s="22">
        <f t="shared" si="10"/>
        <v>36.729999999999997</v>
      </c>
      <c r="CQ6" s="22">
        <f t="shared" si="10"/>
        <v>39.61</v>
      </c>
      <c r="CR6" s="22">
        <f t="shared" si="10"/>
        <v>41.06</v>
      </c>
      <c r="CS6" s="22">
        <f t="shared" si="10"/>
        <v>39.94</v>
      </c>
      <c r="CT6" s="22">
        <f t="shared" si="10"/>
        <v>40.19</v>
      </c>
      <c r="CU6" s="22">
        <f t="shared" si="10"/>
        <v>41.14</v>
      </c>
      <c r="CV6" s="21" t="str">
        <f>IF(CV7="","",IF(CV7="-","【-】","【"&amp;SUBSTITUTE(TEXT(CV7,"#,##0.00"),"-","△")&amp;"】"))</f>
        <v>【59.97】</v>
      </c>
      <c r="CW6" s="22">
        <f>IF(CW7="",NA(),CW7)</f>
        <v>38.119999999999997</v>
      </c>
      <c r="CX6" s="22">
        <f t="shared" ref="CX6:DF6" si="11">IF(CX7="",NA(),CX7)</f>
        <v>37.159999999999997</v>
      </c>
      <c r="CY6" s="22">
        <f t="shared" si="11"/>
        <v>34.44</v>
      </c>
      <c r="CZ6" s="22">
        <f t="shared" si="11"/>
        <v>39.549999999999997</v>
      </c>
      <c r="DA6" s="22">
        <f t="shared" si="11"/>
        <v>39.26</v>
      </c>
      <c r="DB6" s="22">
        <f t="shared" si="11"/>
        <v>72.959999999999994</v>
      </c>
      <c r="DC6" s="22">
        <f t="shared" si="11"/>
        <v>72.42</v>
      </c>
      <c r="DD6" s="22">
        <f t="shared" si="11"/>
        <v>69.41</v>
      </c>
      <c r="DE6" s="22">
        <f t="shared" si="11"/>
        <v>71.52</v>
      </c>
      <c r="DF6" s="22">
        <f t="shared" si="11"/>
        <v>70.42</v>
      </c>
      <c r="DG6" s="21" t="str">
        <f>IF(DG7="","",IF(DG7="-","【-】","【"&amp;SUBSTITUTE(TEXT(DG7,"#,##0.00"),"-","△")&amp;"】"))</f>
        <v>【89.76】</v>
      </c>
      <c r="DH6" s="22">
        <f>IF(DH7="",NA(),DH7)</f>
        <v>67.56</v>
      </c>
      <c r="DI6" s="22">
        <f t="shared" ref="DI6:DQ6" si="12">IF(DI7="",NA(),DI7)</f>
        <v>67.73</v>
      </c>
      <c r="DJ6" s="22">
        <f t="shared" si="12"/>
        <v>67.5</v>
      </c>
      <c r="DK6" s="22">
        <f t="shared" si="12"/>
        <v>67.63</v>
      </c>
      <c r="DL6" s="22">
        <f t="shared" si="12"/>
        <v>68</v>
      </c>
      <c r="DM6" s="22">
        <f t="shared" si="12"/>
        <v>54.09</v>
      </c>
      <c r="DN6" s="22">
        <f t="shared" si="12"/>
        <v>52.73</v>
      </c>
      <c r="DO6" s="22">
        <f t="shared" si="12"/>
        <v>53.25</v>
      </c>
      <c r="DP6" s="22">
        <f t="shared" si="12"/>
        <v>53.4</v>
      </c>
      <c r="DQ6" s="22">
        <f t="shared" si="12"/>
        <v>52.14</v>
      </c>
      <c r="DR6" s="21" t="str">
        <f>IF(DR7="","",IF(DR7="-","【-】","【"&amp;SUBSTITUTE(TEXT(DR7,"#,##0.00"),"-","△")&amp;"】"))</f>
        <v>【51.51】</v>
      </c>
      <c r="DS6" s="22">
        <f>IF(DS7="",NA(),DS7)</f>
        <v>45.34</v>
      </c>
      <c r="DT6" s="22">
        <f t="shared" ref="DT6:EB6" si="13">IF(DT7="",NA(),DT7)</f>
        <v>73.09</v>
      </c>
      <c r="DU6" s="22">
        <f t="shared" si="13"/>
        <v>41.57</v>
      </c>
      <c r="DV6" s="22">
        <f t="shared" si="13"/>
        <v>43.13</v>
      </c>
      <c r="DW6" s="22">
        <f t="shared" si="13"/>
        <v>49.11</v>
      </c>
      <c r="DX6" s="22">
        <f t="shared" si="13"/>
        <v>18.68</v>
      </c>
      <c r="DY6" s="22">
        <f t="shared" si="13"/>
        <v>19.91</v>
      </c>
      <c r="DZ6" s="22">
        <f t="shared" si="13"/>
        <v>23.02</v>
      </c>
      <c r="EA6" s="22">
        <f t="shared" si="13"/>
        <v>21.86</v>
      </c>
      <c r="EB6" s="22">
        <f t="shared" si="13"/>
        <v>21.01</v>
      </c>
      <c r="EC6" s="21" t="str">
        <f>IF(EC7="","",IF(EC7="-","【-】","【"&amp;SUBSTITUTE(TEXT(EC7,"#,##0.00"),"-","△")&amp;"】"))</f>
        <v>【23.75】</v>
      </c>
      <c r="ED6" s="21">
        <f>IF(ED7="",NA(),ED7)</f>
        <v>0</v>
      </c>
      <c r="EE6" s="22">
        <f t="shared" ref="EE6:EM6" si="14">IF(EE7="",NA(),EE7)</f>
        <v>0.61</v>
      </c>
      <c r="EF6" s="22">
        <f t="shared" si="14"/>
        <v>0.33</v>
      </c>
      <c r="EG6" s="22">
        <f t="shared" si="14"/>
        <v>0.13</v>
      </c>
      <c r="EH6" s="22">
        <f t="shared" si="14"/>
        <v>0.45</v>
      </c>
      <c r="EI6" s="22">
        <f t="shared" si="14"/>
        <v>0.32</v>
      </c>
      <c r="EJ6" s="22">
        <f t="shared" si="14"/>
        <v>0.81</v>
      </c>
      <c r="EK6" s="22">
        <f t="shared" si="14"/>
        <v>0.38</v>
      </c>
      <c r="EL6" s="22">
        <f t="shared" si="14"/>
        <v>0.51</v>
      </c>
      <c r="EM6" s="22">
        <f t="shared" si="14"/>
        <v>0.35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104256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86.21</v>
      </c>
      <c r="P7" s="25">
        <v>31.23</v>
      </c>
      <c r="Q7" s="25">
        <v>1606</v>
      </c>
      <c r="R7" s="25">
        <v>9174</v>
      </c>
      <c r="S7" s="25">
        <v>337.58</v>
      </c>
      <c r="T7" s="25">
        <v>27.18</v>
      </c>
      <c r="U7" s="25">
        <v>2850</v>
      </c>
      <c r="V7" s="25">
        <v>16</v>
      </c>
      <c r="W7" s="25">
        <v>178.13</v>
      </c>
      <c r="X7" s="25">
        <v>127.05</v>
      </c>
      <c r="Y7" s="25">
        <v>133.91999999999999</v>
      </c>
      <c r="Z7" s="25">
        <v>137.72</v>
      </c>
      <c r="AA7" s="25">
        <v>127.22</v>
      </c>
      <c r="AB7" s="25">
        <v>122.82</v>
      </c>
      <c r="AC7" s="25">
        <v>107.64</v>
      </c>
      <c r="AD7" s="25">
        <v>108.22</v>
      </c>
      <c r="AE7" s="25">
        <v>114.22</v>
      </c>
      <c r="AF7" s="25">
        <v>108.19</v>
      </c>
      <c r="AG7" s="25">
        <v>106.93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30.84</v>
      </c>
      <c r="AO7" s="25">
        <v>25.29</v>
      </c>
      <c r="AP7" s="25">
        <v>22.71</v>
      </c>
      <c r="AQ7" s="25">
        <v>6.17</v>
      </c>
      <c r="AR7" s="25">
        <v>20.41</v>
      </c>
      <c r="AS7" s="25">
        <v>1.34</v>
      </c>
      <c r="AT7" s="25">
        <v>1489.64</v>
      </c>
      <c r="AU7" s="25">
        <v>1234.92</v>
      </c>
      <c r="AV7" s="25">
        <v>1391.12</v>
      </c>
      <c r="AW7" s="25">
        <v>1416.16</v>
      </c>
      <c r="AX7" s="25">
        <v>1475.26</v>
      </c>
      <c r="AY7" s="25">
        <v>450.54</v>
      </c>
      <c r="AZ7" s="25">
        <v>348.88</v>
      </c>
      <c r="BA7" s="25">
        <v>381.07</v>
      </c>
      <c r="BB7" s="25">
        <v>367.4</v>
      </c>
      <c r="BC7" s="25">
        <v>345.42</v>
      </c>
      <c r="BD7" s="25">
        <v>252.29</v>
      </c>
      <c r="BE7" s="25">
        <v>193.49</v>
      </c>
      <c r="BF7" s="25">
        <v>193.53</v>
      </c>
      <c r="BG7" s="25">
        <v>209.49</v>
      </c>
      <c r="BH7" s="25">
        <v>180.19</v>
      </c>
      <c r="BI7" s="25">
        <v>164.12</v>
      </c>
      <c r="BJ7" s="25">
        <v>496.56</v>
      </c>
      <c r="BK7" s="25">
        <v>540.38</v>
      </c>
      <c r="BL7" s="25">
        <v>556.47</v>
      </c>
      <c r="BM7" s="25">
        <v>564.99</v>
      </c>
      <c r="BN7" s="25">
        <v>631.39</v>
      </c>
      <c r="BO7" s="25">
        <v>268.07</v>
      </c>
      <c r="BP7" s="25">
        <v>128.04</v>
      </c>
      <c r="BQ7" s="25">
        <v>134.41</v>
      </c>
      <c r="BR7" s="25">
        <v>138.93</v>
      </c>
      <c r="BS7" s="25">
        <v>127.8</v>
      </c>
      <c r="BT7" s="25">
        <v>122.75</v>
      </c>
      <c r="BU7" s="25">
        <v>84.9</v>
      </c>
      <c r="BV7" s="25">
        <v>83.22</v>
      </c>
      <c r="BW7" s="25">
        <v>78.67</v>
      </c>
      <c r="BX7" s="25">
        <v>80.56</v>
      </c>
      <c r="BY7" s="25">
        <v>76.55</v>
      </c>
      <c r="BZ7" s="25">
        <v>97.47</v>
      </c>
      <c r="CA7" s="25">
        <v>195.28</v>
      </c>
      <c r="CB7" s="25">
        <v>183.86</v>
      </c>
      <c r="CC7" s="25">
        <v>201.02</v>
      </c>
      <c r="CD7" s="25">
        <v>209.35</v>
      </c>
      <c r="CE7" s="25">
        <v>207.45</v>
      </c>
      <c r="CF7" s="25">
        <v>231.9</v>
      </c>
      <c r="CG7" s="25">
        <v>234.17</v>
      </c>
      <c r="CH7" s="25">
        <v>257.95</v>
      </c>
      <c r="CI7" s="25">
        <v>260.87</v>
      </c>
      <c r="CJ7" s="25">
        <v>269.25</v>
      </c>
      <c r="CK7" s="25">
        <v>174.75</v>
      </c>
      <c r="CL7" s="25">
        <v>41.24</v>
      </c>
      <c r="CM7" s="25">
        <v>42.36</v>
      </c>
      <c r="CN7" s="25">
        <v>35.51</v>
      </c>
      <c r="CO7" s="25">
        <v>33.409999999999997</v>
      </c>
      <c r="CP7" s="25">
        <v>36.729999999999997</v>
      </c>
      <c r="CQ7" s="25">
        <v>39.61</v>
      </c>
      <c r="CR7" s="25">
        <v>41.06</v>
      </c>
      <c r="CS7" s="25">
        <v>39.94</v>
      </c>
      <c r="CT7" s="25">
        <v>40.19</v>
      </c>
      <c r="CU7" s="25">
        <v>41.14</v>
      </c>
      <c r="CV7" s="25">
        <v>59.97</v>
      </c>
      <c r="CW7" s="25">
        <v>38.119999999999997</v>
      </c>
      <c r="CX7" s="25">
        <v>37.159999999999997</v>
      </c>
      <c r="CY7" s="25">
        <v>34.44</v>
      </c>
      <c r="CZ7" s="25">
        <v>39.549999999999997</v>
      </c>
      <c r="DA7" s="25">
        <v>39.26</v>
      </c>
      <c r="DB7" s="25">
        <v>72.959999999999994</v>
      </c>
      <c r="DC7" s="25">
        <v>72.42</v>
      </c>
      <c r="DD7" s="25">
        <v>69.41</v>
      </c>
      <c r="DE7" s="25">
        <v>71.52</v>
      </c>
      <c r="DF7" s="25">
        <v>70.42</v>
      </c>
      <c r="DG7" s="25">
        <v>89.76</v>
      </c>
      <c r="DH7" s="25">
        <v>67.56</v>
      </c>
      <c r="DI7" s="25">
        <v>67.73</v>
      </c>
      <c r="DJ7" s="25">
        <v>67.5</v>
      </c>
      <c r="DK7" s="25">
        <v>67.63</v>
      </c>
      <c r="DL7" s="25">
        <v>68</v>
      </c>
      <c r="DM7" s="25">
        <v>54.09</v>
      </c>
      <c r="DN7" s="25">
        <v>52.73</v>
      </c>
      <c r="DO7" s="25">
        <v>53.25</v>
      </c>
      <c r="DP7" s="25">
        <v>53.4</v>
      </c>
      <c r="DQ7" s="25">
        <v>52.14</v>
      </c>
      <c r="DR7" s="25">
        <v>51.51</v>
      </c>
      <c r="DS7" s="25">
        <v>45.34</v>
      </c>
      <c r="DT7" s="25">
        <v>73.09</v>
      </c>
      <c r="DU7" s="25">
        <v>41.57</v>
      </c>
      <c r="DV7" s="25">
        <v>43.13</v>
      </c>
      <c r="DW7" s="25">
        <v>49.11</v>
      </c>
      <c r="DX7" s="25">
        <v>18.68</v>
      </c>
      <c r="DY7" s="25">
        <v>19.91</v>
      </c>
      <c r="DZ7" s="25">
        <v>23.02</v>
      </c>
      <c r="EA7" s="25">
        <v>21.86</v>
      </c>
      <c r="EB7" s="25">
        <v>21.01</v>
      </c>
      <c r="EC7" s="25">
        <v>23.75</v>
      </c>
      <c r="ED7" s="25">
        <v>0</v>
      </c>
      <c r="EE7" s="25">
        <v>0.61</v>
      </c>
      <c r="EF7" s="25">
        <v>0.33</v>
      </c>
      <c r="EG7" s="25">
        <v>0.13</v>
      </c>
      <c r="EH7" s="25">
        <v>0.45</v>
      </c>
      <c r="EI7" s="25">
        <v>0.32</v>
      </c>
      <c r="EJ7" s="25">
        <v>0.81</v>
      </c>
      <c r="EK7" s="25">
        <v>0.38</v>
      </c>
      <c r="EL7" s="25">
        <v>0.51</v>
      </c>
      <c r="EM7" s="25">
        <v>0.35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107</v>
      </c>
      <c r="E13" t="s">
        <v>108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2024-02-02T07:27:55Z</cp:lastPrinted>
  <dcterms:created xsi:type="dcterms:W3CDTF">2023-12-05T00:50:53Z</dcterms:created>
  <dcterms:modified xsi:type="dcterms:W3CDTF">2024-02-02T07:28:18Z</dcterms:modified>
  <cp:category/>
</cp:coreProperties>
</file>