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ntranas06\上下水道課\田村\【1】上下水道課業務\8.調査\【16】公営企業に係る経営比較分析表\【経営比較分析表】2022_104264_46_010\"/>
    </mc:Choice>
  </mc:AlternateContent>
  <xr:revisionPtr revIDLastSave="0" documentId="13_ncr:1_{EDC011F2-E928-4102-9879-E4AE3A642846}" xr6:coauthVersionLast="36" xr6:coauthVersionMax="36" xr10:uidLastSave="{00000000-0000-0000-0000-000000000000}"/>
  <workbookProtection workbookAlgorithmName="SHA-512" workbookHashValue="lovaqc9CZnykEAhVpSxqvsiCTDOswthqFI1TA8tcnHGnPdPUCN6m7Yo8JJyP79ogX2IA85AAf1Wt57KCKNGDaQ==" workbookSaltValue="hGFzIUB63l6hAhWkJVEhS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<sst xmlns="http://schemas.openxmlformats.org/spreadsheetml/2006/main" count="228" uniqueCount="114">
  <si>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</si>
  <si>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</si>
  <si>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</si>
  <si>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</si>
  <si>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</si>
  <si>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</si>
  <si>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</si>
  <si>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</si>
  <si>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</si>
  <si>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</si>
  <si>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</si>
  <si>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</si>
  <si>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</si>
  <si>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</si>
  <si>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</si>
  <si>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</si>
  <si>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</si>
  <si>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</si>
  <si>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</si>
  <si>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</si>
  <si>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</si>
  <si>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</si>
  <si>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</si>
  <si>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</si>
  <si>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</si>
  <si>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</si>
  <si>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</si>
  <si>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</si>
  <si>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</si>
  <si>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</si>
  <si>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</si>
  <si>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</si>
  <si>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</si>
  <si>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</si>
  <si>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</si>
  <si>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</si>
  <si>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</si>
  <si>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</si>
  <si>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</si>
  <si>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</si>
  <si>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</si>
  <si>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</si>
  <si>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</si>
  <si>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</si>
  <si>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</si>
  <si>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</si>
  <si>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</si>
  <si>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</si>
  <si>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</si>
  <si>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</si>
  <si>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</si>
  <si>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</si>
  <si>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</si>
  <si>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</si>
  <si>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</si>
  <si>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</si>
  <si>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</si>
  <si>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</si>
  <si>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</si>
  <si>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</si>
  <si>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</si>
  <si>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</si>
  <si>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</si>
  <si>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</si>
  <si>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</si>
  <si>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</si>
  <si>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</si>
  <si>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</si>
  <si>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</si>
  <si>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</si>
  <si>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</si>
  <si>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</si>
  <si>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</si>
  <si>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</si>
  <si>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</si>
  <si>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</si>
  <si>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</si>
  <si>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</si>
  <si>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</si>
  <si>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</si>
  <si>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</si>
  <si>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</si>
  <si>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</si>
  <si>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</si>
  <si>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</si>
  <si>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</si>
  <si>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</si>
  <si>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</si>
  <si>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</si>
  <si>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</si>
  <si>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</si>
  <si>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</si>
  <si>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</si>
  <si>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</si>
  <si>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</si>
  <si>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</si>
  <si>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</si>
  <si>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</si>
  <si>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</si>
  <si>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</si>
  <si>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</si>
  <si>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</si>
  <si>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</si>
  <si>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</si>
  <si>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</si>
  <si>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</si>
  <si>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</si>
  <si>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</si>
  <si>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</si>
  <si>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</si>
  <si>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</si>
  <si>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④〈企業債残高対給水収益比率〉当該値は０％になったが、今後の更新投資等により比率が高くなる事も考えられる。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⑥〈給水原価〉平均値と比較しても安価な費用で賄えている。今後もこの水準を維持出来るよう健全経営に努めていく。
⑦〈施設利用率〉観光地特有の季節変動やピーク時に対応するため、平均値と比較すると低い値になっている。
⑧〈有収率〉平均値と比較すると低い値にあるので、漏水対策等により数値を上げられるよう努めていく必要がある。</t>
    <rPh sb="407" eb="408">
      <t>ツト</t>
    </rPh>
    <phoneticPr fontId="4"/>
  </si>
  <si>
    <t>①〈有形固定資産減価償却率〉平均値と比較して耐用年数に近い資産を保有している状況にある。
②〈管路経年比率〉平均値と比較すると高い状況にあるので計画的な更新をしていく必要がある。
③〈管路更新率〉近年は更新工事を実施し平均値を上回る結果となった。今後も老朽管を計画的に更新していきたい。</t>
    <rPh sb="98" eb="100">
      <t>キンネン</t>
    </rPh>
    <phoneticPr fontId="4"/>
  </si>
  <si>
    <t>　経営については安定した状況にあり、新型コロナウイルスの影響から脱しつつある。引き続き料金収入の確保を図り、安定経営を目指し進めていきたい。
　また、アセットマネジメント、基本計画、経営戦略など策定したものを活用し施設・管路等の更新に努める。
　今後も水道事業全体の健全性・効率性等、今後の改善に取り組んで進めていきたい。</t>
    <rPh sb="32" eb="33">
      <t>ダッ</t>
    </rPh>
    <rPh sb="39" eb="40">
      <t>ヒ</t>
    </rPh>
    <rPh sb="41" eb="42">
      <t>ツヅ</t>
    </rPh>
    <rPh sb="117" eb="11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</si>
</sst>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1.35</c:v>
                </c:pt>
                <c:pt idx="1">
                  <c:v>0.93</c:v>
                </c:pt>
                <c:pt idx="2">
                  <c:v>1.2</c:v>
                </c:pt>
                <c:pt idx="3">
                  <c:v>0.56000000000000005</c:v>
                </c:pt>
                <c:pt idx="4">
                  <c:v>0.72</c:v>
                </c:pt>
              </c:numCache>
            </c:numRef>
          </c:val>
          <c:extLst>
            <c:ext xmlns:c16="http://schemas.microsoft.com/office/drawing/2014/chart" uri="{C3380CC4-5D6E-409C-BE32-E72D297353CC}">
              <c16:uniqueId val="{00000000-64CD-43BC-AC72-BFB997F769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64CD-43BC-AC72-BFB997F769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42.44</c:v>
                </c:pt>
                <c:pt idx="1">
                  <c:v>43.55</c:v>
                </c:pt>
                <c:pt idx="2">
                  <c:v>38.880000000000003</c:v>
                </c:pt>
                <c:pt idx="3">
                  <c:v>41.68</c:v>
                </c:pt>
                <c:pt idx="4">
                  <c:v>46.15</c:v>
                </c:pt>
              </c:numCache>
            </c:numRef>
          </c:val>
          <c:extLst>
            <c:ext xmlns:c16="http://schemas.microsoft.com/office/drawing/2014/chart" uri="{C3380CC4-5D6E-409C-BE32-E72D297353CC}">
              <c16:uniqueId val="{00000000-5B48-40FD-8922-2022755E6B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B48-40FD-8922-2022755E6B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64.209999999999994</c:v>
                </c:pt>
                <c:pt idx="1">
                  <c:v>62.48</c:v>
                </c:pt>
                <c:pt idx="2">
                  <c:v>60.51</c:v>
                </c:pt>
                <c:pt idx="3">
                  <c:v>56.76</c:v>
                </c:pt>
                <c:pt idx="4">
                  <c:v>57.46</c:v>
                </c:pt>
              </c:numCache>
            </c:numRef>
          </c:val>
          <c:extLst>
            <c:ext xmlns:c16="http://schemas.microsoft.com/office/drawing/2014/chart" uri="{C3380CC4-5D6E-409C-BE32-E72D297353CC}">
              <c16:uniqueId val="{00000000-5494-4C24-B5D2-5D94FDE210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5494-4C24-B5D2-5D94FDE210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111.41</c:v>
                </c:pt>
                <c:pt idx="1">
                  <c:v>124.94</c:v>
                </c:pt>
                <c:pt idx="2">
                  <c:v>115.44</c:v>
                </c:pt>
                <c:pt idx="3">
                  <c:v>121.79</c:v>
                </c:pt>
                <c:pt idx="4">
                  <c:v>127.67</c:v>
                </c:pt>
              </c:numCache>
            </c:numRef>
          </c:val>
          <c:extLst>
            <c:ext xmlns:c16="http://schemas.microsoft.com/office/drawing/2014/chart" uri="{C3380CC4-5D6E-409C-BE32-E72D297353CC}">
              <c16:uniqueId val="{00000000-9DC9-4D75-B36E-175C459E8D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9DC9-4D75-B36E-175C459E8D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53.08</c:v>
                </c:pt>
                <c:pt idx="1">
                  <c:v>54</c:v>
                </c:pt>
                <c:pt idx="2">
                  <c:v>52.55</c:v>
                </c:pt>
                <c:pt idx="3">
                  <c:v>52.95</c:v>
                </c:pt>
                <c:pt idx="4">
                  <c:v>53.75</c:v>
                </c:pt>
              </c:numCache>
            </c:numRef>
          </c:val>
          <c:extLst>
            <c:ext xmlns:c16="http://schemas.microsoft.com/office/drawing/2014/chart" uri="{C3380CC4-5D6E-409C-BE32-E72D297353CC}">
              <c16:uniqueId val="{00000000-96E3-47CA-8DA9-5EFE9739ED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6E3-47CA-8DA9-5EFE9739ED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42.34</c:v>
                </c:pt>
                <c:pt idx="1">
                  <c:v>42.34</c:v>
                </c:pt>
                <c:pt idx="2">
                  <c:v>41.15</c:v>
                </c:pt>
                <c:pt idx="3">
                  <c:v>41.78</c:v>
                </c:pt>
                <c:pt idx="4">
                  <c:v>42.16</c:v>
                </c:pt>
              </c:numCache>
            </c:numRef>
          </c:val>
          <c:extLst>
            <c:ext xmlns:c16="http://schemas.microsoft.com/office/drawing/2014/chart" uri="{C3380CC4-5D6E-409C-BE32-E72D297353CC}">
              <c16:uniqueId val="{00000000-DC12-4352-BA95-1C15074E19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DC12-4352-BA95-1C15074E19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54-49CD-BD2A-D53DEFAFA4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B454-49CD-BD2A-D53DEFAFA4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4616</c:v>
                </c:pt>
                <c:pt idx="1">
                  <c:v>5724.23</c:v>
                </c:pt>
                <c:pt idx="2">
                  <c:v>8867.4599999999991</c:v>
                </c:pt>
                <c:pt idx="3">
                  <c:v>2201.71</c:v>
                </c:pt>
                <c:pt idx="4">
                  <c:v>2139.65</c:v>
                </c:pt>
              </c:numCache>
            </c:numRef>
          </c:val>
          <c:extLst>
            <c:ext xmlns:c16="http://schemas.microsoft.com/office/drawing/2014/chart" uri="{C3380CC4-5D6E-409C-BE32-E72D297353CC}">
              <c16:uniqueId val="{00000000-D514-473B-8A9B-440CF083AC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514-473B-8A9B-440CF083AC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B4-4782-A300-275687F777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E2B4-4782-A300-275687F777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111.6</c:v>
                </c:pt>
                <c:pt idx="1">
                  <c:v>124.09</c:v>
                </c:pt>
                <c:pt idx="2">
                  <c:v>117.63</c:v>
                </c:pt>
                <c:pt idx="3">
                  <c:v>125.55</c:v>
                </c:pt>
                <c:pt idx="4">
                  <c:v>121.86</c:v>
                </c:pt>
              </c:numCache>
            </c:numRef>
          </c:val>
          <c:extLst>
            <c:ext xmlns:c16="http://schemas.microsoft.com/office/drawing/2014/chart" uri="{C3380CC4-5D6E-409C-BE32-E72D297353CC}">
              <c16:uniqueId val="{00000000-77C8-4501-BEE1-73B1FD6FBB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7C8-4501-BEE1-73B1FD6FBB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69.63</c:v>
                </c:pt>
                <c:pt idx="1">
                  <c:v>62.05</c:v>
                </c:pt>
                <c:pt idx="2">
                  <c:v>66.45</c:v>
                </c:pt>
                <c:pt idx="3">
                  <c:v>62.54</c:v>
                </c:pt>
                <c:pt idx="4">
                  <c:v>58.12</c:v>
                </c:pt>
              </c:numCache>
            </c:numRef>
          </c:val>
          <c:extLst>
            <c:ext xmlns:c16="http://schemas.microsoft.com/office/drawing/2014/chart" uri="{C3380CC4-5D6E-409C-BE32-E72D297353CC}">
              <c16:uniqueId val="{00000000-1081-4332-8790-B15389DAF9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1081-4332-8790-B15389DAF9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草津町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6082</v>
      </c>
      <c r="AM8" s="66"/>
      <c r="AN8" s="66"/>
      <c r="AO8" s="66"/>
      <c r="AP8" s="66"/>
      <c r="AQ8" s="66"/>
      <c r="AR8" s="66"/>
      <c r="AS8" s="66"/>
      <c r="AT8" s="37">
        <f>データ!$S$6</f>
        <v>49.75</v>
      </c>
      <c r="AU8" s="38"/>
      <c r="AV8" s="38"/>
      <c r="AW8" s="38"/>
      <c r="AX8" s="38"/>
      <c r="AY8" s="38"/>
      <c r="AZ8" s="38"/>
      <c r="BA8" s="38"/>
      <c r="BB8" s="55">
        <f>データ!$T$6</f>
        <v>122.25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94.82</v>
      </c>
      <c r="J10" s="38"/>
      <c r="K10" s="38"/>
      <c r="L10" s="38"/>
      <c r="M10" s="38"/>
      <c r="N10" s="38"/>
      <c r="O10" s="65"/>
      <c r="P10" s="55">
        <f>データ!$P$6</f>
        <v>89.12</v>
      </c>
      <c r="Q10" s="55"/>
      <c r="R10" s="55"/>
      <c r="S10" s="55"/>
      <c r="T10" s="55"/>
      <c r="U10" s="55"/>
      <c r="V10" s="55"/>
      <c r="W10" s="66">
        <f>データ!$Q$6</f>
        <v>1414</v>
      </c>
      <c r="X10" s="66"/>
      <c r="Y10" s="66"/>
      <c r="Z10" s="66"/>
      <c r="AA10" s="66"/>
      <c r="AB10" s="66"/>
      <c r="AC10" s="66"/>
      <c r="AD10" s="2"/>
      <c r="AE10" s="2"/>
      <c r="AF10" s="2"/>
      <c r="AG10" s="2"/>
      <c r="AH10" s="2"/>
      <c r="AI10" s="2"/>
      <c r="AJ10" s="2"/>
      <c r="AK10" s="2"/>
      <c r="AL10" s="66">
        <f>データ!$U$6</f>
        <v>5388</v>
      </c>
      <c r="AM10" s="66"/>
      <c r="AN10" s="66"/>
      <c r="AO10" s="66"/>
      <c r="AP10" s="66"/>
      <c r="AQ10" s="66"/>
      <c r="AR10" s="66"/>
      <c r="AS10" s="66"/>
      <c r="AT10" s="37">
        <f>データ!$V$6</f>
        <v>2.96</v>
      </c>
      <c r="AU10" s="38"/>
      <c r="AV10" s="38"/>
      <c r="AW10" s="38"/>
      <c r="AX10" s="38"/>
      <c r="AY10" s="38"/>
      <c r="AZ10" s="38"/>
      <c r="BA10" s="38"/>
      <c r="BB10" s="55">
        <f>データ!$W$6</f>
        <v>1820.27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v+3Gws2KLDfhlCRdk+Rdqvu4mK1Aocl68YHzleE1rEhSARvN/NGL5/TsVTmeqPDJHYbp2iAL/jeLSW1vuVQkw==" saltValue="/lDFKuo22SD5E7ouPIUb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104264</v>
      </c>
      <c r="D6" s="20">
        <f t="shared" si="3"/>
        <v>46</v>
      </c>
      <c r="E6" s="20">
        <f t="shared" si="3"/>
        <v>1</v>
      </c>
      <c r="F6" s="20">
        <f t="shared" si="3"/>
        <v>0</v>
      </c>
      <c r="G6" s="20">
        <f t="shared" si="3"/>
        <v>1</v>
      </c>
      <c r="H6" s="20" t="str">
        <f t="shared" si="3"/>
        <v>群馬県　草津町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94.82</v>
      </c>
      <c r="P6" s="21">
        <f t="shared" si="3"/>
        <v>89.12</v>
      </c>
      <c r="Q6" s="21">
        <f t="shared" si="3"/>
        <v>1414</v>
      </c>
      <c r="R6" s="21">
        <f t="shared" si="3"/>
        <v>6082</v>
      </c>
      <c r="S6" s="21">
        <f t="shared" si="3"/>
        <v>49.75</v>
      </c>
      <c r="T6" s="21">
        <f t="shared" si="3"/>
        <v>122.25</v>
      </c>
      <c r="U6" s="21">
        <f t="shared" si="3"/>
        <v>5388</v>
      </c>
      <c r="V6" s="21">
        <f t="shared" si="3"/>
        <v>2.96</v>
      </c>
      <c r="W6" s="21">
        <f t="shared" si="3"/>
        <v>1820.27</v>
      </c>
      <c r="X6" s="22">
        <f>IF(X7="",NA(),X7)</f>
        <v>111.41</v>
      </c>
      <c r="Y6" s="22">
        <f t="shared" ref="Y6:AG6" si="4">IF(Y7="",NA(),Y7)</f>
        <v>124.94</v>
      </c>
      <c r="Z6" s="22">
        <f t="shared" si="4"/>
        <v>115.44</v>
      </c>
      <c r="AA6" s="22">
        <f t="shared" si="4"/>
        <v>121.79</v>
      </c>
      <c r="AB6" s="22">
        <f t="shared" si="4"/>
        <v>127.67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4616</v>
      </c>
      <c r="AU6" s="22">
        <f t="shared" ref="AU6:BC6" si="6">IF(AU7="",NA(),AU7)</f>
        <v>5724.23</v>
      </c>
      <c r="AV6" s="22">
        <f t="shared" si="6"/>
        <v>8867.4599999999991</v>
      </c>
      <c r="AW6" s="22">
        <f t="shared" si="6"/>
        <v>2201.71</v>
      </c>
      <c r="AX6" s="22">
        <f t="shared" si="6"/>
        <v>2139.65</v>
      </c>
      <c r="AY6" s="22">
        <f t="shared" si="6"/>
        <v>300.14</v>
      </c>
      <c r="AZ6" s="22">
        <f t="shared" si="6"/>
        <v>301.04000000000002</v>
      </c>
      <c r="BA6" s="22">
        <f t="shared" si="6"/>
        <v>305.08</v>
      </c>
      <c r="BB6" s="22">
        <f t="shared" si="6"/>
        <v>305.33999999999997</v>
      </c>
      <c r="BC6" s="22">
        <f t="shared" si="6"/>
        <v>310.01</v>
      </c>
      <c r="BD6" s="21" t="str">
        <f>IF(BD7="","",IF(BD7="-","【-】","【"&amp;SUBSTITUTE(TEXT(BD7,"#,##0.00"),"-","△")&amp;"】"))</f>
        <v>【252.29】</v>
      </c>
      <c r="BE6" s="21">
        <f>IF(BE7="",NA(),BE7)</f>
        <v>0</v>
      </c>
      <c r="BF6" s="21">
        <f t="shared" ref="BF6:BN6" si="7">IF(BF7="",NA(),BF7)</f>
        <v>0</v>
      </c>
      <c r="BG6" s="21">
        <f t="shared" si="7"/>
        <v>0</v>
      </c>
      <c r="BH6" s="21">
        <f t="shared" si="7"/>
        <v>0</v>
      </c>
      <c r="BI6" s="21">
        <f t="shared" si="7"/>
        <v>0</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111.6</v>
      </c>
      <c r="BQ6" s="22">
        <f t="shared" ref="BQ6:BY6" si="8">IF(BQ7="",NA(),BQ7)</f>
        <v>124.09</v>
      </c>
      <c r="BR6" s="22">
        <f t="shared" si="8"/>
        <v>117.63</v>
      </c>
      <c r="BS6" s="22">
        <f t="shared" si="8"/>
        <v>125.55</v>
      </c>
      <c r="BT6" s="22">
        <f t="shared" si="8"/>
        <v>121.86</v>
      </c>
      <c r="BU6" s="22">
        <f t="shared" si="8"/>
        <v>84.77</v>
      </c>
      <c r="BV6" s="22">
        <f t="shared" si="8"/>
        <v>87.11</v>
      </c>
      <c r="BW6" s="22">
        <f t="shared" si="8"/>
        <v>82.78</v>
      </c>
      <c r="BX6" s="22">
        <f t="shared" si="8"/>
        <v>84.82</v>
      </c>
      <c r="BY6" s="22">
        <f t="shared" si="8"/>
        <v>82.29</v>
      </c>
      <c r="BZ6" s="21" t="str">
        <f>IF(BZ7="","",IF(BZ7="-","【-】","【"&amp;SUBSTITUTE(TEXT(BZ7,"#,##0.00"),"-","△")&amp;"】"))</f>
        <v>【97.47】</v>
      </c>
      <c r="CA6" s="22">
        <f>IF(CA7="",NA(),CA7)</f>
        <v>69.63</v>
      </c>
      <c r="CB6" s="22">
        <f t="shared" ref="CB6:CJ6" si="9">IF(CB7="",NA(),CB7)</f>
        <v>62.05</v>
      </c>
      <c r="CC6" s="22">
        <f t="shared" si="9"/>
        <v>66.45</v>
      </c>
      <c r="CD6" s="22">
        <f t="shared" si="9"/>
        <v>62.54</v>
      </c>
      <c r="CE6" s="22">
        <f t="shared" si="9"/>
        <v>58.12</v>
      </c>
      <c r="CF6" s="22">
        <f t="shared" si="9"/>
        <v>227.27</v>
      </c>
      <c r="CG6" s="22">
        <f t="shared" si="9"/>
        <v>223.98</v>
      </c>
      <c r="CH6" s="22">
        <f t="shared" si="9"/>
        <v>225.09</v>
      </c>
      <c r="CI6" s="22">
        <f t="shared" si="9"/>
        <v>224.82</v>
      </c>
      <c r="CJ6" s="22">
        <f t="shared" si="9"/>
        <v>230.85</v>
      </c>
      <c r="CK6" s="21" t="str">
        <f>IF(CK7="","",IF(CK7="-","【-】","【"&amp;SUBSTITUTE(TEXT(CK7,"#,##0.00"),"-","△")&amp;"】"))</f>
        <v>【174.75】</v>
      </c>
      <c r="CL6" s="22">
        <f>IF(CL7="",NA(),CL7)</f>
        <v>42.44</v>
      </c>
      <c r="CM6" s="22">
        <f t="shared" ref="CM6:CU6" si="10">IF(CM7="",NA(),CM7)</f>
        <v>43.55</v>
      </c>
      <c r="CN6" s="22">
        <f t="shared" si="10"/>
        <v>38.880000000000003</v>
      </c>
      <c r="CO6" s="22">
        <f t="shared" si="10"/>
        <v>41.68</v>
      </c>
      <c r="CP6" s="22">
        <f t="shared" si="10"/>
        <v>46.15</v>
      </c>
      <c r="CQ6" s="22">
        <f t="shared" si="10"/>
        <v>50.29</v>
      </c>
      <c r="CR6" s="22">
        <f t="shared" si="10"/>
        <v>49.64</v>
      </c>
      <c r="CS6" s="22">
        <f t="shared" si="10"/>
        <v>49.38</v>
      </c>
      <c r="CT6" s="22">
        <f t="shared" si="10"/>
        <v>50.09</v>
      </c>
      <c r="CU6" s="22">
        <f t="shared" si="10"/>
        <v>50.1</v>
      </c>
      <c r="CV6" s="21" t="str">
        <f>IF(CV7="","",IF(CV7="-","【-】","【"&amp;SUBSTITUTE(TEXT(CV7,"#,##0.00"),"-","△")&amp;"】"))</f>
        <v>【59.97】</v>
      </c>
      <c r="CW6" s="22">
        <f>IF(CW7="",NA(),CW7)</f>
        <v>64.209999999999994</v>
      </c>
      <c r="CX6" s="22">
        <f t="shared" ref="CX6:DF6" si="11">IF(CX7="",NA(),CX7)</f>
        <v>62.48</v>
      </c>
      <c r="CY6" s="22">
        <f t="shared" si="11"/>
        <v>60.51</v>
      </c>
      <c r="CZ6" s="22">
        <f t="shared" si="11"/>
        <v>56.76</v>
      </c>
      <c r="DA6" s="22">
        <f t="shared" si="11"/>
        <v>57.46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53.08</v>
      </c>
      <c r="DI6" s="22">
        <f t="shared" ref="DI6:DQ6" si="12">IF(DI7="",NA(),DI7)</f>
        <v>54</v>
      </c>
      <c r="DJ6" s="22">
        <f t="shared" si="12"/>
        <v>52.55</v>
      </c>
      <c r="DK6" s="22">
        <f t="shared" si="12"/>
        <v>52.95</v>
      </c>
      <c r="DL6" s="22">
        <f t="shared" si="12"/>
        <v>53.75</v>
      </c>
      <c r="DM6" s="22">
        <f t="shared" si="12"/>
        <v>45.85</v>
      </c>
      <c r="DN6" s="22">
        <f t="shared" si="12"/>
        <v>47.31</v>
      </c>
      <c r="DO6" s="22">
        <f t="shared" si="12"/>
        <v>47.5</v>
      </c>
      <c r="DP6" s="22">
        <f t="shared" si="12"/>
        <v>48.41</v>
      </c>
      <c r="DQ6" s="22">
        <f t="shared" si="12"/>
        <v>50.02</v>
      </c>
      <c r="DR6" s="21" t="str">
        <f>IF(DR7="","",IF(DR7="-","【-】","【"&amp;SUBSTITUTE(TEXT(DR7,"#,##0.00"),"-","△")&amp;"】"))</f>
        <v>【51.51】</v>
      </c>
      <c r="DS6" s="22">
        <f>IF(DS7="",NA(),DS7)</f>
        <v>42.34</v>
      </c>
      <c r="DT6" s="22">
        <f t="shared" ref="DT6:EB6" si="13">IF(DT7="",NA(),DT7)</f>
        <v>42.34</v>
      </c>
      <c r="DU6" s="22">
        <f t="shared" si="13"/>
        <v>41.15</v>
      </c>
      <c r="DV6" s="22">
        <f t="shared" si="13"/>
        <v>41.78</v>
      </c>
      <c r="DW6" s="22">
        <f t="shared" si="13"/>
        <v>42.16</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1.35</v>
      </c>
      <c r="EE6" s="22">
        <f t="shared" ref="EE6:EM6" si="14">IF(EE7="",NA(),EE7)</f>
        <v>0.93</v>
      </c>
      <c r="EF6" s="22">
        <f t="shared" si="14"/>
        <v>1.2</v>
      </c>
      <c r="EG6" s="22">
        <f t="shared" si="14"/>
        <v>0.56000000000000005</v>
      </c>
      <c r="EH6" s="22">
        <f t="shared" si="14"/>
        <v>0.72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104264</v>
      </c>
      <c r="D7" s="24">
        <v>46</v>
      </c>
      <c r="E7" s="24">
        <v>1</v>
      </c>
      <c r="F7" s="24">
        <v>0</v>
      </c>
      <c r="G7" s="24">
        <v>1</v>
      </c>
      <c r="H7" s="24" t="s">
        <v>93</v>
      </c>
      <c r="I7" s="24" t="s">
        <v>94</v>
      </c>
      <c r="J7" s="24" t="s">
        <v>95</v>
      </c>
      <c r="K7" s="24" t="s">
        <v>96</v>
      </c>
      <c r="L7" s="24" t="s">
        <v>97</v>
      </c>
      <c r="M7" s="24" t="s">
        <v>98</v>
      </c>
      <c r="N7" s="25" t="s">
        <v>99</v>
      </c>
      <c r="O7" s="25">
        <v>94.82</v>
      </c>
      <c r="P7" s="25">
        <v>89.12</v>
      </c>
      <c r="Q7" s="25">
        <v>1414</v>
      </c>
      <c r="R7" s="25">
        <v>6082</v>
      </c>
      <c r="S7" s="25">
        <v>49.75</v>
      </c>
      <c r="T7" s="25">
        <v>122.25</v>
      </c>
      <c r="U7" s="25">
        <v>5388</v>
      </c>
      <c r="V7" s="25">
        <v>2.96</v>
      </c>
      <c r="W7" s="25">
        <v>1820.27</v>
      </c>
      <c r="X7" s="25">
        <v>111.41</v>
      </c>
      <c r="Y7" s="25">
        <v>124.94</v>
      </c>
      <c r="Z7" s="25">
        <v>115.44</v>
      </c>
      <c r="AA7" s="25">
        <v>121.79</v>
      </c>
      <c r="AB7" s="25">
        <v>127.67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4616</v>
      </c>
      <c r="AU7" s="25">
        <v>5724.23</v>
      </c>
      <c r="AV7" s="25">
        <v>8867.4599999999991</v>
      </c>
      <c r="AW7" s="25">
        <v>2201.71</v>
      </c>
      <c r="AX7" s="25">
        <v>2139.65</v>
      </c>
      <c r="AY7" s="25">
        <v>300.14</v>
      </c>
      <c r="AZ7" s="25">
        <v>301.04000000000002</v>
      </c>
      <c r="BA7" s="25">
        <v>305.08</v>
      </c>
      <c r="BB7" s="25">
        <v>305.33999999999997</v>
      </c>
      <c r="BC7" s="25">
        <v>310.01</v>
      </c>
      <c r="BD7" s="25">
        <v>252.29</v>
      </c>
      <c r="BE7" s="25">
        <v>0</v>
      </c>
      <c r="BF7" s="25">
        <v>0</v>
      </c>
      <c r="BG7" s="25">
        <v>0</v>
      </c>
      <c r="BH7" s="25">
        <v>0</v>
      </c>
      <c r="BI7" s="25">
        <v>0</v>
      </c>
      <c r="BJ7" s="25">
        <v>566.65</v>
      </c>
      <c r="BK7" s="25">
        <v>551.62</v>
      </c>
      <c r="BL7" s="25">
        <v>585.59</v>
      </c>
      <c r="BM7" s="25">
        <v>561.34</v>
      </c>
      <c r="BN7" s="25">
        <v>538.33000000000004</v>
      </c>
      <c r="BO7" s="25">
        <v>268.07</v>
      </c>
      <c r="BP7" s="25">
        <v>111.6</v>
      </c>
      <c r="BQ7" s="25">
        <v>124.09</v>
      </c>
      <c r="BR7" s="25">
        <v>117.63</v>
      </c>
      <c r="BS7" s="25">
        <v>125.55</v>
      </c>
      <c r="BT7" s="25">
        <v>121.86</v>
      </c>
      <c r="BU7" s="25">
        <v>84.77</v>
      </c>
      <c r="BV7" s="25">
        <v>87.11</v>
      </c>
      <c r="BW7" s="25">
        <v>82.78</v>
      </c>
      <c r="BX7" s="25">
        <v>84.82</v>
      </c>
      <c r="BY7" s="25">
        <v>82.29</v>
      </c>
      <c r="BZ7" s="25">
        <v>97.47</v>
      </c>
      <c r="CA7" s="25">
        <v>69.63</v>
      </c>
      <c r="CB7" s="25">
        <v>62.05</v>
      </c>
      <c r="CC7" s="25">
        <v>66.45</v>
      </c>
      <c r="CD7" s="25">
        <v>62.54</v>
      </c>
      <c r="CE7" s="25">
        <v>58.12</v>
      </c>
      <c r="CF7" s="25">
        <v>227.27</v>
      </c>
      <c r="CG7" s="25">
        <v>223.98</v>
      </c>
      <c r="CH7" s="25">
        <v>225.09</v>
      </c>
      <c r="CI7" s="25">
        <v>224.82</v>
      </c>
      <c r="CJ7" s="25">
        <v>230.85</v>
      </c>
      <c r="CK7" s="25">
        <v>174.75</v>
      </c>
      <c r="CL7" s="25">
        <v>42.44</v>
      </c>
      <c r="CM7" s="25">
        <v>43.55</v>
      </c>
      <c r="CN7" s="25">
        <v>38.880000000000003</v>
      </c>
      <c r="CO7" s="25">
        <v>41.68</v>
      </c>
      <c r="CP7" s="25">
        <v>46.15</v>
      </c>
      <c r="CQ7" s="25">
        <v>50.29</v>
      </c>
      <c r="CR7" s="25">
        <v>49.64</v>
      </c>
      <c r="CS7" s="25">
        <v>49.38</v>
      </c>
      <c r="CT7" s="25">
        <v>50.09</v>
      </c>
      <c r="CU7" s="25">
        <v>50.1</v>
      </c>
      <c r="CV7" s="25">
        <v>59.97</v>
      </c>
      <c r="CW7" s="25">
        <v>64.209999999999994</v>
      </c>
      <c r="CX7" s="25">
        <v>62.48</v>
      </c>
      <c r="CY7" s="25">
        <v>60.51</v>
      </c>
      <c r="CZ7" s="25">
        <v>56.76</v>
      </c>
      <c r="DA7" s="25">
        <v>57.46</v>
      </c>
      <c r="DB7" s="25">
        <v>77.73</v>
      </c>
      <c r="DC7" s="25">
        <v>78.09</v>
      </c>
      <c r="DD7" s="25">
        <v>78.010000000000005</v>
      </c>
      <c r="DE7" s="25">
        <v>77.599999999999994</v>
      </c>
      <c r="DF7" s="25">
        <v>77.3</v>
      </c>
      <c r="DG7" s="25">
        <v>89.76</v>
      </c>
      <c r="DH7" s="25">
        <v>53.08</v>
      </c>
      <c r="DI7" s="25">
        <v>54</v>
      </c>
      <c r="DJ7" s="25">
        <v>52.55</v>
      </c>
      <c r="DK7" s="25">
        <v>52.95</v>
      </c>
      <c r="DL7" s="25">
        <v>53.75</v>
      </c>
      <c r="DM7" s="25">
        <v>45.85</v>
      </c>
      <c r="DN7" s="25">
        <v>47.31</v>
      </c>
      <c r="DO7" s="25">
        <v>47.5</v>
      </c>
      <c r="DP7" s="25">
        <v>48.41</v>
      </c>
      <c r="DQ7" s="25">
        <v>50.02</v>
      </c>
      <c r="DR7" s="25">
        <v>51.51</v>
      </c>
      <c r="DS7" s="25">
        <v>42.34</v>
      </c>
      <c r="DT7" s="25">
        <v>42.34</v>
      </c>
      <c r="DU7" s="25">
        <v>41.15</v>
      </c>
      <c r="DV7" s="25">
        <v>41.78</v>
      </c>
      <c r="DW7" s="25">
        <v>42.16</v>
      </c>
      <c r="DX7" s="25">
        <v>14.13</v>
      </c>
      <c r="DY7" s="25">
        <v>16.77</v>
      </c>
      <c r="DZ7" s="25">
        <v>17.399999999999999</v>
      </c>
      <c r="EA7" s="25">
        <v>18.64</v>
      </c>
      <c r="EB7" s="25">
        <v>19.510000000000002</v>
      </c>
      <c r="EC7" s="25">
        <v>23.75</v>
      </c>
      <c r="ED7" s="25">
        <v>1.35</v>
      </c>
      <c r="EE7" s="25">
        <v>0.93</v>
      </c>
      <c r="EF7" s="25">
        <v>1.2</v>
      </c>
      <c r="EG7" s="25">
        <v>0.56000000000000005</v>
      </c>
      <c r="EH7" s="25">
        <v>0.72</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2024-01-29T06:09:33Z</cp:lastPrinted>
  <dcterms:created xsi:type="dcterms:W3CDTF">2023-12-05T00:50:54Z</dcterms:created>
  <dcterms:modified xsi:type="dcterms:W3CDTF">2024-01-29T06:54:09Z</dcterms:modified>
  <cp:category/>
</cp:coreProperties>
</file>