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2 みどり市\"/>
    </mc:Choice>
  </mc:AlternateContent>
  <xr:revisionPtr revIDLastSave="0" documentId="13_ncr:1_{5B88E9C7-25B7-4617-95B6-374BACB7BD75}" xr6:coauthVersionLast="47" xr6:coauthVersionMax="47" xr10:uidLastSave="{00000000-0000-0000-0000-000000000000}"/>
  <workbookProtection workbookAlgorithmName="SHA-512" workbookHashValue="VoBaBXvU3R54GesKKvWd9XUtVBqDqcQNszyXDc0YfarxoYukstGJFhdz878ZKtWbi0hlGH1Ka9QFGlf8CLcjUQ==" workbookSaltValue="SKL791ijNpgtr5SfoIKaOQ==" workbookSpinCount="100000" lockStructure="1"/>
  <bookViews>
    <workbookView xWindow="0" yWindow="240" windowWidth="25125" windowHeight="149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<sst xmlns="http://schemas.openxmlformats.org/spreadsheetml/2006/main" count="272" uniqueCount="112">
  <si>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</si>
  <si>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</si>
  <si>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</si>
  <si>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</si>
  <si>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</si>
  <si>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</si>
  <si>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</si>
  <si>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</si>
  <si>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</si>
  <si>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</si>
  <si>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</si>
  <si>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</si>
  <si>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</si>
  <si>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</si>
  <si>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</si>
  <si>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</si>
  <si>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</si>
  <si>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</si>
  <si>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</si>
  <si>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</si>
  <si>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</si>
  <si>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</si>
  <si>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</si>
  <si>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</si>
  <si>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</si>
  <si>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</si>
  <si>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</si>
  <si>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</si>
  <si>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</si>
  <si>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</si>
  <si>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群馬県　みどり市</t>
  </si>
  <si>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</si>
  <si>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</si>
  <si>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</si>
  <si>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</si>
  <si>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</si>
  <si>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</si>
  <si>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</si>
  <si>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</si>
  <si>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</si>
  <si>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</si>
  <si>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</si>
  <si>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</si>
  <si>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本市の簡易水道事業は、企業会計による独立採算を原則とする経営が求められているが、一般会計繰入金により収支を均衡させている状況にある。
老朽施設の更新が求められる中において、増加する維持管理費、有収率の低さ、給水人口減少による料金収入の減少が課題となっている。
そのため、施設の適正規模を見直し、管路更新による有収率向上や、料金見直しによる安定収入を確保し、計画的かつ効率的な経営改善に努める必要がある。</t>
    <rPh sb="147" eb="149">
      <t>カンロ</t>
    </rPh>
    <rPh sb="149" eb="151">
      <t>コウシン</t>
    </rPh>
    <rPh sb="161" eb="163">
      <t>リョウキン</t>
    </rPh>
    <rPh sb="163" eb="165">
      <t>ミナオ</t>
    </rPh>
    <phoneticPr fontId="1"/>
  </si>
  <si>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</si>
  <si>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</si>
  <si>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</si>
  <si>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</si>
  <si>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</si>
  <si>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</si>
  <si>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</si>
  <si>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</si>
  <si>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</si>
  <si>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</si>
  <si>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</si>
  <si>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</si>
  <si>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</si>
  <si>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</si>
  <si>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</si>
  <si>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</si>
  <si>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</si>
  <si>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</si>
  <si>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</si>
  <si>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</si>
  <si>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</si>
  <si>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</si>
  <si>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</si>
  <si>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</si>
  <si>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</si>
  <si>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</si>
  <si>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</si>
  <si>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</si>
  <si>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</si>
  <si>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</si>
  <si>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</si>
  <si>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</si>
  <si>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</si>
  <si>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</si>
  <si>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</si>
  <si>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</si>
  <si>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</si>
  <si>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</si>
  <si>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</si>
  <si>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</si>
  <si>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</si>
  <si>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</si>
  <si>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</si>
  <si>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</si>
  <si>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</si>
  <si>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</si>
  <si>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</si>
  <si>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</si>
  <si>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</si>
  <si>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</si>
  <si>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</si>
  <si>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</si>
  <si>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</si>
  <si>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簡易水道事業</t>
  </si>
  <si>
    <t>C4</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</si>
  <si>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</si>
  <si>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</si>
  <si>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</si>
  <si>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</si>
  <si>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</si>
  <si>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</si>
  <si>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</si>
  <si>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</si>
  <si>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</si>
  <si>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</si>
  <si>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</si>
  <si>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①有形固定資産減価償却率は、全国平均と比較して数値が高く施設の老朽化が進んでいると言える。法定耐用年数を考慮しながら効果的な更新を進める必要がある。
②昭和40年から50年代に敷設した法定耐用年数を経過している管路が多く残っている。将来的に更新費用の増大が懸念されることから、定期的な管路更新が必要である。
</t>
    </r>
    <r>
      <rPr>
        <sz val="10"/>
        <rFont val="ＭＳ ゴシック"/>
        <family val="3"/>
        <charset val="128"/>
      </rPr>
      <t xml:space="preserve">③管路更新率について、数年間進んでいない状況。水道経験職員が少なくなっているため、管路更新計画と合わせて、未経験者でも進められるように設計委託業務の実績を作り、委託設計を基に工事が出来るような仕組みを構築していく工夫が必要。
</t>
    </r>
    <rPh sb="1" eb="3">
      <t>ユウケイ</t>
    </rPh>
    <rPh sb="3" eb="7">
      <t>コテイシサン</t>
    </rPh>
    <rPh sb="7" eb="9">
      <t>ゲンカ</t>
    </rPh>
    <rPh sb="9" eb="12">
      <t>ショウキャクリツ</t>
    </rPh>
    <rPh sb="14" eb="16">
      <t>ゼンコク</t>
    </rPh>
    <rPh sb="16" eb="18">
      <t>ヘイキン</t>
    </rPh>
    <rPh sb="19" eb="21">
      <t>ヒカク</t>
    </rPh>
    <rPh sb="23" eb="25">
      <t>スウチ</t>
    </rPh>
    <rPh sb="26" eb="27">
      <t>タカ</t>
    </rPh>
    <rPh sb="28" eb="30">
      <t>シセツ</t>
    </rPh>
    <rPh sb="31" eb="34">
      <t>ロウキュウカ</t>
    </rPh>
    <rPh sb="35" eb="36">
      <t>スス</t>
    </rPh>
    <rPh sb="41" eb="42">
      <t>イ</t>
    </rPh>
    <rPh sb="45" eb="47">
      <t>ホウテイ</t>
    </rPh>
    <rPh sb="47" eb="49">
      <t>タイヨウ</t>
    </rPh>
    <rPh sb="49" eb="51">
      <t>ネンスウ</t>
    </rPh>
    <rPh sb="52" eb="54">
      <t>コウリョ</t>
    </rPh>
    <rPh sb="58" eb="61">
      <t>コウカテキ</t>
    </rPh>
    <rPh sb="62" eb="64">
      <t>コウシン</t>
    </rPh>
    <rPh sb="65" eb="66">
      <t>スス</t>
    </rPh>
    <rPh sb="68" eb="70">
      <t>ヒツヨウ</t>
    </rPh>
    <rPh sb="88" eb="90">
      <t>フセツ</t>
    </rPh>
    <rPh sb="108" eb="109">
      <t>オオ</t>
    </rPh>
    <rPh sb="110" eb="111">
      <t>ノコ</t>
    </rPh>
    <rPh sb="165" eb="168">
      <t>スウネンカン</t>
    </rPh>
    <rPh sb="168" eb="169">
      <t>スス</t>
    </rPh>
    <rPh sb="174" eb="176">
      <t>ジョウキョウ</t>
    </rPh>
    <rPh sb="177" eb="179">
      <t>スイドウ</t>
    </rPh>
    <rPh sb="179" eb="181">
      <t>ケイケン</t>
    </rPh>
    <rPh sb="181" eb="183">
      <t>ショクイン</t>
    </rPh>
    <rPh sb="184" eb="185">
      <t>スク</t>
    </rPh>
    <rPh sb="195" eb="197">
      <t>カンロ</t>
    </rPh>
    <rPh sb="197" eb="199">
      <t>コウシン</t>
    </rPh>
    <rPh sb="199" eb="201">
      <t>ケイカク</t>
    </rPh>
    <rPh sb="202" eb="203">
      <t>ア</t>
    </rPh>
    <rPh sb="207" eb="211">
      <t>ミケイケンシャ</t>
    </rPh>
    <rPh sb="213" eb="214">
      <t>スス</t>
    </rPh>
    <rPh sb="221" eb="223">
      <t>セッケイ</t>
    </rPh>
    <rPh sb="223" eb="225">
      <t>イタク</t>
    </rPh>
    <rPh sb="225" eb="227">
      <t>ギョウム</t>
    </rPh>
    <rPh sb="228" eb="230">
      <t>ジッセキ</t>
    </rPh>
    <rPh sb="231" eb="232">
      <t>ツク</t>
    </rPh>
    <rPh sb="234" eb="236">
      <t>イタク</t>
    </rPh>
    <rPh sb="236" eb="238">
      <t>セッケイ</t>
    </rPh>
    <rPh sb="239" eb="240">
      <t>モト</t>
    </rPh>
    <rPh sb="241" eb="243">
      <t>コウジ</t>
    </rPh>
    <rPh sb="244" eb="246">
      <t>デキ</t>
    </rPh>
    <rPh sb="250" eb="252">
      <t>シク</t>
    </rPh>
    <rPh sb="254" eb="256">
      <t>コウチク</t>
    </rPh>
    <rPh sb="260" eb="262">
      <t>クフウ</t>
    </rPh>
    <rPh sb="263" eb="265">
      <t>ヒツヨウ</t>
    </rPh>
    <phoneticPr fontId="1"/>
  </si>
  <si>
    <r>
      <t xml:space="preserve">①経常収支比率は、前年比8.47ポイント増となり、黒字傾向を維持しているが、給水人口の減少に比例して料金収入も減少している。将来的には料金の見直しを検討する必要がある。
②累積欠損金は発生しておらず経営の健全性を維持している状況だが、給水収益の減少しているなかで経営改善を図っていく必要がある。
③流動比率は、45.57ポイント増加しており、流動資産の増加が要因と思われるが、一般会計繰出金に依存しているため、自主財源の確保に向け改善が必要である。
④企業債残高対給水収益比率は、類似団体と比較して低い数値となっているが、全国平均よりも高いことから、料金見直し等により収入の増加に努める必要がある。
⑤料金回収率は、全国平均と比較しても低い状況が続いている。今後は適切な料金水準に料金見直しを進めて料金回収率の向上を図っていく必要がある。
</t>
    </r>
    <r>
      <rPr>
        <sz val="10"/>
        <color theme="1"/>
        <rFont val="ＭＳ ゴシック"/>
        <family val="3"/>
        <charset val="128"/>
      </rPr>
      <t>⑥給水原価は、全国平均より高い状態。給水人口減少により有収水量は減少傾向にあるため、より一層の経営努力が必要である。</t>
    </r>
    <r>
      <rPr>
        <sz val="10"/>
        <color rgb="FFFF0000"/>
        <rFont val="ＭＳ ゴシック"/>
        <family val="3"/>
        <charset val="128"/>
      </rPr>
      <t xml:space="preserve">
</t>
    </r>
    <r>
      <rPr>
        <sz val="10"/>
        <color theme="1"/>
        <rFont val="ＭＳ ゴシック"/>
        <family val="3"/>
        <charset val="128"/>
      </rPr>
      <t>⑦施設利用率は、全国平均の水準を維持している状態。今後は給水人口の減少を見据え、施設の適正規模を見直し効率化を図っていく必要がある。</t>
    </r>
    <r>
      <rPr>
        <sz val="10"/>
        <color rgb="FFFF0000"/>
        <rFont val="ＭＳ ゴシック"/>
        <family val="3"/>
        <charset val="128"/>
      </rPr>
      <t xml:space="preserve">
</t>
    </r>
    <r>
      <rPr>
        <sz val="10"/>
        <color theme="1"/>
        <rFont val="ＭＳ ゴシック"/>
        <family val="3"/>
        <charset val="128"/>
      </rPr>
      <t>⑧有収率は、漏水修理等により僅かに向上しているが、全国平均より低い状態にある。計画的な管路更新工事を実施する等により有収率の向上を図っていく必要がある。</t>
    </r>
    <rPh sb="9" eb="12">
      <t>ゼンネンヒ</t>
    </rPh>
    <rPh sb="20" eb="21">
      <t>ゾウ</t>
    </rPh>
    <rPh sb="25" eb="27">
      <t>クロジ</t>
    </rPh>
    <rPh sb="27" eb="29">
      <t>ケイコウ</t>
    </rPh>
    <rPh sb="30" eb="32">
      <t>イジ</t>
    </rPh>
    <rPh sb="38" eb="40">
      <t>キュウスイ</t>
    </rPh>
    <rPh sb="40" eb="42">
      <t>ジンコウ</t>
    </rPh>
    <rPh sb="43" eb="45">
      <t>ゲンショウ</t>
    </rPh>
    <rPh sb="46" eb="48">
      <t>ヒレイ</t>
    </rPh>
    <rPh sb="50" eb="52">
      <t>リョウキン</t>
    </rPh>
    <rPh sb="52" eb="54">
      <t>シュウニュウ</t>
    </rPh>
    <rPh sb="55" eb="57">
      <t>ゲンショウ</t>
    </rPh>
    <rPh sb="62" eb="65">
      <t>ショウライテキ</t>
    </rPh>
    <rPh sb="67" eb="69">
      <t>リョウキン</t>
    </rPh>
    <rPh sb="70" eb="72">
      <t>ミナオ</t>
    </rPh>
    <rPh sb="74" eb="76">
      <t>ケントウ</t>
    </rPh>
    <rPh sb="78" eb="80">
      <t>ヒツヨウ</t>
    </rPh>
    <rPh sb="99" eb="101">
      <t>ケイエイ</t>
    </rPh>
    <rPh sb="102" eb="105">
      <t>ケンゼンセイ</t>
    </rPh>
    <rPh sb="106" eb="108">
      <t>イジ</t>
    </rPh>
    <rPh sb="112" eb="114">
      <t>ジョウキョウ</t>
    </rPh>
    <rPh sb="117" eb="119">
      <t>キュウスイ</t>
    </rPh>
    <rPh sb="119" eb="121">
      <t>シュウエキ</t>
    </rPh>
    <rPh sb="122" eb="124">
      <t>ゲンショウ</t>
    </rPh>
    <rPh sb="131" eb="133">
      <t>ケイエイ</t>
    </rPh>
    <rPh sb="133" eb="135">
      <t>カイゼン</t>
    </rPh>
    <rPh sb="136" eb="137">
      <t>ハカ</t>
    </rPh>
    <rPh sb="141" eb="143">
      <t>ヒツヨウ</t>
    </rPh>
    <rPh sb="245" eb="247">
      <t>ヒカク</t>
    </rPh>
    <rPh sb="261" eb="263">
      <t>ゼンコク</t>
    </rPh>
    <rPh sb="263" eb="265">
      <t>ヘイキン</t>
    </rPh>
    <rPh sb="268" eb="269">
      <t>タカ</t>
    </rPh>
    <rPh sb="277" eb="279">
      <t>ミナオ</t>
    </rPh>
    <rPh sb="280" eb="281">
      <t>トウ</t>
    </rPh>
    <rPh sb="329" eb="331">
      <t>コンゴ</t>
    </rPh>
    <rPh sb="332" eb="334">
      <t>テキセツ</t>
    </rPh>
    <rPh sb="335" eb="337">
      <t>リョウキン</t>
    </rPh>
    <rPh sb="337" eb="339">
      <t>スイジュン</t>
    </rPh>
    <rPh sb="340" eb="342">
      <t>リョウキン</t>
    </rPh>
    <rPh sb="342" eb="344">
      <t>ミナオ</t>
    </rPh>
    <rPh sb="346" eb="347">
      <t>スス</t>
    </rPh>
    <rPh sb="349" eb="351">
      <t>リョウキン</t>
    </rPh>
    <rPh sb="351" eb="354">
      <t>カイシュウリツ</t>
    </rPh>
    <rPh sb="355" eb="357">
      <t>コウジョウ</t>
    </rPh>
    <rPh sb="358" eb="359">
      <t>ハカ</t>
    </rPh>
    <rPh sb="363" eb="365">
      <t>ヒツヨウ</t>
    </rPh>
    <rPh sb="383" eb="384">
      <t>タカ</t>
    </rPh>
    <rPh sb="385" eb="387">
      <t>ジョウタイ</t>
    </rPh>
    <rPh sb="414" eb="416">
      <t>イッソウ</t>
    </rPh>
    <rPh sb="417" eb="419">
      <t>ケイエイ</t>
    </rPh>
    <rPh sb="419" eb="421">
      <t>ドリョク</t>
    </rPh>
    <rPh sb="442" eb="444">
      <t>スイジュン</t>
    </rPh>
    <rPh sb="445" eb="447">
      <t>イジ</t>
    </rPh>
    <rPh sb="451" eb="453">
      <t>ジョウタイ</t>
    </rPh>
    <rPh sb="484" eb="485">
      <t>ハカ</t>
    </rPh>
    <rPh sb="521" eb="523">
      <t>ゼンコク</t>
    </rPh>
    <rPh sb="523" eb="525">
      <t>ヘイキン</t>
    </rPh>
    <rPh sb="535" eb="538">
      <t>ケイカクテキ</t>
    </rPh>
    <rPh sb="539" eb="541">
      <t>カンロ</t>
    </rPh>
    <rPh sb="541" eb="543">
      <t>コウシン</t>
    </rPh>
    <rPh sb="543" eb="545">
      <t>コウジ</t>
    </rPh>
    <rPh sb="546" eb="548">
      <t>ジッシ</t>
    </rPh>
    <rPh sb="550" eb="551">
      <t>トウ</t>
    </rPh>
    <rPh sb="554" eb="556">
      <t>ユウシュウ</t>
    </rPh>
    <rPh sb="556" eb="557">
      <t>リツ</t>
    </rPh>
    <rPh sb="558" eb="560">
      <t>コウジョウ</t>
    </rPh>
    <rPh sb="561" eb="562">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</si>
</sst>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0.28000000000000003</c:v>
                </c:pt>
                <c:pt idx="4" formatCode="#,##0.00;&quot;△&quot;#,##0.00">
                  <c:v>0</c:v>
                </c:pt>
              </c:numCache>
            </c:numRef>
          </c:val>
          <c:extLst>
            <c:ext xmlns:c16="http://schemas.microsoft.com/office/drawing/2014/chart" uri="{C3380CC4-5D6E-409C-BE32-E72D297353CC}">
              <c16:uniqueId val="{00000000-8A86-4B59-9645-C43BBCBEB5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8A86-4B59-9645-C43BBCBEB5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104.45</c:v>
                </c:pt>
                <c:pt idx="3">
                  <c:v>100.84</c:v>
                </c:pt>
                <c:pt idx="4">
                  <c:v>109.31</c:v>
                </c:pt>
              </c:numCache>
            </c:numRef>
          </c:val>
          <c:extLst>
            <c:ext xmlns:c16="http://schemas.microsoft.com/office/drawing/2014/chart" uri="{C3380CC4-5D6E-409C-BE32-E72D297353CC}">
              <c16:uniqueId val="{00000000-4D5B-4886-94AA-629FC2BD0C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4D5B-4886-94AA-629FC2BD0C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60.66</c:v>
                </c:pt>
                <c:pt idx="3">
                  <c:v>62.53</c:v>
                </c:pt>
                <c:pt idx="4">
                  <c:v>63.78</c:v>
                </c:pt>
              </c:numCache>
            </c:numRef>
          </c:val>
          <c:extLst>
            <c:ext xmlns:c16="http://schemas.microsoft.com/office/drawing/2014/chart" uri="{C3380CC4-5D6E-409C-BE32-E72D297353CC}">
              <c16:uniqueId val="{00000000-62DE-4B4C-8AA1-46887A873A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62DE-4B4C-8AA1-46887A873A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31.11</c:v>
                </c:pt>
                <c:pt idx="3">
                  <c:v>30.81</c:v>
                </c:pt>
                <c:pt idx="4">
                  <c:v>32.159999999999997</c:v>
                </c:pt>
              </c:numCache>
            </c:numRef>
          </c:val>
          <c:extLst>
            <c:ext xmlns:c16="http://schemas.microsoft.com/office/drawing/2014/chart" uri="{C3380CC4-5D6E-409C-BE32-E72D297353CC}">
              <c16:uniqueId val="{00000000-D2A8-4574-A219-1A25B811EF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D2A8-4574-A219-1A25B811EF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27-4D08-9D57-E22BDB7AC9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2627-4D08-9D57-E22BDB7AC9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107.84</c:v>
                </c:pt>
                <c:pt idx="3">
                  <c:v>157.01</c:v>
                </c:pt>
                <c:pt idx="4">
                  <c:v>202.58</c:v>
                </c:pt>
              </c:numCache>
            </c:numRef>
          </c:val>
          <c:extLst>
            <c:ext xmlns:c16="http://schemas.microsoft.com/office/drawing/2014/chart" uri="{C3380CC4-5D6E-409C-BE32-E72D297353CC}">
              <c16:uniqueId val="{00000000-3BE5-47F9-80AF-CFBBAC08F7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3BE5-47F9-80AF-CFBBAC08F7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1272.9000000000001</c:v>
                </c:pt>
                <c:pt idx="3">
                  <c:v>1286.9000000000001</c:v>
                </c:pt>
                <c:pt idx="4">
                  <c:v>1348.18</c:v>
                </c:pt>
              </c:numCache>
            </c:numRef>
          </c:val>
          <c:extLst>
            <c:ext xmlns:c16="http://schemas.microsoft.com/office/drawing/2014/chart" uri="{C3380CC4-5D6E-409C-BE32-E72D297353CC}">
              <c16:uniqueId val="{00000000-3F31-4CAD-BB4B-1E0B7DD410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3F31-4CAD-BB4B-1E0B7DD410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20.85</c:v>
                </c:pt>
                <c:pt idx="3">
                  <c:v>17.88</c:v>
                </c:pt>
                <c:pt idx="4">
                  <c:v>18.71</c:v>
                </c:pt>
              </c:numCache>
            </c:numRef>
          </c:val>
          <c:extLst>
            <c:ext xmlns:c16="http://schemas.microsoft.com/office/drawing/2014/chart" uri="{C3380CC4-5D6E-409C-BE32-E72D297353CC}">
              <c16:uniqueId val="{00000000-1E6D-4B16-BE5B-C64D545856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1E6D-4B16-BE5B-C64D545856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372.18</c:v>
                </c:pt>
                <c:pt idx="3">
                  <c:v>438.48</c:v>
                </c:pt>
                <c:pt idx="4">
                  <c:v>417.91</c:v>
                </c:pt>
              </c:numCache>
            </c:numRef>
          </c:val>
          <c:extLst>
            <c:ext xmlns:c16="http://schemas.microsoft.com/office/drawing/2014/chart" uri="{C3380CC4-5D6E-409C-BE32-E72D297353CC}">
              <c16:uniqueId val="{00000000-9ACD-4E2A-8ECA-FC817551DE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9ACD-4E2A-8ECA-FC817551DE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55.44</c:v>
                </c:pt>
                <c:pt idx="3">
                  <c:v>52.07</c:v>
                </c:pt>
                <c:pt idx="4">
                  <c:v>50.18</c:v>
                </c:pt>
              </c:numCache>
            </c:numRef>
          </c:val>
          <c:extLst>
            <c:ext xmlns:c16="http://schemas.microsoft.com/office/drawing/2014/chart" uri="{C3380CC4-5D6E-409C-BE32-E72D297353CC}">
              <c16:uniqueId val="{00000000-C43B-4B03-A67A-30F80524AB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C43B-4B03-A67A-30F80524AB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56.57</c:v>
                </c:pt>
                <c:pt idx="3">
                  <c:v>57.74</c:v>
                </c:pt>
                <c:pt idx="4">
                  <c:v>60.14</c:v>
                </c:pt>
              </c:numCache>
            </c:numRef>
          </c:val>
          <c:extLst>
            <c:ext xmlns:c16="http://schemas.microsoft.com/office/drawing/2014/chart" uri="{C3380CC4-5D6E-409C-BE32-E72D297353CC}">
              <c16:uniqueId val="{00000000-A951-459E-ABAB-FFD99682D8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A951-459E-ABAB-FFD99682D8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【104.96】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【30.67】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【195.24】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【1,090.93】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【73.88】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【52.36】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【274.97】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【58.61】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【39.30】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【18.76】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SheetLayoutView="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みどり市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11</v>
      </c>
      <c r="C7" s="53"/>
      <c r="D7" s="53"/>
      <c r="E7" s="53"/>
      <c r="F7" s="53"/>
      <c r="G7" s="53"/>
      <c r="H7" s="53"/>
      <c r="I7" s="52" t="s">
        <v>2</v>
      </c>
      <c r="J7" s="53"/>
      <c r="K7" s="53"/>
      <c r="L7" s="53"/>
      <c r="M7" s="53"/>
      <c r="N7" s="53"/>
      <c r="O7" s="68"/>
      <c r="P7" s="54" t="s">
        <v>10</v>
      </c>
      <c r="Q7" s="54"/>
      <c r="R7" s="54"/>
      <c r="S7" s="54"/>
      <c r="T7" s="54"/>
      <c r="U7" s="54"/>
      <c r="V7" s="54"/>
      <c r="W7" s="54" t="s">
        <v>12</v>
      </c>
      <c r="X7" s="54"/>
      <c r="Y7" s="54"/>
      <c r="Z7" s="54"/>
      <c r="AA7" s="54"/>
      <c r="AB7" s="54"/>
      <c r="AC7" s="54"/>
      <c r="AD7" s="54" t="s">
        <v>7</v>
      </c>
      <c r="AE7" s="54"/>
      <c r="AF7" s="54"/>
      <c r="AG7" s="54"/>
      <c r="AH7" s="54"/>
      <c r="AI7" s="54"/>
      <c r="AJ7" s="54"/>
      <c r="AK7" s="2"/>
      <c r="AL7" s="54" t="s">
        <v>13</v>
      </c>
      <c r="AM7" s="54"/>
      <c r="AN7" s="54"/>
      <c r="AO7" s="54"/>
      <c r="AP7" s="54"/>
      <c r="AQ7" s="54"/>
      <c r="AR7" s="54"/>
      <c r="AS7" s="54"/>
      <c r="AT7" s="52" t="s">
        <v>6</v>
      </c>
      <c r="AU7" s="53"/>
      <c r="AV7" s="53"/>
      <c r="AW7" s="53"/>
      <c r="AX7" s="53"/>
      <c r="AY7" s="53"/>
      <c r="AZ7" s="53"/>
      <c r="BA7" s="53"/>
      <c r="BB7" s="54" t="s">
        <v>16</v>
      </c>
      <c r="BC7" s="54"/>
      <c r="BD7" s="54"/>
      <c r="BE7" s="54"/>
      <c r="BF7" s="54"/>
      <c r="BG7" s="54"/>
      <c r="BH7" s="54"/>
      <c r="BI7" s="54"/>
      <c r="BJ7" s="3"/>
      <c r="BK7" s="3"/>
      <c r="BL7" s="69" t="s">
        <v>18</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63">
        <f>データ!$R$6</f>
        <v>49423</v>
      </c>
      <c r="AM8" s="63"/>
      <c r="AN8" s="63"/>
      <c r="AO8" s="63"/>
      <c r="AP8" s="63"/>
      <c r="AQ8" s="63"/>
      <c r="AR8" s="63"/>
      <c r="AS8" s="63"/>
      <c r="AT8" s="59">
        <f>データ!$S$6</f>
        <v>208.42</v>
      </c>
      <c r="AU8" s="60"/>
      <c r="AV8" s="60"/>
      <c r="AW8" s="60"/>
      <c r="AX8" s="60"/>
      <c r="AY8" s="60"/>
      <c r="AZ8" s="60"/>
      <c r="BA8" s="60"/>
      <c r="BB8" s="62">
        <f>データ!$T$6</f>
        <v>237.13</v>
      </c>
      <c r="BC8" s="62"/>
      <c r="BD8" s="62"/>
      <c r="BE8" s="62"/>
      <c r="BF8" s="62"/>
      <c r="BG8" s="62"/>
      <c r="BH8" s="62"/>
      <c r="BI8" s="62"/>
      <c r="BJ8" s="3"/>
      <c r="BK8" s="3"/>
      <c r="BL8" s="76" t="s">
        <v>1</v>
      </c>
      <c r="BM8" s="77"/>
      <c r="BN8" s="78" t="s">
        <v>20</v>
      </c>
      <c r="BO8" s="78"/>
      <c r="BP8" s="78"/>
      <c r="BQ8" s="78"/>
      <c r="BR8" s="78"/>
      <c r="BS8" s="78"/>
      <c r="BT8" s="78"/>
      <c r="BU8" s="78"/>
      <c r="BV8" s="78"/>
      <c r="BW8" s="78"/>
      <c r="BX8" s="78"/>
      <c r="BY8" s="79"/>
    </row>
    <row r="9" spans="1:78" ht="18.75" customHeight="1" x14ac:dyDescent="0.15">
      <c r="A9" s="2"/>
      <c r="B9" s="52" t="s">
        <v>21</v>
      </c>
      <c r="C9" s="53"/>
      <c r="D9" s="53"/>
      <c r="E9" s="53"/>
      <c r="F9" s="53"/>
      <c r="G9" s="53"/>
      <c r="H9" s="53"/>
      <c r="I9" s="52" t="s">
        <v>23</v>
      </c>
      <c r="J9" s="53"/>
      <c r="K9" s="53"/>
      <c r="L9" s="53"/>
      <c r="M9" s="53"/>
      <c r="N9" s="53"/>
      <c r="O9" s="68"/>
      <c r="P9" s="54" t="s">
        <v>24</v>
      </c>
      <c r="Q9" s="54"/>
      <c r="R9" s="54"/>
      <c r="S9" s="54"/>
      <c r="T9" s="54"/>
      <c r="U9" s="54"/>
      <c r="V9" s="54"/>
      <c r="W9" s="54" t="s">
        <v>22</v>
      </c>
      <c r="X9" s="54"/>
      <c r="Y9" s="54"/>
      <c r="Z9" s="54"/>
      <c r="AA9" s="54"/>
      <c r="AB9" s="54"/>
      <c r="AC9" s="54"/>
      <c r="AD9" s="2"/>
      <c r="AE9" s="2"/>
      <c r="AF9" s="2"/>
      <c r="AG9" s="2"/>
      <c r="AH9" s="2"/>
      <c r="AI9" s="2"/>
      <c r="AJ9" s="2"/>
      <c r="AK9" s="2"/>
      <c r="AL9" s="54" t="s">
        <v>27</v>
      </c>
      <c r="AM9" s="54"/>
      <c r="AN9" s="54"/>
      <c r="AO9" s="54"/>
      <c r="AP9" s="54"/>
      <c r="AQ9" s="54"/>
      <c r="AR9" s="54"/>
      <c r="AS9" s="54"/>
      <c r="AT9" s="52" t="s">
        <v>29</v>
      </c>
      <c r="AU9" s="53"/>
      <c r="AV9" s="53"/>
      <c r="AW9" s="53"/>
      <c r="AX9" s="53"/>
      <c r="AY9" s="53"/>
      <c r="AZ9" s="53"/>
      <c r="BA9" s="53"/>
      <c r="BB9" s="54" t="s">
        <v>15</v>
      </c>
      <c r="BC9" s="54"/>
      <c r="BD9" s="54"/>
      <c r="BE9" s="54"/>
      <c r="BF9" s="54"/>
      <c r="BG9" s="54"/>
      <c r="BH9" s="54"/>
      <c r="BI9" s="54"/>
      <c r="BJ9" s="3"/>
      <c r="BK9" s="3"/>
      <c r="BL9" s="55" t="s">
        <v>32</v>
      </c>
      <c r="BM9" s="56"/>
      <c r="BN9" s="57" t="s">
        <v>33</v>
      </c>
      <c r="BO9" s="57"/>
      <c r="BP9" s="57"/>
      <c r="BQ9" s="57"/>
      <c r="BR9" s="57"/>
      <c r="BS9" s="57"/>
      <c r="BT9" s="57"/>
      <c r="BU9" s="57"/>
      <c r="BV9" s="57"/>
      <c r="BW9" s="57"/>
      <c r="BX9" s="57"/>
      <c r="BY9" s="58"/>
    </row>
    <row r="10" spans="1:78" ht="18.75" customHeight="1" x14ac:dyDescent="0.15">
      <c r="A10" s="2"/>
      <c r="B10" s="59" t="str">
        <f>データ!$N$6</f>
        <v>-</v>
      </c>
      <c r="C10" s="60"/>
      <c r="D10" s="60"/>
      <c r="E10" s="60"/>
      <c r="F10" s="60"/>
      <c r="G10" s="60"/>
      <c r="H10" s="60"/>
      <c r="I10" s="59">
        <f>データ!$O$6</f>
        <v>69.34</v>
      </c>
      <c r="J10" s="60"/>
      <c r="K10" s="60"/>
      <c r="L10" s="60"/>
      <c r="M10" s="60"/>
      <c r="N10" s="60"/>
      <c r="O10" s="61"/>
      <c r="P10" s="62">
        <f>データ!$P$6</f>
        <v>3.38</v>
      </c>
      <c r="Q10" s="62"/>
      <c r="R10" s="62"/>
      <c r="S10" s="62"/>
      <c r="T10" s="62"/>
      <c r="U10" s="62"/>
      <c r="V10" s="62"/>
      <c r="W10" s="63">
        <f>データ!$Q$6</f>
        <v>1465</v>
      </c>
      <c r="X10" s="63"/>
      <c r="Y10" s="63"/>
      <c r="Z10" s="63"/>
      <c r="AA10" s="63"/>
      <c r="AB10" s="63"/>
      <c r="AC10" s="63"/>
      <c r="AD10" s="2"/>
      <c r="AE10" s="2"/>
      <c r="AF10" s="2"/>
      <c r="AG10" s="2"/>
      <c r="AH10" s="2"/>
      <c r="AI10" s="2"/>
      <c r="AJ10" s="2"/>
      <c r="AK10" s="2"/>
      <c r="AL10" s="63">
        <f>データ!$U$6</f>
        <v>1660</v>
      </c>
      <c r="AM10" s="63"/>
      <c r="AN10" s="63"/>
      <c r="AO10" s="63"/>
      <c r="AP10" s="63"/>
      <c r="AQ10" s="63"/>
      <c r="AR10" s="63"/>
      <c r="AS10" s="63"/>
      <c r="AT10" s="59">
        <f>データ!$V$6</f>
        <v>7.54</v>
      </c>
      <c r="AU10" s="60"/>
      <c r="AV10" s="60"/>
      <c r="AW10" s="60"/>
      <c r="AX10" s="60"/>
      <c r="AY10" s="60"/>
      <c r="AZ10" s="60"/>
      <c r="BA10" s="60"/>
      <c r="BB10" s="62">
        <f>データ!$W$6</f>
        <v>220.16</v>
      </c>
      <c r="BC10" s="62"/>
      <c r="BD10" s="62"/>
      <c r="BE10" s="62"/>
      <c r="BF10" s="62"/>
      <c r="BG10" s="62"/>
      <c r="BH10" s="62"/>
      <c r="BI10" s="62"/>
      <c r="BJ10" s="2"/>
      <c r="BK10" s="2"/>
      <c r="BL10" s="64" t="s">
        <v>35</v>
      </c>
      <c r="BM10" s="65"/>
      <c r="BN10" s="66" t="s">
        <v>17</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37</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38</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4" t="s">
        <v>40</v>
      </c>
      <c r="BM14" s="35"/>
      <c r="BN14" s="35"/>
      <c r="BO14" s="35"/>
      <c r="BP14" s="35"/>
      <c r="BQ14" s="35"/>
      <c r="BR14" s="35"/>
      <c r="BS14" s="35"/>
      <c r="BT14" s="35"/>
      <c r="BU14" s="35"/>
      <c r="BV14" s="35"/>
      <c r="BW14" s="35"/>
      <c r="BX14" s="35"/>
      <c r="BY14" s="35"/>
      <c r="BZ14" s="36"/>
    </row>
    <row r="15" spans="1:78" ht="13.5" customHeight="1" x14ac:dyDescent="0.15">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111</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110</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1"/>
      <c r="BN58" s="41"/>
      <c r="BO58" s="41"/>
      <c r="BP58" s="41"/>
      <c r="BQ58" s="41"/>
      <c r="BR58" s="41"/>
      <c r="BS58" s="41"/>
      <c r="BT58" s="41"/>
      <c r="BU58" s="41"/>
      <c r="BV58" s="41"/>
      <c r="BW58" s="41"/>
      <c r="BX58" s="41"/>
      <c r="BY58" s="41"/>
      <c r="BZ58" s="42"/>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1"/>
      <c r="BN59" s="41"/>
      <c r="BO59" s="41"/>
      <c r="BP59" s="41"/>
      <c r="BQ59" s="41"/>
      <c r="BR59" s="41"/>
      <c r="BS59" s="41"/>
      <c r="BT59" s="41"/>
      <c r="BU59" s="41"/>
      <c r="BV59" s="41"/>
      <c r="BW59" s="41"/>
      <c r="BX59" s="41"/>
      <c r="BY59" s="41"/>
      <c r="BZ59" s="42"/>
    </row>
    <row r="60" spans="1:78" ht="13.5" customHeight="1" x14ac:dyDescent="0.15">
      <c r="A60" s="2"/>
      <c r="B60" s="31" t="s">
        <v>5</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1"/>
      <c r="BN60" s="41"/>
      <c r="BO60" s="41"/>
      <c r="BP60" s="41"/>
      <c r="BQ60" s="41"/>
      <c r="BR60" s="41"/>
      <c r="BS60" s="41"/>
      <c r="BT60" s="41"/>
      <c r="BU60" s="41"/>
      <c r="BV60" s="41"/>
      <c r="BW60" s="41"/>
      <c r="BX60" s="41"/>
      <c r="BY60" s="41"/>
      <c r="BZ60" s="42"/>
    </row>
    <row r="61" spans="1:7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4</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0" t="s">
        <v>43</v>
      </c>
      <c r="BM66" s="41"/>
      <c r="BN66" s="41"/>
      <c r="BO66" s="41"/>
      <c r="BP66" s="41"/>
      <c r="BQ66" s="41"/>
      <c r="BR66" s="41"/>
      <c r="BS66" s="41"/>
      <c r="BT66" s="41"/>
      <c r="BU66" s="41"/>
      <c r="BV66" s="41"/>
      <c r="BW66" s="41"/>
      <c r="BX66" s="41"/>
      <c r="BY66" s="41"/>
      <c r="BZ66" s="4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0"/>
      <c r="BM67" s="41"/>
      <c r="BN67" s="41"/>
      <c r="BO67" s="41"/>
      <c r="BP67" s="41"/>
      <c r="BQ67" s="41"/>
      <c r="BR67" s="41"/>
      <c r="BS67" s="41"/>
      <c r="BT67" s="41"/>
      <c r="BU67" s="41"/>
      <c r="BV67" s="41"/>
      <c r="BW67" s="41"/>
      <c r="BX67" s="41"/>
      <c r="BY67" s="41"/>
      <c r="BZ67" s="4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0"/>
      <c r="BM68" s="41"/>
      <c r="BN68" s="41"/>
      <c r="BO68" s="41"/>
      <c r="BP68" s="41"/>
      <c r="BQ68" s="41"/>
      <c r="BR68" s="41"/>
      <c r="BS68" s="41"/>
      <c r="BT68" s="41"/>
      <c r="BU68" s="41"/>
      <c r="BV68" s="41"/>
      <c r="BW68" s="41"/>
      <c r="BX68" s="41"/>
      <c r="BY68" s="41"/>
      <c r="BZ68" s="4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0"/>
      <c r="BM69" s="41"/>
      <c r="BN69" s="41"/>
      <c r="BO69" s="41"/>
      <c r="BP69" s="41"/>
      <c r="BQ69" s="41"/>
      <c r="BR69" s="41"/>
      <c r="BS69" s="41"/>
      <c r="BT69" s="41"/>
      <c r="BU69" s="41"/>
      <c r="BV69" s="41"/>
      <c r="BW69" s="41"/>
      <c r="BX69" s="41"/>
      <c r="BY69" s="41"/>
      <c r="BZ69" s="4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0"/>
      <c r="BM70" s="41"/>
      <c r="BN70" s="41"/>
      <c r="BO70" s="41"/>
      <c r="BP70" s="41"/>
      <c r="BQ70" s="41"/>
      <c r="BR70" s="41"/>
      <c r="BS70" s="41"/>
      <c r="BT70" s="41"/>
      <c r="BU70" s="41"/>
      <c r="BV70" s="41"/>
      <c r="BW70" s="41"/>
      <c r="BX70" s="41"/>
      <c r="BY70" s="41"/>
      <c r="BZ70" s="4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0"/>
      <c r="BM71" s="41"/>
      <c r="BN71" s="41"/>
      <c r="BO71" s="41"/>
      <c r="BP71" s="41"/>
      <c r="BQ71" s="41"/>
      <c r="BR71" s="41"/>
      <c r="BS71" s="41"/>
      <c r="BT71" s="41"/>
      <c r="BU71" s="41"/>
      <c r="BV71" s="41"/>
      <c r="BW71" s="41"/>
      <c r="BX71" s="41"/>
      <c r="BY71" s="41"/>
      <c r="BZ71" s="4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0"/>
      <c r="BM72" s="41"/>
      <c r="BN72" s="41"/>
      <c r="BO72" s="41"/>
      <c r="BP72" s="41"/>
      <c r="BQ72" s="41"/>
      <c r="BR72" s="41"/>
      <c r="BS72" s="41"/>
      <c r="BT72" s="41"/>
      <c r="BU72" s="41"/>
      <c r="BV72" s="41"/>
      <c r="BW72" s="41"/>
      <c r="BX72" s="41"/>
      <c r="BY72" s="41"/>
      <c r="BZ72" s="4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0"/>
      <c r="BM73" s="41"/>
      <c r="BN73" s="41"/>
      <c r="BO73" s="41"/>
      <c r="BP73" s="41"/>
      <c r="BQ73" s="41"/>
      <c r="BR73" s="41"/>
      <c r="BS73" s="41"/>
      <c r="BT73" s="41"/>
      <c r="BU73" s="41"/>
      <c r="BV73" s="41"/>
      <c r="BW73" s="41"/>
      <c r="BX73" s="41"/>
      <c r="BY73" s="41"/>
      <c r="BZ73" s="4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0"/>
      <c r="BM74" s="41"/>
      <c r="BN74" s="41"/>
      <c r="BO74" s="41"/>
      <c r="BP74" s="41"/>
      <c r="BQ74" s="41"/>
      <c r="BR74" s="41"/>
      <c r="BS74" s="41"/>
      <c r="BT74" s="41"/>
      <c r="BU74" s="41"/>
      <c r="BV74" s="41"/>
      <c r="BW74" s="41"/>
      <c r="BX74" s="41"/>
      <c r="BY74" s="41"/>
      <c r="BZ74" s="4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0"/>
      <c r="BM75" s="41"/>
      <c r="BN75" s="41"/>
      <c r="BO75" s="41"/>
      <c r="BP75" s="41"/>
      <c r="BQ75" s="41"/>
      <c r="BR75" s="41"/>
      <c r="BS75" s="41"/>
      <c r="BT75" s="41"/>
      <c r="BU75" s="41"/>
      <c r="BV75" s="41"/>
      <c r="BW75" s="41"/>
      <c r="BX75" s="41"/>
      <c r="BY75" s="41"/>
      <c r="BZ75" s="4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0"/>
      <c r="BM76" s="41"/>
      <c r="BN76" s="41"/>
      <c r="BO76" s="41"/>
      <c r="BP76" s="41"/>
      <c r="BQ76" s="41"/>
      <c r="BR76" s="41"/>
      <c r="BS76" s="41"/>
      <c r="BT76" s="41"/>
      <c r="BU76" s="41"/>
      <c r="BV76" s="41"/>
      <c r="BW76" s="41"/>
      <c r="BX76" s="41"/>
      <c r="BY76" s="41"/>
      <c r="BZ76" s="4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0"/>
      <c r="BM77" s="41"/>
      <c r="BN77" s="41"/>
      <c r="BO77" s="41"/>
      <c r="BP77" s="41"/>
      <c r="BQ77" s="41"/>
      <c r="BR77" s="41"/>
      <c r="BS77" s="41"/>
      <c r="BT77" s="41"/>
      <c r="BU77" s="41"/>
      <c r="BV77" s="41"/>
      <c r="BW77" s="41"/>
      <c r="BX77" s="41"/>
      <c r="BY77" s="41"/>
      <c r="BZ77" s="4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0"/>
      <c r="BM78" s="41"/>
      <c r="BN78" s="41"/>
      <c r="BO78" s="41"/>
      <c r="BP78" s="41"/>
      <c r="BQ78" s="41"/>
      <c r="BR78" s="41"/>
      <c r="BS78" s="41"/>
      <c r="BT78" s="41"/>
      <c r="BU78" s="41"/>
      <c r="BV78" s="41"/>
      <c r="BW78" s="41"/>
      <c r="BX78" s="41"/>
      <c r="BY78" s="41"/>
      <c r="BZ78" s="42"/>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0"/>
      <c r="BM79" s="41"/>
      <c r="BN79" s="41"/>
      <c r="BO79" s="41"/>
      <c r="BP79" s="41"/>
      <c r="BQ79" s="41"/>
      <c r="BR79" s="41"/>
      <c r="BS79" s="41"/>
      <c r="BT79" s="41"/>
      <c r="BU79" s="41"/>
      <c r="BV79" s="41"/>
      <c r="BW79" s="41"/>
      <c r="BX79" s="41"/>
      <c r="BY79" s="41"/>
      <c r="BZ79" s="42"/>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0"/>
      <c r="BM80" s="41"/>
      <c r="BN80" s="41"/>
      <c r="BO80" s="41"/>
      <c r="BP80" s="41"/>
      <c r="BQ80" s="41"/>
      <c r="BR80" s="41"/>
      <c r="BS80" s="41"/>
      <c r="BT80" s="41"/>
      <c r="BU80" s="41"/>
      <c r="BV80" s="41"/>
      <c r="BW80" s="41"/>
      <c r="BX80" s="41"/>
      <c r="BY80" s="41"/>
      <c r="BZ80" s="42"/>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0"/>
      <c r="BM81" s="41"/>
      <c r="BN81" s="41"/>
      <c r="BO81" s="41"/>
      <c r="BP81" s="41"/>
      <c r="BQ81" s="41"/>
      <c r="BR81" s="41"/>
      <c r="BS81" s="41"/>
      <c r="BT81" s="41"/>
      <c r="BU81" s="41"/>
      <c r="BV81" s="41"/>
      <c r="BW81" s="41"/>
      <c r="BX81" s="41"/>
      <c r="BY81" s="41"/>
      <c r="BZ81" s="42"/>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3"/>
      <c r="BM82" s="44"/>
      <c r="BN82" s="44"/>
      <c r="BO82" s="44"/>
      <c r="BP82" s="44"/>
      <c r="BQ82" s="44"/>
      <c r="BR82" s="44"/>
      <c r="BS82" s="44"/>
      <c r="BT82" s="44"/>
      <c r="BU82" s="44"/>
      <c r="BV82" s="44"/>
      <c r="BW82" s="44"/>
      <c r="BX82" s="44"/>
      <c r="BY82" s="44"/>
      <c r="BZ82" s="45"/>
    </row>
    <row r="83" spans="1:78" x14ac:dyDescent="0.15">
      <c r="C83" s="10"/>
    </row>
    <row r="84" spans="1:78" hidden="1" x14ac:dyDescent="0.15">
      <c r="B84" s="6" t="s">
        <v>44</v>
      </c>
      <c r="C84" s="6"/>
      <c r="D84" s="6"/>
      <c r="E84" s="6" t="s">
        <v>45</v>
      </c>
      <c r="F84" s="6" t="s">
        <v>47</v>
      </c>
      <c r="G84" s="6" t="s">
        <v>49</v>
      </c>
      <c r="H84" s="6" t="s">
        <v>42</v>
      </c>
      <c r="I84" s="6" t="s">
        <v>3</v>
      </c>
      <c r="J84" s="6" t="s">
        <v>26</v>
      </c>
      <c r="K84" s="6" t="s">
        <v>50</v>
      </c>
      <c r="L84" s="6" t="s">
        <v>51</v>
      </c>
      <c r="M84" s="6" t="s">
        <v>34</v>
      </c>
      <c r="N84" s="6" t="s">
        <v>53</v>
      </c>
      <c r="O84" s="6" t="s">
        <v>55</v>
      </c>
    </row>
    <row r="85" spans="1:78" hidden="1" x14ac:dyDescent="0.15">
      <c r="B85" s="6"/>
      <c r="C85" s="6"/>
      <c r="D85" s="6"/>
      <c r="E85" s="6" t="str">
        <f>データ!AH6</f>
        <v>【104.96】</v>
      </c>
      <c r="F85" s="6" t="str">
        <f>データ!AS6</f>
        <v>【30.67】</v>
      </c>
      <c r="G85" s="6" t="str">
        <f>データ!BD6</f>
        <v>【195.24】</v>
      </c>
      <c r="H85" s="6" t="str">
        <f>データ!BO6</f>
        <v>【1,090.93】</v>
      </c>
      <c r="I85" s="6" t="str">
        <f>データ!BZ6</f>
        <v>【58.61】</v>
      </c>
      <c r="J85" s="6" t="str">
        <f>データ!CK6</f>
        <v>【274.97】</v>
      </c>
      <c r="K85" s="6" t="str">
        <f>データ!CV6</f>
        <v>【52.36】</v>
      </c>
      <c r="L85" s="6" t="str">
        <f>データ!DG6</f>
        <v>【73.88】</v>
      </c>
      <c r="M85" s="6" t="str">
        <f>データ!DR6</f>
        <v>【39.30】</v>
      </c>
      <c r="N85" s="6" t="str">
        <f>データ!EC6</f>
        <v>【18.76】</v>
      </c>
      <c r="O85" s="6" t="str">
        <f>データ!EN6</f>
        <v>【0.65】</v>
      </c>
    </row>
  </sheetData>
  <sheetProtection algorithmName="SHA-512" hashValue="1G1OH719kXO9GWqU1JogTmbGrzDF9KZM4vFXkfhhI3slHoWwGDJHflT1vx8Uc+t32wULH4P1rmjSlTpSrET6Ng==" saltValue="t+npAeRgCy6ns82e8wozY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52</v>
      </c>
      <c r="C3" s="17" t="s">
        <v>59</v>
      </c>
      <c r="D3" s="17" t="s">
        <v>60</v>
      </c>
      <c r="E3" s="17" t="s">
        <v>9</v>
      </c>
      <c r="F3" s="17" t="s">
        <v>8</v>
      </c>
      <c r="G3" s="17" t="s">
        <v>25</v>
      </c>
      <c r="H3" s="82" t="s">
        <v>31</v>
      </c>
      <c r="I3" s="83"/>
      <c r="J3" s="83"/>
      <c r="K3" s="83"/>
      <c r="L3" s="83"/>
      <c r="M3" s="83"/>
      <c r="N3" s="83"/>
      <c r="O3" s="83"/>
      <c r="P3" s="83"/>
      <c r="Q3" s="83"/>
      <c r="R3" s="83"/>
      <c r="S3" s="83"/>
      <c r="T3" s="83"/>
      <c r="U3" s="83"/>
      <c r="V3" s="83"/>
      <c r="W3" s="84"/>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61</v>
      </c>
      <c r="B4" s="18"/>
      <c r="C4" s="18"/>
      <c r="D4" s="18"/>
      <c r="E4" s="18"/>
      <c r="F4" s="18"/>
      <c r="G4" s="18"/>
      <c r="H4" s="85"/>
      <c r="I4" s="86"/>
      <c r="J4" s="86"/>
      <c r="K4" s="86"/>
      <c r="L4" s="86"/>
      <c r="M4" s="86"/>
      <c r="N4" s="86"/>
      <c r="O4" s="86"/>
      <c r="P4" s="86"/>
      <c r="Q4" s="86"/>
      <c r="R4" s="86"/>
      <c r="S4" s="86"/>
      <c r="T4" s="86"/>
      <c r="U4" s="86"/>
      <c r="V4" s="86"/>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39</v>
      </c>
      <c r="AU4" s="89"/>
      <c r="AV4" s="89"/>
      <c r="AW4" s="89"/>
      <c r="AX4" s="89"/>
      <c r="AY4" s="89"/>
      <c r="AZ4" s="89"/>
      <c r="BA4" s="89"/>
      <c r="BB4" s="89"/>
      <c r="BC4" s="89"/>
      <c r="BD4" s="89"/>
      <c r="BE4" s="89" t="s">
        <v>62</v>
      </c>
      <c r="BF4" s="89"/>
      <c r="BG4" s="89"/>
      <c r="BH4" s="89"/>
      <c r="BI4" s="89"/>
      <c r="BJ4" s="89"/>
      <c r="BK4" s="89"/>
      <c r="BL4" s="89"/>
      <c r="BM4" s="89"/>
      <c r="BN4" s="89"/>
      <c r="BO4" s="89"/>
      <c r="BP4" s="89" t="s">
        <v>36</v>
      </c>
      <c r="BQ4" s="89"/>
      <c r="BR4" s="89"/>
      <c r="BS4" s="89"/>
      <c r="BT4" s="89"/>
      <c r="BU4" s="89"/>
      <c r="BV4" s="89"/>
      <c r="BW4" s="89"/>
      <c r="BX4" s="89"/>
      <c r="BY4" s="89"/>
      <c r="BZ4" s="89"/>
      <c r="CA4" s="89" t="s">
        <v>64</v>
      </c>
      <c r="CB4" s="89"/>
      <c r="CC4" s="89"/>
      <c r="CD4" s="89"/>
      <c r="CE4" s="89"/>
      <c r="CF4" s="89"/>
      <c r="CG4" s="89"/>
      <c r="CH4" s="89"/>
      <c r="CI4" s="89"/>
      <c r="CJ4" s="89"/>
      <c r="CK4" s="89"/>
      <c r="CL4" s="89" t="s">
        <v>65</v>
      </c>
      <c r="CM4" s="89"/>
      <c r="CN4" s="89"/>
      <c r="CO4" s="89"/>
      <c r="CP4" s="89"/>
      <c r="CQ4" s="89"/>
      <c r="CR4" s="89"/>
      <c r="CS4" s="89"/>
      <c r="CT4" s="89"/>
      <c r="CU4" s="89"/>
      <c r="CV4" s="89"/>
      <c r="CW4" s="89" t="s">
        <v>67</v>
      </c>
      <c r="CX4" s="89"/>
      <c r="CY4" s="89"/>
      <c r="CZ4" s="89"/>
      <c r="DA4" s="89"/>
      <c r="DB4" s="89"/>
      <c r="DC4" s="89"/>
      <c r="DD4" s="89"/>
      <c r="DE4" s="89"/>
      <c r="DF4" s="89"/>
      <c r="DG4" s="89"/>
      <c r="DH4" s="89" t="s">
        <v>68</v>
      </c>
      <c r="DI4" s="89"/>
      <c r="DJ4" s="89"/>
      <c r="DK4" s="89"/>
      <c r="DL4" s="89"/>
      <c r="DM4" s="89"/>
      <c r="DN4" s="89"/>
      <c r="DO4" s="89"/>
      <c r="DP4" s="89"/>
      <c r="DQ4" s="89"/>
      <c r="DR4" s="89"/>
      <c r="DS4" s="89" t="s">
        <v>63</v>
      </c>
      <c r="DT4" s="89"/>
      <c r="DU4" s="89"/>
      <c r="DV4" s="89"/>
      <c r="DW4" s="89"/>
      <c r="DX4" s="89"/>
      <c r="DY4" s="89"/>
      <c r="DZ4" s="89"/>
      <c r="EA4" s="89"/>
      <c r="EB4" s="89"/>
      <c r="EC4" s="89"/>
      <c r="ED4" s="89" t="s">
        <v>69</v>
      </c>
      <c r="EE4" s="89"/>
      <c r="EF4" s="89"/>
      <c r="EG4" s="89"/>
      <c r="EH4" s="89"/>
      <c r="EI4" s="89"/>
      <c r="EJ4" s="89"/>
      <c r="EK4" s="89"/>
      <c r="EL4" s="89"/>
      <c r="EM4" s="89"/>
      <c r="EN4" s="89"/>
    </row>
    <row r="5" spans="1:144" x14ac:dyDescent="0.15">
      <c r="A5" s="15" t="s">
        <v>28</v>
      </c>
      <c r="B5" s="19"/>
      <c r="C5" s="19"/>
      <c r="D5" s="19"/>
      <c r="E5" s="19"/>
      <c r="F5" s="19"/>
      <c r="G5" s="19"/>
      <c r="H5" s="25" t="s">
        <v>58</v>
      </c>
      <c r="I5" s="25" t="s">
        <v>70</v>
      </c>
      <c r="J5" s="25" t="s">
        <v>71</v>
      </c>
      <c r="K5" s="25" t="s">
        <v>72</v>
      </c>
      <c r="L5" s="25" t="s">
        <v>73</v>
      </c>
      <c r="M5" s="25" t="s">
        <v>7</v>
      </c>
      <c r="N5" s="25" t="s">
        <v>74</v>
      </c>
      <c r="O5" s="25" t="s">
        <v>75</v>
      </c>
      <c r="P5" s="25" t="s">
        <v>76</v>
      </c>
      <c r="Q5" s="25" t="s">
        <v>77</v>
      </c>
      <c r="R5" s="25" t="s">
        <v>78</v>
      </c>
      <c r="S5" s="25" t="s">
        <v>79</v>
      </c>
      <c r="T5" s="25" t="s">
        <v>66</v>
      </c>
      <c r="U5" s="25" t="s">
        <v>80</v>
      </c>
      <c r="V5" s="25" t="s">
        <v>81</v>
      </c>
      <c r="W5" s="25" t="s">
        <v>82</v>
      </c>
      <c r="X5" s="25" t="s">
        <v>83</v>
      </c>
      <c r="Y5" s="25" t="s">
        <v>84</v>
      </c>
      <c r="Z5" s="25" t="s">
        <v>85</v>
      </c>
      <c r="AA5" s="25" t="s">
        <v>86</v>
      </c>
      <c r="AB5" s="25" t="s">
        <v>87</v>
      </c>
      <c r="AC5" s="25" t="s">
        <v>88</v>
      </c>
      <c r="AD5" s="25" t="s">
        <v>90</v>
      </c>
      <c r="AE5" s="25" t="s">
        <v>91</v>
      </c>
      <c r="AF5" s="25" t="s">
        <v>92</v>
      </c>
      <c r="AG5" s="25" t="s">
        <v>93</v>
      </c>
      <c r="AH5" s="25" t="s">
        <v>44</v>
      </c>
      <c r="AI5" s="25" t="s">
        <v>83</v>
      </c>
      <c r="AJ5" s="25" t="s">
        <v>84</v>
      </c>
      <c r="AK5" s="25" t="s">
        <v>85</v>
      </c>
      <c r="AL5" s="25" t="s">
        <v>86</v>
      </c>
      <c r="AM5" s="25" t="s">
        <v>87</v>
      </c>
      <c r="AN5" s="25" t="s">
        <v>88</v>
      </c>
      <c r="AO5" s="25" t="s">
        <v>90</v>
      </c>
      <c r="AP5" s="25" t="s">
        <v>91</v>
      </c>
      <c r="AQ5" s="25" t="s">
        <v>92</v>
      </c>
      <c r="AR5" s="25" t="s">
        <v>93</v>
      </c>
      <c r="AS5" s="25" t="s">
        <v>89</v>
      </c>
      <c r="AT5" s="25" t="s">
        <v>83</v>
      </c>
      <c r="AU5" s="25" t="s">
        <v>84</v>
      </c>
      <c r="AV5" s="25" t="s">
        <v>85</v>
      </c>
      <c r="AW5" s="25" t="s">
        <v>86</v>
      </c>
      <c r="AX5" s="25" t="s">
        <v>87</v>
      </c>
      <c r="AY5" s="25" t="s">
        <v>88</v>
      </c>
      <c r="AZ5" s="25" t="s">
        <v>90</v>
      </c>
      <c r="BA5" s="25" t="s">
        <v>91</v>
      </c>
      <c r="BB5" s="25" t="s">
        <v>92</v>
      </c>
      <c r="BC5" s="25" t="s">
        <v>93</v>
      </c>
      <c r="BD5" s="25" t="s">
        <v>89</v>
      </c>
      <c r="BE5" s="25" t="s">
        <v>83</v>
      </c>
      <c r="BF5" s="25" t="s">
        <v>84</v>
      </c>
      <c r="BG5" s="25" t="s">
        <v>85</v>
      </c>
      <c r="BH5" s="25" t="s">
        <v>86</v>
      </c>
      <c r="BI5" s="25" t="s">
        <v>87</v>
      </c>
      <c r="BJ5" s="25" t="s">
        <v>88</v>
      </c>
      <c r="BK5" s="25" t="s">
        <v>90</v>
      </c>
      <c r="BL5" s="25" t="s">
        <v>91</v>
      </c>
      <c r="BM5" s="25" t="s">
        <v>92</v>
      </c>
      <c r="BN5" s="25" t="s">
        <v>93</v>
      </c>
      <c r="BO5" s="25" t="s">
        <v>89</v>
      </c>
      <c r="BP5" s="25" t="s">
        <v>83</v>
      </c>
      <c r="BQ5" s="25" t="s">
        <v>84</v>
      </c>
      <c r="BR5" s="25" t="s">
        <v>85</v>
      </c>
      <c r="BS5" s="25" t="s">
        <v>86</v>
      </c>
      <c r="BT5" s="25" t="s">
        <v>87</v>
      </c>
      <c r="BU5" s="25" t="s">
        <v>88</v>
      </c>
      <c r="BV5" s="25" t="s">
        <v>90</v>
      </c>
      <c r="BW5" s="25" t="s">
        <v>91</v>
      </c>
      <c r="BX5" s="25" t="s">
        <v>92</v>
      </c>
      <c r="BY5" s="25" t="s">
        <v>93</v>
      </c>
      <c r="BZ5" s="25" t="s">
        <v>89</v>
      </c>
      <c r="CA5" s="25" t="s">
        <v>83</v>
      </c>
      <c r="CB5" s="25" t="s">
        <v>84</v>
      </c>
      <c r="CC5" s="25" t="s">
        <v>85</v>
      </c>
      <c r="CD5" s="25" t="s">
        <v>86</v>
      </c>
      <c r="CE5" s="25" t="s">
        <v>87</v>
      </c>
      <c r="CF5" s="25" t="s">
        <v>88</v>
      </c>
      <c r="CG5" s="25" t="s">
        <v>90</v>
      </c>
      <c r="CH5" s="25" t="s">
        <v>91</v>
      </c>
      <c r="CI5" s="25" t="s">
        <v>92</v>
      </c>
      <c r="CJ5" s="25" t="s">
        <v>93</v>
      </c>
      <c r="CK5" s="25" t="s">
        <v>89</v>
      </c>
      <c r="CL5" s="25" t="s">
        <v>83</v>
      </c>
      <c r="CM5" s="25" t="s">
        <v>84</v>
      </c>
      <c r="CN5" s="25" t="s">
        <v>85</v>
      </c>
      <c r="CO5" s="25" t="s">
        <v>86</v>
      </c>
      <c r="CP5" s="25" t="s">
        <v>87</v>
      </c>
      <c r="CQ5" s="25" t="s">
        <v>88</v>
      </c>
      <c r="CR5" s="25" t="s">
        <v>90</v>
      </c>
      <c r="CS5" s="25" t="s">
        <v>91</v>
      </c>
      <c r="CT5" s="25" t="s">
        <v>92</v>
      </c>
      <c r="CU5" s="25" t="s">
        <v>93</v>
      </c>
      <c r="CV5" s="25" t="s">
        <v>89</v>
      </c>
      <c r="CW5" s="25" t="s">
        <v>83</v>
      </c>
      <c r="CX5" s="25" t="s">
        <v>84</v>
      </c>
      <c r="CY5" s="25" t="s">
        <v>85</v>
      </c>
      <c r="CZ5" s="25" t="s">
        <v>86</v>
      </c>
      <c r="DA5" s="25" t="s">
        <v>87</v>
      </c>
      <c r="DB5" s="25" t="s">
        <v>88</v>
      </c>
      <c r="DC5" s="25" t="s">
        <v>90</v>
      </c>
      <c r="DD5" s="25" t="s">
        <v>91</v>
      </c>
      <c r="DE5" s="25" t="s">
        <v>92</v>
      </c>
      <c r="DF5" s="25" t="s">
        <v>93</v>
      </c>
      <c r="DG5" s="25" t="s">
        <v>89</v>
      </c>
      <c r="DH5" s="25" t="s">
        <v>83</v>
      </c>
      <c r="DI5" s="25" t="s">
        <v>84</v>
      </c>
      <c r="DJ5" s="25" t="s">
        <v>85</v>
      </c>
      <c r="DK5" s="25" t="s">
        <v>86</v>
      </c>
      <c r="DL5" s="25" t="s">
        <v>87</v>
      </c>
      <c r="DM5" s="25" t="s">
        <v>88</v>
      </c>
      <c r="DN5" s="25" t="s">
        <v>90</v>
      </c>
      <c r="DO5" s="25" t="s">
        <v>91</v>
      </c>
      <c r="DP5" s="25" t="s">
        <v>92</v>
      </c>
      <c r="DQ5" s="25" t="s">
        <v>93</v>
      </c>
      <c r="DR5" s="25" t="s">
        <v>89</v>
      </c>
      <c r="DS5" s="25" t="s">
        <v>83</v>
      </c>
      <c r="DT5" s="25" t="s">
        <v>84</v>
      </c>
      <c r="DU5" s="25" t="s">
        <v>85</v>
      </c>
      <c r="DV5" s="25" t="s">
        <v>86</v>
      </c>
      <c r="DW5" s="25" t="s">
        <v>87</v>
      </c>
      <c r="DX5" s="25" t="s">
        <v>88</v>
      </c>
      <c r="DY5" s="25" t="s">
        <v>90</v>
      </c>
      <c r="DZ5" s="25" t="s">
        <v>91</v>
      </c>
      <c r="EA5" s="25" t="s">
        <v>92</v>
      </c>
      <c r="EB5" s="25" t="s">
        <v>93</v>
      </c>
      <c r="EC5" s="25" t="s">
        <v>89</v>
      </c>
      <c r="ED5" s="25" t="s">
        <v>83</v>
      </c>
      <c r="EE5" s="25" t="s">
        <v>84</v>
      </c>
      <c r="EF5" s="25" t="s">
        <v>85</v>
      </c>
      <c r="EG5" s="25" t="s">
        <v>86</v>
      </c>
      <c r="EH5" s="25" t="s">
        <v>87</v>
      </c>
      <c r="EI5" s="25" t="s">
        <v>88</v>
      </c>
      <c r="EJ5" s="25" t="s">
        <v>90</v>
      </c>
      <c r="EK5" s="25" t="s">
        <v>91</v>
      </c>
      <c r="EL5" s="25" t="s">
        <v>92</v>
      </c>
      <c r="EM5" s="25" t="s">
        <v>93</v>
      </c>
      <c r="EN5" s="25" t="s">
        <v>89</v>
      </c>
    </row>
    <row r="6" spans="1:144" s="14" customFormat="1" x14ac:dyDescent="0.15">
      <c r="A6" s="15" t="s">
        <v>94</v>
      </c>
      <c r="B6" s="20">
        <f t="shared" ref="B6:W6" si="1">B7</f>
        <v>2022</v>
      </c>
      <c r="C6" s="20">
        <f t="shared" si="1"/>
        <v>102121</v>
      </c>
      <c r="D6" s="20">
        <f t="shared" si="1"/>
        <v>46</v>
      </c>
      <c r="E6" s="20">
        <f t="shared" si="1"/>
        <v>1</v>
      </c>
      <c r="F6" s="20">
        <f t="shared" si="1"/>
        <v>0</v>
      </c>
      <c r="G6" s="20">
        <f t="shared" si="1"/>
        <v>5</v>
      </c>
      <c r="H6" s="20" t="str">
        <f t="shared" si="1"/>
        <v>群馬県　みどり市</v>
      </c>
      <c r="I6" s="20" t="str">
        <f t="shared" si="1"/>
        <v>法適用</v>
      </c>
      <c r="J6" s="20" t="str">
        <f t="shared" si="1"/>
        <v>水道事業</v>
      </c>
      <c r="K6" s="20" t="str">
        <f t="shared" si="1"/>
        <v>簡易水道事業</v>
      </c>
      <c r="L6" s="20" t="str">
        <f t="shared" si="1"/>
        <v>C4</v>
      </c>
      <c r="M6" s="20" t="str">
        <f t="shared" si="1"/>
        <v>非設置</v>
      </c>
      <c r="N6" s="26" t="str">
        <f t="shared" si="1"/>
        <v>-</v>
      </c>
      <c r="O6" s="26">
        <f t="shared" si="1"/>
        <v>69.34</v>
      </c>
      <c r="P6" s="26">
        <f t="shared" si="1"/>
        <v>3.38</v>
      </c>
      <c r="Q6" s="26">
        <f t="shared" si="1"/>
        <v>1465</v>
      </c>
      <c r="R6" s="26">
        <f t="shared" si="1"/>
        <v>49423</v>
      </c>
      <c r="S6" s="26">
        <f t="shared" si="1"/>
        <v>208.42</v>
      </c>
      <c r="T6" s="26">
        <f t="shared" si="1"/>
        <v>237.13</v>
      </c>
      <c r="U6" s="26">
        <f t="shared" si="1"/>
        <v>1660</v>
      </c>
      <c r="V6" s="26">
        <f t="shared" si="1"/>
        <v>7.54</v>
      </c>
      <c r="W6" s="26">
        <f t="shared" si="1"/>
        <v>220.16</v>
      </c>
      <c r="X6" s="28" t="str">
        <f t="shared" ref="X6:AG6" si="2">IF(X7="",NA(),X7)</f>
        <v>-</v>
      </c>
      <c r="Y6" s="28" t="str">
        <f t="shared" si="2"/>
        <v>-</v>
      </c>
      <c r="Z6" s="28">
        <f t="shared" si="2"/>
        <v>104.45</v>
      </c>
      <c r="AA6" s="28">
        <f t="shared" si="2"/>
        <v>100.84</v>
      </c>
      <c r="AB6" s="28">
        <f t="shared" si="2"/>
        <v>109.31</v>
      </c>
      <c r="AC6" s="28" t="str">
        <f t="shared" si="2"/>
        <v>-</v>
      </c>
      <c r="AD6" s="28" t="str">
        <f t="shared" si="2"/>
        <v>-</v>
      </c>
      <c r="AE6" s="28">
        <f t="shared" si="2"/>
        <v>97.61</v>
      </c>
      <c r="AF6" s="28">
        <f t="shared" si="2"/>
        <v>98.78</v>
      </c>
      <c r="AG6" s="28">
        <f t="shared" si="2"/>
        <v>101.23</v>
      </c>
      <c r="AH6" s="26" t="str">
        <f>IF(AH7="","",IF(AH7="-","【-】","【"&amp;SUBSTITUTE(TEXT(AH7,"#,##0.00"),"-","△")&amp;"】"))</f>
        <v>【104.96】</v>
      </c>
      <c r="AI6" s="28" t="str">
        <f t="shared" ref="AI6:AR6" si="3">IF(AI7="",NA(),AI7)</f>
        <v>-</v>
      </c>
      <c r="AJ6" s="28" t="str">
        <f t="shared" si="3"/>
        <v>-</v>
      </c>
      <c r="AK6" s="26">
        <f t="shared" si="3"/>
        <v>0</v>
      </c>
      <c r="AL6" s="26">
        <f t="shared" si="3"/>
        <v>0</v>
      </c>
      <c r="AM6" s="26">
        <f t="shared" si="3"/>
        <v>0</v>
      </c>
      <c r="AN6" s="28" t="str">
        <f t="shared" si="3"/>
        <v>-</v>
      </c>
      <c r="AO6" s="28" t="str">
        <f t="shared" si="3"/>
        <v>-</v>
      </c>
      <c r="AP6" s="28">
        <f t="shared" si="3"/>
        <v>143.65</v>
      </c>
      <c r="AQ6" s="28">
        <f t="shared" si="3"/>
        <v>155.82</v>
      </c>
      <c r="AR6" s="28">
        <f t="shared" si="3"/>
        <v>155.18</v>
      </c>
      <c r="AS6" s="26" t="str">
        <f>IF(AS7="","",IF(AS7="-","【-】","【"&amp;SUBSTITUTE(TEXT(AS7,"#,##0.00"),"-","△")&amp;"】"))</f>
        <v>【30.67】</v>
      </c>
      <c r="AT6" s="28" t="str">
        <f t="shared" ref="AT6:BC6" si="4">IF(AT7="",NA(),AT7)</f>
        <v>-</v>
      </c>
      <c r="AU6" s="28" t="str">
        <f t="shared" si="4"/>
        <v>-</v>
      </c>
      <c r="AV6" s="28">
        <f t="shared" si="4"/>
        <v>107.84</v>
      </c>
      <c r="AW6" s="28">
        <f t="shared" si="4"/>
        <v>157.01</v>
      </c>
      <c r="AX6" s="28">
        <f t="shared" si="4"/>
        <v>202.58</v>
      </c>
      <c r="AY6" s="28" t="str">
        <f t="shared" si="4"/>
        <v>-</v>
      </c>
      <c r="AZ6" s="28" t="str">
        <f t="shared" si="4"/>
        <v>-</v>
      </c>
      <c r="BA6" s="28">
        <f t="shared" si="4"/>
        <v>94.01</v>
      </c>
      <c r="BB6" s="28">
        <f t="shared" si="4"/>
        <v>111.08</v>
      </c>
      <c r="BC6" s="28">
        <f t="shared" si="4"/>
        <v>118.28</v>
      </c>
      <c r="BD6" s="26" t="str">
        <f>IF(BD7="","",IF(BD7="-","【-】","【"&amp;SUBSTITUTE(TEXT(BD7,"#,##0.00"),"-","△")&amp;"】"))</f>
        <v>【195.24】</v>
      </c>
      <c r="BE6" s="28" t="str">
        <f t="shared" ref="BE6:BN6" si="5">IF(BE7="",NA(),BE7)</f>
        <v>-</v>
      </c>
      <c r="BF6" s="28" t="str">
        <f t="shared" si="5"/>
        <v>-</v>
      </c>
      <c r="BG6" s="28">
        <f t="shared" si="5"/>
        <v>1272.9000000000001</v>
      </c>
      <c r="BH6" s="28">
        <f t="shared" si="5"/>
        <v>1286.9000000000001</v>
      </c>
      <c r="BI6" s="28">
        <f t="shared" si="5"/>
        <v>1348.18</v>
      </c>
      <c r="BJ6" s="28" t="str">
        <f t="shared" si="5"/>
        <v>-</v>
      </c>
      <c r="BK6" s="28" t="str">
        <f t="shared" si="5"/>
        <v>-</v>
      </c>
      <c r="BL6" s="28">
        <f t="shared" si="5"/>
        <v>1421.84</v>
      </c>
      <c r="BM6" s="28">
        <f t="shared" si="5"/>
        <v>1596.62</v>
      </c>
      <c r="BN6" s="28">
        <f t="shared" si="5"/>
        <v>1456.79</v>
      </c>
      <c r="BO6" s="26" t="str">
        <f>IF(BO7="","",IF(BO7="-","【-】","【"&amp;SUBSTITUTE(TEXT(BO7,"#,##0.00"),"-","△")&amp;"】"))</f>
        <v>【1,090.93】</v>
      </c>
      <c r="BP6" s="28" t="str">
        <f t="shared" ref="BP6:BY6" si="6">IF(BP7="",NA(),BP7)</f>
        <v>-</v>
      </c>
      <c r="BQ6" s="28" t="str">
        <f t="shared" si="6"/>
        <v>-</v>
      </c>
      <c r="BR6" s="28">
        <f t="shared" si="6"/>
        <v>20.85</v>
      </c>
      <c r="BS6" s="28">
        <f t="shared" si="6"/>
        <v>17.88</v>
      </c>
      <c r="BT6" s="28">
        <f t="shared" si="6"/>
        <v>18.71</v>
      </c>
      <c r="BU6" s="28" t="str">
        <f t="shared" si="6"/>
        <v>-</v>
      </c>
      <c r="BV6" s="28" t="str">
        <f t="shared" si="6"/>
        <v>-</v>
      </c>
      <c r="BW6" s="28">
        <f t="shared" si="6"/>
        <v>35.72</v>
      </c>
      <c r="BX6" s="28">
        <f t="shared" si="6"/>
        <v>33.659999999999997</v>
      </c>
      <c r="BY6" s="28">
        <f t="shared" si="6"/>
        <v>35.33</v>
      </c>
      <c r="BZ6" s="26" t="str">
        <f>IF(BZ7="","",IF(BZ7="-","【-】","【"&amp;SUBSTITUTE(TEXT(BZ7,"#,##0.00"),"-","△")&amp;"】"))</f>
        <v>【58.61】</v>
      </c>
      <c r="CA6" s="28" t="str">
        <f t="shared" ref="CA6:CJ6" si="7">IF(CA7="",NA(),CA7)</f>
        <v>-</v>
      </c>
      <c r="CB6" s="28" t="str">
        <f t="shared" si="7"/>
        <v>-</v>
      </c>
      <c r="CC6" s="28">
        <f t="shared" si="7"/>
        <v>372.18</v>
      </c>
      <c r="CD6" s="28">
        <f t="shared" si="7"/>
        <v>438.48</v>
      </c>
      <c r="CE6" s="28">
        <f t="shared" si="7"/>
        <v>417.91</v>
      </c>
      <c r="CF6" s="28" t="str">
        <f t="shared" si="7"/>
        <v>-</v>
      </c>
      <c r="CG6" s="28" t="str">
        <f t="shared" si="7"/>
        <v>-</v>
      </c>
      <c r="CH6" s="28">
        <f t="shared" si="7"/>
        <v>471.3</v>
      </c>
      <c r="CI6" s="28">
        <f t="shared" si="7"/>
        <v>506.68</v>
      </c>
      <c r="CJ6" s="28">
        <f t="shared" si="7"/>
        <v>491.45</v>
      </c>
      <c r="CK6" s="26" t="str">
        <f>IF(CK7="","",IF(CK7="-","【-】","【"&amp;SUBSTITUTE(TEXT(CK7,"#,##0.00"),"-","△")&amp;"】"))</f>
        <v>【274.97】</v>
      </c>
      <c r="CL6" s="28" t="str">
        <f t="shared" ref="CL6:CU6" si="8">IF(CL7="",NA(),CL7)</f>
        <v>-</v>
      </c>
      <c r="CM6" s="28" t="str">
        <f t="shared" si="8"/>
        <v>-</v>
      </c>
      <c r="CN6" s="28">
        <f t="shared" si="8"/>
        <v>55.44</v>
      </c>
      <c r="CO6" s="28">
        <f t="shared" si="8"/>
        <v>52.07</v>
      </c>
      <c r="CP6" s="28">
        <f t="shared" si="8"/>
        <v>50.18</v>
      </c>
      <c r="CQ6" s="28" t="str">
        <f t="shared" si="8"/>
        <v>-</v>
      </c>
      <c r="CR6" s="28" t="str">
        <f t="shared" si="8"/>
        <v>-</v>
      </c>
      <c r="CS6" s="28">
        <f t="shared" si="8"/>
        <v>51.52</v>
      </c>
      <c r="CT6" s="28">
        <f t="shared" si="8"/>
        <v>48.75</v>
      </c>
      <c r="CU6" s="28">
        <f t="shared" si="8"/>
        <v>50.95</v>
      </c>
      <c r="CV6" s="26" t="str">
        <f>IF(CV7="","",IF(CV7="-","【-】","【"&amp;SUBSTITUTE(TEXT(CV7,"#,##0.00"),"-","△")&amp;"】"))</f>
        <v>【52.36】</v>
      </c>
      <c r="CW6" s="28" t="str">
        <f t="shared" ref="CW6:DF6" si="9">IF(CW7="",NA(),CW7)</f>
        <v>-</v>
      </c>
      <c r="CX6" s="28" t="str">
        <f t="shared" si="9"/>
        <v>-</v>
      </c>
      <c r="CY6" s="28">
        <f t="shared" si="9"/>
        <v>56.57</v>
      </c>
      <c r="CZ6" s="28">
        <f t="shared" si="9"/>
        <v>57.74</v>
      </c>
      <c r="DA6" s="28">
        <f t="shared" si="9"/>
        <v>60.14</v>
      </c>
      <c r="DB6" s="28" t="str">
        <f t="shared" si="9"/>
        <v>-</v>
      </c>
      <c r="DC6" s="28" t="str">
        <f t="shared" si="9"/>
        <v>-</v>
      </c>
      <c r="DD6" s="28">
        <f t="shared" si="9"/>
        <v>61.29</v>
      </c>
      <c r="DE6" s="28">
        <f t="shared" si="9"/>
        <v>60.88</v>
      </c>
      <c r="DF6" s="28">
        <f t="shared" si="9"/>
        <v>61</v>
      </c>
      <c r="DG6" s="26" t="str">
        <f>IF(DG7="","",IF(DG7="-","【-】","【"&amp;SUBSTITUTE(TEXT(DG7,"#,##0.00"),"-","△")&amp;"】"))</f>
        <v>【73.88】</v>
      </c>
      <c r="DH6" s="28" t="str">
        <f t="shared" ref="DH6:DQ6" si="10">IF(DH7="",NA(),DH7)</f>
        <v>-</v>
      </c>
      <c r="DI6" s="28" t="str">
        <f t="shared" si="10"/>
        <v>-</v>
      </c>
      <c r="DJ6" s="28">
        <f t="shared" si="10"/>
        <v>60.66</v>
      </c>
      <c r="DK6" s="28">
        <f t="shared" si="10"/>
        <v>62.53</v>
      </c>
      <c r="DL6" s="28">
        <f t="shared" si="10"/>
        <v>63.78</v>
      </c>
      <c r="DM6" s="28" t="str">
        <f t="shared" si="10"/>
        <v>-</v>
      </c>
      <c r="DN6" s="28" t="str">
        <f t="shared" si="10"/>
        <v>-</v>
      </c>
      <c r="DO6" s="28">
        <f t="shared" si="10"/>
        <v>24.16</v>
      </c>
      <c r="DP6" s="28">
        <f t="shared" si="10"/>
        <v>29.81</v>
      </c>
      <c r="DQ6" s="28">
        <f t="shared" si="10"/>
        <v>30.82</v>
      </c>
      <c r="DR6" s="26" t="str">
        <f>IF(DR7="","",IF(DR7="-","【-】","【"&amp;SUBSTITUTE(TEXT(DR7,"#,##0.00"),"-","△")&amp;"】"))</f>
        <v>【39.30】</v>
      </c>
      <c r="DS6" s="28" t="str">
        <f t="shared" ref="DS6:EB6" si="11">IF(DS7="",NA(),DS7)</f>
        <v>-</v>
      </c>
      <c r="DT6" s="28" t="str">
        <f t="shared" si="11"/>
        <v>-</v>
      </c>
      <c r="DU6" s="28">
        <f t="shared" si="11"/>
        <v>31.11</v>
      </c>
      <c r="DV6" s="28">
        <f t="shared" si="11"/>
        <v>30.81</v>
      </c>
      <c r="DW6" s="28">
        <f t="shared" si="11"/>
        <v>32.159999999999997</v>
      </c>
      <c r="DX6" s="28" t="str">
        <f t="shared" si="11"/>
        <v>-</v>
      </c>
      <c r="DY6" s="28" t="str">
        <f t="shared" si="11"/>
        <v>-</v>
      </c>
      <c r="DZ6" s="28">
        <f t="shared" si="11"/>
        <v>18.829999999999998</v>
      </c>
      <c r="EA6" s="28">
        <f t="shared" si="11"/>
        <v>18.05</v>
      </c>
      <c r="EB6" s="28">
        <f t="shared" si="11"/>
        <v>14.28</v>
      </c>
      <c r="EC6" s="26" t="str">
        <f>IF(EC7="","",IF(EC7="-","【-】","【"&amp;SUBSTITUTE(TEXT(EC7,"#,##0.00"),"-","△")&amp;"】"))</f>
        <v>【18.76】</v>
      </c>
      <c r="ED6" s="28" t="str">
        <f t="shared" ref="ED6:EM6" si="12">IF(ED7="",NA(),ED7)</f>
        <v>-</v>
      </c>
      <c r="EE6" s="28" t="str">
        <f t="shared" si="12"/>
        <v>-</v>
      </c>
      <c r="EF6" s="26">
        <f t="shared" si="12"/>
        <v>0</v>
      </c>
      <c r="EG6" s="28">
        <f t="shared" si="12"/>
        <v>0.28000000000000003</v>
      </c>
      <c r="EH6" s="26">
        <f t="shared" si="12"/>
        <v>0</v>
      </c>
      <c r="EI6" s="28" t="str">
        <f t="shared" si="12"/>
        <v>-</v>
      </c>
      <c r="EJ6" s="28" t="str">
        <f t="shared" si="12"/>
        <v>-</v>
      </c>
      <c r="EK6" s="28">
        <f t="shared" si="12"/>
        <v>0.96</v>
      </c>
      <c r="EL6" s="28">
        <f t="shared" si="12"/>
        <v>0.37</v>
      </c>
      <c r="EM6" s="28">
        <f t="shared" si="12"/>
        <v>0.23</v>
      </c>
      <c r="EN6" s="26" t="str">
        <f>IF(EN7="","",IF(EN7="-","【-】","【"&amp;SUBSTITUTE(TEXT(EN7,"#,##0.00"),"-","△")&amp;"】"))</f>
        <v>【0.65】</v>
      </c>
    </row>
    <row r="7" spans="1:144" s="14" customFormat="1" x14ac:dyDescent="0.15">
      <c r="A7" s="15"/>
      <c r="B7" s="21">
        <v>2022</v>
      </c>
      <c r="C7" s="21">
        <v>102121</v>
      </c>
      <c r="D7" s="21">
        <v>46</v>
      </c>
      <c r="E7" s="21">
        <v>1</v>
      </c>
      <c r="F7" s="21">
        <v>0</v>
      </c>
      <c r="G7" s="21">
        <v>5</v>
      </c>
      <c r="H7" s="21" t="s">
        <v>30</v>
      </c>
      <c r="I7" s="21" t="s">
        <v>95</v>
      </c>
      <c r="J7" s="21" t="s">
        <v>96</v>
      </c>
      <c r="K7" s="21" t="s">
        <v>97</v>
      </c>
      <c r="L7" s="21" t="s">
        <v>98</v>
      </c>
      <c r="M7" s="21" t="s">
        <v>14</v>
      </c>
      <c r="N7" s="27" t="s">
        <v>99</v>
      </c>
      <c r="O7" s="27">
        <v>69.34</v>
      </c>
      <c r="P7" s="27">
        <v>3.38</v>
      </c>
      <c r="Q7" s="27">
        <v>1465</v>
      </c>
      <c r="R7" s="27">
        <v>49423</v>
      </c>
      <c r="S7" s="27">
        <v>208.42</v>
      </c>
      <c r="T7" s="27">
        <v>237.13</v>
      </c>
      <c r="U7" s="27">
        <v>1660</v>
      </c>
      <c r="V7" s="27">
        <v>7.54</v>
      </c>
      <c r="W7" s="27">
        <v>220.16</v>
      </c>
      <c r="X7" s="27" t="s">
        <v>99</v>
      </c>
      <c r="Y7" s="27" t="s">
        <v>99</v>
      </c>
      <c r="Z7" s="27">
        <v>104.45</v>
      </c>
      <c r="AA7" s="27">
        <v>100.84</v>
      </c>
      <c r="AB7" s="27">
        <v>109.31</v>
      </c>
      <c r="AC7" s="27" t="s">
        <v>99</v>
      </c>
      <c r="AD7" s="27" t="s">
        <v>99</v>
      </c>
      <c r="AE7" s="27">
        <v>97.61</v>
      </c>
      <c r="AF7" s="27">
        <v>98.78</v>
      </c>
      <c r="AG7" s="27">
        <v>101.23</v>
      </c>
      <c r="AH7" s="27">
        <v>104.96</v>
      </c>
      <c r="AI7" s="27" t="s">
        <v>99</v>
      </c>
      <c r="AJ7" s="27" t="s">
        <v>99</v>
      </c>
      <c r="AK7" s="27">
        <v>0</v>
      </c>
      <c r="AL7" s="27">
        <v>0</v>
      </c>
      <c r="AM7" s="27">
        <v>0</v>
      </c>
      <c r="AN7" s="27" t="s">
        <v>99</v>
      </c>
      <c r="AO7" s="27" t="s">
        <v>99</v>
      </c>
      <c r="AP7" s="27">
        <v>143.65</v>
      </c>
      <c r="AQ7" s="27">
        <v>155.82</v>
      </c>
      <c r="AR7" s="27">
        <v>155.18</v>
      </c>
      <c r="AS7" s="27">
        <v>30.67</v>
      </c>
      <c r="AT7" s="27" t="s">
        <v>99</v>
      </c>
      <c r="AU7" s="27" t="s">
        <v>99</v>
      </c>
      <c r="AV7" s="27">
        <v>107.84</v>
      </c>
      <c r="AW7" s="27">
        <v>157.01</v>
      </c>
      <c r="AX7" s="27">
        <v>202.58</v>
      </c>
      <c r="AY7" s="27" t="s">
        <v>99</v>
      </c>
      <c r="AZ7" s="27" t="s">
        <v>99</v>
      </c>
      <c r="BA7" s="27">
        <v>94.01</v>
      </c>
      <c r="BB7" s="27">
        <v>111.08</v>
      </c>
      <c r="BC7" s="27">
        <v>118.28</v>
      </c>
      <c r="BD7" s="27">
        <v>195.24</v>
      </c>
      <c r="BE7" s="27" t="s">
        <v>99</v>
      </c>
      <c r="BF7" s="27" t="s">
        <v>99</v>
      </c>
      <c r="BG7" s="27">
        <v>1272.9000000000001</v>
      </c>
      <c r="BH7" s="27">
        <v>1286.9000000000001</v>
      </c>
      <c r="BI7" s="27">
        <v>1348.18</v>
      </c>
      <c r="BJ7" s="27" t="s">
        <v>99</v>
      </c>
      <c r="BK7" s="27" t="s">
        <v>99</v>
      </c>
      <c r="BL7" s="27">
        <v>1421.84</v>
      </c>
      <c r="BM7" s="27">
        <v>1596.62</v>
      </c>
      <c r="BN7" s="27">
        <v>1456.79</v>
      </c>
      <c r="BO7" s="27">
        <v>1090.93</v>
      </c>
      <c r="BP7" s="27" t="s">
        <v>99</v>
      </c>
      <c r="BQ7" s="27" t="s">
        <v>99</v>
      </c>
      <c r="BR7" s="27">
        <v>20.85</v>
      </c>
      <c r="BS7" s="27">
        <v>17.88</v>
      </c>
      <c r="BT7" s="27">
        <v>18.71</v>
      </c>
      <c r="BU7" s="27" t="s">
        <v>99</v>
      </c>
      <c r="BV7" s="27" t="s">
        <v>99</v>
      </c>
      <c r="BW7" s="27">
        <v>35.72</v>
      </c>
      <c r="BX7" s="27">
        <v>33.659999999999997</v>
      </c>
      <c r="BY7" s="27">
        <v>35.33</v>
      </c>
      <c r="BZ7" s="27">
        <v>58.61</v>
      </c>
      <c r="CA7" s="27" t="s">
        <v>99</v>
      </c>
      <c r="CB7" s="27" t="s">
        <v>99</v>
      </c>
      <c r="CC7" s="27">
        <v>372.18</v>
      </c>
      <c r="CD7" s="27">
        <v>438.48</v>
      </c>
      <c r="CE7" s="27">
        <v>417.91</v>
      </c>
      <c r="CF7" s="27" t="s">
        <v>99</v>
      </c>
      <c r="CG7" s="27" t="s">
        <v>99</v>
      </c>
      <c r="CH7" s="27">
        <v>471.3</v>
      </c>
      <c r="CI7" s="27">
        <v>506.68</v>
      </c>
      <c r="CJ7" s="27">
        <v>491.45</v>
      </c>
      <c r="CK7" s="27">
        <v>274.97000000000003</v>
      </c>
      <c r="CL7" s="27" t="s">
        <v>99</v>
      </c>
      <c r="CM7" s="27" t="s">
        <v>99</v>
      </c>
      <c r="CN7" s="27">
        <v>55.44</v>
      </c>
      <c r="CO7" s="27">
        <v>52.07</v>
      </c>
      <c r="CP7" s="27">
        <v>50.18</v>
      </c>
      <c r="CQ7" s="27" t="s">
        <v>99</v>
      </c>
      <c r="CR7" s="27" t="s">
        <v>99</v>
      </c>
      <c r="CS7" s="27">
        <v>51.52</v>
      </c>
      <c r="CT7" s="27">
        <v>48.75</v>
      </c>
      <c r="CU7" s="27">
        <v>50.95</v>
      </c>
      <c r="CV7" s="27">
        <v>52.36</v>
      </c>
      <c r="CW7" s="27" t="s">
        <v>99</v>
      </c>
      <c r="CX7" s="27" t="s">
        <v>99</v>
      </c>
      <c r="CY7" s="27">
        <v>56.57</v>
      </c>
      <c r="CZ7" s="27">
        <v>57.74</v>
      </c>
      <c r="DA7" s="27">
        <v>60.14</v>
      </c>
      <c r="DB7" s="27" t="s">
        <v>99</v>
      </c>
      <c r="DC7" s="27" t="s">
        <v>99</v>
      </c>
      <c r="DD7" s="27">
        <v>61.29</v>
      </c>
      <c r="DE7" s="27">
        <v>60.88</v>
      </c>
      <c r="DF7" s="27">
        <v>61</v>
      </c>
      <c r="DG7" s="27">
        <v>73.88</v>
      </c>
      <c r="DH7" s="27" t="s">
        <v>99</v>
      </c>
      <c r="DI7" s="27" t="s">
        <v>99</v>
      </c>
      <c r="DJ7" s="27">
        <v>60.66</v>
      </c>
      <c r="DK7" s="27">
        <v>62.53</v>
      </c>
      <c r="DL7" s="27">
        <v>63.78</v>
      </c>
      <c r="DM7" s="27" t="s">
        <v>99</v>
      </c>
      <c r="DN7" s="27" t="s">
        <v>99</v>
      </c>
      <c r="DO7" s="27">
        <v>24.16</v>
      </c>
      <c r="DP7" s="27">
        <v>29.81</v>
      </c>
      <c r="DQ7" s="27">
        <v>30.82</v>
      </c>
      <c r="DR7" s="27">
        <v>39.299999999999997</v>
      </c>
      <c r="DS7" s="27" t="s">
        <v>99</v>
      </c>
      <c r="DT7" s="27" t="s">
        <v>99</v>
      </c>
      <c r="DU7" s="27">
        <v>31.11</v>
      </c>
      <c r="DV7" s="27">
        <v>30.81</v>
      </c>
      <c r="DW7" s="27">
        <v>32.159999999999997</v>
      </c>
      <c r="DX7" s="27" t="s">
        <v>99</v>
      </c>
      <c r="DY7" s="27" t="s">
        <v>99</v>
      </c>
      <c r="DZ7" s="27">
        <v>18.829999999999998</v>
      </c>
      <c r="EA7" s="27">
        <v>18.05</v>
      </c>
      <c r="EB7" s="27">
        <v>14.28</v>
      </c>
      <c r="EC7" s="27">
        <v>18.760000000000002</v>
      </c>
      <c r="ED7" s="27" t="s">
        <v>99</v>
      </c>
      <c r="EE7" s="27" t="s">
        <v>99</v>
      </c>
      <c r="EF7" s="27">
        <v>0</v>
      </c>
      <c r="EG7" s="27">
        <v>0.28000000000000003</v>
      </c>
      <c r="EH7" s="27">
        <v>0</v>
      </c>
      <c r="EI7" s="27" t="s">
        <v>99</v>
      </c>
      <c r="EJ7" s="27" t="s">
        <v>99</v>
      </c>
      <c r="EK7" s="27">
        <v>0.96</v>
      </c>
      <c r="EL7" s="27">
        <v>0.37</v>
      </c>
      <c r="EM7" s="27">
        <v>0.23</v>
      </c>
      <c r="EN7" s="27">
        <v>0.65</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52</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2024-02-20T06:00:54Z</cp:lastPrinted>
  <dcterms:created xsi:type="dcterms:W3CDTF">2023-12-05T00:50:47Z</dcterms:created>
  <dcterms:modified xsi:type="dcterms:W3CDTF">2024-02-20T06:00:56Z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2024-01-30T01:26:18Z</vt:filetime>
  </property>
</Properties>
</file>