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2.19.194\share\管理課\◎経営課\004.経営全般\001.調査回答\005.経営比較分析表\001.提出\R5\2提出\"/>
    </mc:Choice>
  </mc:AlternateContent>
  <xr:revisionPtr revIDLastSave="0" documentId="13_ncr:1_{ED8D9653-825B-4BD8-BE59-B74EA440F3B3}" xr6:coauthVersionLast="47" xr6:coauthVersionMax="47" xr10:uidLastSave="{00000000-0000-0000-0000-000000000000}"/>
  <workbookProtection workbookAlgorithmName="SHA-512" workbookHashValue="wwCYKnwMrQDgMKE/Vp7mPUeEJ5zxJ6hqJINdRbYXuC//ymA6azgbJXxIbcye0WVKAPk9Y7l4F7aJV93Ax/ea3A==" workbookSaltValue="yIEApzMIPbxHXPVmkWl/f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R6" i="5"/>
  <c r="Q6" i="5"/>
  <c r="P6" i="5"/>
  <c r="P10" i="4" s="1"/>
  <c r="O6" i="5"/>
  <c r="I10" i="4" s="1"/>
  <c r="N6" i="5"/>
  <c r="B10" i="4" s="1"/>
  <c r="M6" i="5"/>
  <c r="AD8" i="4" s="1"/>
  <c r="L6" i="5"/>
  <c r="W8" i="4" s="1"/>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85" i="4"/>
  <c r="E85" i="4"/>
  <c r="AT10" i="4"/>
  <c r="AD10" i="4"/>
  <c r="W10" i="4"/>
  <c r="BB8" i="4"/>
  <c r="AT8" i="4"/>
  <c r="AL8" i="4"/>
  <c r="P8" i="4"/>
  <c r="B8" i="4"/>
  <c r="B6" i="4"/>
</calcChain>
</file>

<file path=xl/sharedStrings.xml><?xml version="1.0" encoding="utf-8"?>
<sst xmlns="http://schemas.openxmlformats.org/spreadsheetml/2006/main" count="257" uniqueCount="118">
  <si>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</si>
  <si>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</si>
  <si>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</si>
  <si>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</si>
  <si>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</si>
  <si>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</si>
  <si>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</si>
  <si>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</si>
  <si>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</si>
  <si>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</si>
  <si>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</si>
  <si>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</si>
  <si>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</si>
  <si>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</si>
  <si>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</si>
  <si>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</si>
  <si>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</si>
  <si>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</si>
  <si>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</si>
  <si>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</si>
  <si>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</si>
  <si>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</si>
  <si>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</si>
  <si>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</si>
  <si>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</si>
  <si>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</si>
  <si>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</si>
  <si>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</si>
  <si>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</si>
  <si>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</si>
  <si>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</si>
  <si>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</si>
  <si>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</si>
  <si>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</si>
  <si>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</si>
  <si>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</si>
  <si>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</si>
  <si>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</si>
  <si>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</si>
  <si>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</si>
  <si>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</si>
  <si>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</si>
  <si>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</si>
  <si>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</si>
  <si>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</si>
  <si>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</si>
  <si>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</si>
  <si>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</si>
  <si>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</si>
  <si>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</si>
  <si>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</si>
  <si>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</si>
  <si>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</si>
  <si>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</si>
  <si>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</si>
  <si>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</si>
  <si>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</si>
  <si>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</si>
  <si>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</si>
  <si>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</si>
  <si>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</si>
  <si>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</si>
  <si>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</si>
  <si>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</si>
  <si>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</si>
  <si>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</si>
  <si>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</si>
  <si>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</si>
  <si>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</si>
  <si>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</si>
  <si>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</si>
  <si>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</si>
  <si>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</si>
  <si>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</si>
  <si>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</si>
  <si>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</si>
  <si>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</si>
  <si>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</si>
  <si>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</si>
  <si>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</si>
  <si>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</si>
  <si>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</si>
  <si>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</si>
  <si>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</si>
  <si>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</si>
  <si>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</si>
  <si>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</si>
  <si>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</si>
  <si>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</si>
  <si>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</si>
  <si>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</si>
  <si>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</si>
  <si>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</si>
  <si>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</si>
  <si>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</si>
  <si>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</si>
  <si>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富岡市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</si>
  <si>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</si>
  <si>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</si>
  <si>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</si>
  <si>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</si>
  <si>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</si>
  <si>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</si>
  <si>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</si>
  <si>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</si>
  <si>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</si>
  <si>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</si>
  <si>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</si>
  <si>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</si>
  <si>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</si>
  <si>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</si>
  <si>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</si>
  <si>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</si>
  <si>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</si>
  <si>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</si>
  <si>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①「経常収支比率」は、100％を超えていますが、一般会計繰入金を受けているため、より一層の経費削減、使用料収入の確保により更なる経営改善が必要です。
③「流動比率」は、全国平均を上回っておりますが100%以下であることから、現金預金確保のため、経費削減や接続率の向上が必要です。
④企業債残高は、年々減少傾向にあります。引き続き計画的に償還を行い、残高の減少に努めます。
⑤「経費回収率」は、全国平均、類似団体平均値を下回っており、接続率の向上や滞納整理を強化するなど使用料収入の確保及び汚水処理費の削減が必要です。
⑥「汚水処理原価」は、類似団体平均値は下回っておりますが、全国平均は上回っているため、維持管理費の削減、接続率向上により一層の経営改善が必要です。
⑧「水洗化率」は、類似団体平均値は上回っておりますが、全国平均を下回っており、今後も継続した促進が必要です。
　以上のことから、使用料収入の確保のため、下水道への接続率向上を目的とした排水設備工事費補助金制度の実施や、未接続者に対する啓発、促進を図ります。また、より一層の経費削減に努め、安定的な経営を目指します。</t>
    <rPh sb="2" eb="4">
      <t>ケイジョウ</t>
    </rPh>
    <rPh sb="89" eb="90">
      <t>ウエ</t>
    </rPh>
    <rPh sb="127" eb="129">
      <t>セツゾク</t>
    </rPh>
    <rPh sb="134" eb="136">
      <t>ヒツヨウ</t>
    </rPh>
    <rPh sb="270" eb="277">
      <t>ルイジダンタイヘイキンチ</t>
    </rPh>
    <rPh sb="278" eb="280">
      <t>シタマワ</t>
    </rPh>
    <rPh sb="342" eb="349">
      <t>ルイジダンタイヘイキンチ</t>
    </rPh>
    <rPh sb="350" eb="352">
      <t>ウワマワ</t>
    </rPh>
    <phoneticPr fontId="4"/>
  </si>
  <si>
    <t>(1)令和元年度より地方公営企業法の全部を適用しています。
(2)人口減少や節水型社会の浸透により、使用料収入は伸び悩み、施設の維持管理費用は増加が見込まれ、経営状況は厳しさを増しています。サービスの安定的な継続のために、汚水処理費用の削減や使用料収入の確保、使用料改定の検討なども含め、今まで以上の経営改善が必要です。
(3)中長期的な経営の基本計画である「富岡市下水道事業経営戦略」と、長期的な施設全体計画である「ストックマネジメント計画」に基づき、計画的かつ効率的な施設整備や施設管理を徹底し、安定的な事業運営に努めます。</t>
    <rPh sb="118" eb="120">
      <t>サクゲン</t>
    </rPh>
    <rPh sb="121" eb="124">
      <t>シヨウリョウ</t>
    </rPh>
    <rPh sb="124" eb="126">
      <t>シュウニュウ</t>
    </rPh>
    <rPh sb="127" eb="129">
      <t>カクホ</t>
    </rPh>
    <rPh sb="130" eb="133">
      <t>シヨウリョウ</t>
    </rPh>
    <rPh sb="133" eb="135">
      <t>カイテイ</t>
    </rPh>
    <rPh sb="136" eb="138">
      <t>ケントウ</t>
    </rPh>
    <rPh sb="141" eb="142">
      <t>フク</t>
    </rPh>
    <rPh sb="195" eb="198">
      <t>チョウキテキ</t>
    </rPh>
    <rPh sb="199" eb="205">
      <t>シセツゼンタイケイカク</t>
    </rPh>
    <rPh sb="219" eb="221">
      <t>ケイカク</t>
    </rPh>
    <rPh sb="256" eb="258">
      <t>ウンエイ</t>
    </rPh>
    <phoneticPr fontId="4"/>
  </si>
  <si>
    <t>　供用開始後29年であり、管渠の法定耐用年数を迎えていないことから、管渠老朽化率及び管渠改善率は0%となっています。
　引き続き、長寿命化を図るため管路調査を実施し、そのデータを基に管路更新を検討していく必要があります。また、定期的に管路清掃を実施するなど、劣化に起因する事故を未然に防ぐことも必要です。
　マンホールポンプ場については、使用状況等によりポンプの定期的な修繕・交換を実施し、長寿命化を図ります。
　なお、令和３年度に長期的な視点で施設全体の点検・調査、修繕等の実施を目的とした「ストックマネジメント計画」を策定し、計画的な施設管理を行っています。</t>
    <rPh sb="34" eb="40">
      <t>カンキョロウキュウカリツ</t>
    </rPh>
    <rPh sb="40" eb="41">
      <t>オヨ</t>
    </rPh>
    <rPh sb="42" eb="47">
      <t>カンキョカイゼンリツ</t>
    </rPh>
    <rPh sb="60" eb="61">
      <t>ヒ</t>
    </rPh>
    <rPh sb="62" eb="63">
      <t>ツヅ</t>
    </rPh>
    <rPh sb="93" eb="95">
      <t>コウシン</t>
    </rPh>
    <rPh sb="96" eb="98">
      <t>ケントウ</t>
    </rPh>
    <rPh sb="102" eb="104">
      <t>ヒツヨウ</t>
    </rPh>
    <rPh sb="122" eb="124">
      <t>ジッシ</t>
    </rPh>
    <rPh sb="185" eb="187">
      <t>シュウゼン</t>
    </rPh>
    <rPh sb="210" eb="212">
      <t>レイワ</t>
    </rPh>
    <rPh sb="213" eb="215">
      <t>ネンド</t>
    </rPh>
    <rPh sb="216" eb="219">
      <t>チョウキテキ</t>
    </rPh>
    <rPh sb="220" eb="222">
      <t>シテン</t>
    </rPh>
    <rPh sb="223" eb="227">
      <t>シセツゼンタイ</t>
    </rPh>
    <rPh sb="228" eb="230">
      <t>テンケン</t>
    </rPh>
    <rPh sb="231" eb="233">
      <t>チョウサ</t>
    </rPh>
    <rPh sb="234" eb="237">
      <t>シュウゼントウ</t>
    </rPh>
    <rPh sb="238" eb="240">
      <t>ジッシ</t>
    </rPh>
    <rPh sb="241" eb="243">
      <t>モクテキ</t>
    </rPh>
    <rPh sb="257" eb="259">
      <t>ケイカク</t>
    </rPh>
    <rPh sb="261" eb="263">
      <t>サクテイ</t>
    </rPh>
    <rPh sb="265" eb="268">
      <t>ケイカクテキ</t>
    </rPh>
    <rPh sb="269" eb="273">
      <t>シセツカンリ</t>
    </rPh>
    <rPh sb="274" eb="27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</si>
</sst>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331-409F-BCEC-558856030AF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1.65</c:v>
                </c:pt>
                <c:pt idx="3">
                  <c:v>0.14000000000000001</c:v>
                </c:pt>
                <c:pt idx="4">
                  <c:v>0.08</c:v>
                </c:pt>
              </c:numCache>
            </c:numRef>
          </c:val>
          <c:smooth val="0"/>
          <c:extLst>
            <c:ext xmlns:c16="http://schemas.microsoft.com/office/drawing/2014/chart" uri="{C3380CC4-5D6E-409C-BE32-E72D297353CC}">
              <c16:uniqueId val="{00000001-B331-409F-BCEC-558856030AF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05-4920-9696-BC616D448EF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50.94</c:v>
                </c:pt>
                <c:pt idx="2">
                  <c:v>50.53</c:v>
                </c:pt>
                <c:pt idx="3">
                  <c:v>51.42</c:v>
                </c:pt>
                <c:pt idx="4">
                  <c:v>48.95</c:v>
                </c:pt>
              </c:numCache>
            </c:numRef>
          </c:val>
          <c:smooth val="0"/>
          <c:extLst>
            <c:ext xmlns:c16="http://schemas.microsoft.com/office/drawing/2014/chart" uri="{C3380CC4-5D6E-409C-BE32-E72D297353CC}">
              <c16:uniqueId val="{00000001-5C05-4920-9696-BC616D448EF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77.53</c:v>
                </c:pt>
                <c:pt idx="2">
                  <c:v>78.98</c:v>
                </c:pt>
                <c:pt idx="3">
                  <c:v>80.150000000000006</c:v>
                </c:pt>
                <c:pt idx="4">
                  <c:v>81.61</c:v>
                </c:pt>
              </c:numCache>
            </c:numRef>
          </c:val>
          <c:extLst>
            <c:ext xmlns:c16="http://schemas.microsoft.com/office/drawing/2014/chart" uri="{C3380CC4-5D6E-409C-BE32-E72D297353CC}">
              <c16:uniqueId val="{00000000-31C0-41AD-B836-6FF67D652D0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82.55</c:v>
                </c:pt>
                <c:pt idx="2">
                  <c:v>82.08</c:v>
                </c:pt>
                <c:pt idx="3">
                  <c:v>81.34</c:v>
                </c:pt>
                <c:pt idx="4">
                  <c:v>81.14</c:v>
                </c:pt>
              </c:numCache>
            </c:numRef>
          </c:val>
          <c:smooth val="0"/>
          <c:extLst>
            <c:ext xmlns:c16="http://schemas.microsoft.com/office/drawing/2014/chart" uri="{C3380CC4-5D6E-409C-BE32-E72D297353CC}">
              <c16:uniqueId val="{00000001-31C0-41AD-B836-6FF67D652D0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127.34</c:v>
                </c:pt>
                <c:pt idx="2">
                  <c:v>129.15</c:v>
                </c:pt>
                <c:pt idx="3">
                  <c:v>120.07</c:v>
                </c:pt>
                <c:pt idx="4">
                  <c:v>110.56</c:v>
                </c:pt>
              </c:numCache>
            </c:numRef>
          </c:val>
          <c:extLst>
            <c:ext xmlns:c16="http://schemas.microsoft.com/office/drawing/2014/chart" uri="{C3380CC4-5D6E-409C-BE32-E72D297353CC}">
              <c16:uniqueId val="{00000000-CB3F-4C78-98E8-3D0F8EF97D2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106.57</c:v>
                </c:pt>
                <c:pt idx="2">
                  <c:v>107.21</c:v>
                </c:pt>
                <c:pt idx="3">
                  <c:v>107.08</c:v>
                </c:pt>
                <c:pt idx="4">
                  <c:v>106.08</c:v>
                </c:pt>
              </c:numCache>
            </c:numRef>
          </c:val>
          <c:smooth val="0"/>
          <c:extLst>
            <c:ext xmlns:c16="http://schemas.microsoft.com/office/drawing/2014/chart" uri="{C3380CC4-5D6E-409C-BE32-E72D297353CC}">
              <c16:uniqueId val="{00000001-CB3F-4C78-98E8-3D0F8EF97D2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3.02</c:v>
                </c:pt>
                <c:pt idx="2">
                  <c:v>5.95</c:v>
                </c:pt>
                <c:pt idx="3">
                  <c:v>8.67</c:v>
                </c:pt>
                <c:pt idx="4">
                  <c:v>11.49</c:v>
                </c:pt>
              </c:numCache>
            </c:numRef>
          </c:val>
          <c:extLst>
            <c:ext xmlns:c16="http://schemas.microsoft.com/office/drawing/2014/chart" uri="{C3380CC4-5D6E-409C-BE32-E72D297353CC}">
              <c16:uniqueId val="{00000000-5679-46B1-8A71-4B0E193D513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15.85</c:v>
                </c:pt>
                <c:pt idx="2">
                  <c:v>12.7</c:v>
                </c:pt>
                <c:pt idx="3">
                  <c:v>14.65</c:v>
                </c:pt>
                <c:pt idx="4">
                  <c:v>16.11</c:v>
                </c:pt>
              </c:numCache>
            </c:numRef>
          </c:val>
          <c:smooth val="0"/>
          <c:extLst>
            <c:ext xmlns:c16="http://schemas.microsoft.com/office/drawing/2014/chart" uri="{C3380CC4-5D6E-409C-BE32-E72D297353CC}">
              <c16:uniqueId val="{00000001-5679-46B1-8A71-4B0E193D513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070-4103-BA6D-E013CF9C7F1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0.1</c:v>
                </c:pt>
                <c:pt idx="4" formatCode="#,##0.00;&quot;△&quot;#,##0.00;&quot;-&quot;">
                  <c:v>0.17</c:v>
                </c:pt>
              </c:numCache>
            </c:numRef>
          </c:val>
          <c:smooth val="0"/>
          <c:extLst>
            <c:ext xmlns:c16="http://schemas.microsoft.com/office/drawing/2014/chart" uri="{C3380CC4-5D6E-409C-BE32-E72D297353CC}">
              <c16:uniqueId val="{00000001-3070-4103-BA6D-E013CF9C7F1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CE0-4D19-B7F7-DD41C29700C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53.44</c:v>
                </c:pt>
                <c:pt idx="2">
                  <c:v>43.71</c:v>
                </c:pt>
                <c:pt idx="3">
                  <c:v>45.94</c:v>
                </c:pt>
                <c:pt idx="4">
                  <c:v>29.34</c:v>
                </c:pt>
              </c:numCache>
            </c:numRef>
          </c:val>
          <c:smooth val="0"/>
          <c:extLst>
            <c:ext xmlns:c16="http://schemas.microsoft.com/office/drawing/2014/chart" uri="{C3380CC4-5D6E-409C-BE32-E72D297353CC}">
              <c16:uniqueId val="{00000001-4CE0-4D19-B7F7-DD41C29700C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31.08</c:v>
                </c:pt>
                <c:pt idx="2">
                  <c:v>45.07</c:v>
                </c:pt>
                <c:pt idx="3">
                  <c:v>65.39</c:v>
                </c:pt>
                <c:pt idx="4">
                  <c:v>76.150000000000006</c:v>
                </c:pt>
              </c:numCache>
            </c:numRef>
          </c:val>
          <c:extLst>
            <c:ext xmlns:c16="http://schemas.microsoft.com/office/drawing/2014/chart" uri="{C3380CC4-5D6E-409C-BE32-E72D297353CC}">
              <c16:uniqueId val="{00000000-A69B-437C-BD3A-F446E0B60E9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47.03</c:v>
                </c:pt>
                <c:pt idx="2">
                  <c:v>40.67</c:v>
                </c:pt>
                <c:pt idx="3">
                  <c:v>47.7</c:v>
                </c:pt>
                <c:pt idx="4">
                  <c:v>50.59</c:v>
                </c:pt>
              </c:numCache>
            </c:numRef>
          </c:val>
          <c:smooth val="0"/>
          <c:extLst>
            <c:ext xmlns:c16="http://schemas.microsoft.com/office/drawing/2014/chart" uri="{C3380CC4-5D6E-409C-BE32-E72D297353CC}">
              <c16:uniqueId val="{00000001-A69B-437C-BD3A-F446E0B60E9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1749.01</c:v>
                </c:pt>
                <c:pt idx="2">
                  <c:v>596.59</c:v>
                </c:pt>
                <c:pt idx="3">
                  <c:v>218.37</c:v>
                </c:pt>
                <c:pt idx="4">
                  <c:v>193.09</c:v>
                </c:pt>
              </c:numCache>
            </c:numRef>
          </c:val>
          <c:extLst>
            <c:ext xmlns:c16="http://schemas.microsoft.com/office/drawing/2014/chart" uri="{C3380CC4-5D6E-409C-BE32-E72D297353CC}">
              <c16:uniqueId val="{00000000-A8D4-47FF-B89F-AD826818942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1001.3</c:v>
                </c:pt>
                <c:pt idx="2">
                  <c:v>1050.51</c:v>
                </c:pt>
                <c:pt idx="3">
                  <c:v>1102.01</c:v>
                </c:pt>
                <c:pt idx="4">
                  <c:v>987.36</c:v>
                </c:pt>
              </c:numCache>
            </c:numRef>
          </c:val>
          <c:smooth val="0"/>
          <c:extLst>
            <c:ext xmlns:c16="http://schemas.microsoft.com/office/drawing/2014/chart" uri="{C3380CC4-5D6E-409C-BE32-E72D297353CC}">
              <c16:uniqueId val="{00000001-A8D4-47FF-B89F-AD826818942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75.39</c:v>
                </c:pt>
                <c:pt idx="2">
                  <c:v>75.09</c:v>
                </c:pt>
                <c:pt idx="3">
                  <c:v>73.91</c:v>
                </c:pt>
                <c:pt idx="4">
                  <c:v>73.709999999999994</c:v>
                </c:pt>
              </c:numCache>
            </c:numRef>
          </c:val>
          <c:extLst>
            <c:ext xmlns:c16="http://schemas.microsoft.com/office/drawing/2014/chart" uri="{C3380CC4-5D6E-409C-BE32-E72D297353CC}">
              <c16:uniqueId val="{00000000-0739-4405-800B-91A5FE8459C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81.88</c:v>
                </c:pt>
                <c:pt idx="2">
                  <c:v>82.65</c:v>
                </c:pt>
                <c:pt idx="3">
                  <c:v>82.55</c:v>
                </c:pt>
                <c:pt idx="4">
                  <c:v>83.55</c:v>
                </c:pt>
              </c:numCache>
            </c:numRef>
          </c:val>
          <c:smooth val="0"/>
          <c:extLst>
            <c:ext xmlns:c16="http://schemas.microsoft.com/office/drawing/2014/chart" uri="{C3380CC4-5D6E-409C-BE32-E72D297353CC}">
              <c16:uniqueId val="{00000001-0739-4405-800B-91A5FE8459C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150</c:v>
                </c:pt>
                <c:pt idx="2">
                  <c:v>150</c:v>
                </c:pt>
                <c:pt idx="3">
                  <c:v>152.91999999999999</c:v>
                </c:pt>
                <c:pt idx="4">
                  <c:v>154.51</c:v>
                </c:pt>
              </c:numCache>
            </c:numRef>
          </c:val>
          <c:extLst>
            <c:ext xmlns:c16="http://schemas.microsoft.com/office/drawing/2014/chart" uri="{C3380CC4-5D6E-409C-BE32-E72D297353CC}">
              <c16:uniqueId val="{00000000-D6CE-4386-8B07-D2463579DE5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187.55</c:v>
                </c:pt>
                <c:pt idx="2">
                  <c:v>186.3</c:v>
                </c:pt>
                <c:pt idx="3">
                  <c:v>188.38</c:v>
                </c:pt>
                <c:pt idx="4">
                  <c:v>185.98</c:v>
                </c:pt>
              </c:numCache>
            </c:numRef>
          </c:val>
          <c:smooth val="0"/>
          <c:extLst>
            <c:ext xmlns:c16="http://schemas.microsoft.com/office/drawing/2014/chart" uri="{C3380CC4-5D6E-409C-BE32-E72D297353CC}">
              <c16:uniqueId val="{00000001-D6CE-4386-8B07-D2463579DE5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A3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群馬県　富岡市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46427</v>
      </c>
      <c r="AM8" s="42"/>
      <c r="AN8" s="42"/>
      <c r="AO8" s="42"/>
      <c r="AP8" s="42"/>
      <c r="AQ8" s="42"/>
      <c r="AR8" s="42"/>
      <c r="AS8" s="42"/>
      <c r="AT8" s="35">
        <f>データ!T6</f>
        <v>122.85</v>
      </c>
      <c r="AU8" s="35"/>
      <c r="AV8" s="35"/>
      <c r="AW8" s="35"/>
      <c r="AX8" s="35"/>
      <c r="AY8" s="35"/>
      <c r="AZ8" s="35"/>
      <c r="BA8" s="35"/>
      <c r="BB8" s="35">
        <f>データ!U6</f>
        <v>377.92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74.72</v>
      </c>
      <c r="J10" s="35"/>
      <c r="K10" s="35"/>
      <c r="L10" s="35"/>
      <c r="M10" s="35"/>
      <c r="N10" s="35"/>
      <c r="O10" s="35"/>
      <c r="P10" s="35">
        <f>データ!P6</f>
        <v>25.15</v>
      </c>
      <c r="Q10" s="35"/>
      <c r="R10" s="35"/>
      <c r="S10" s="35"/>
      <c r="T10" s="35"/>
      <c r="U10" s="35"/>
      <c r="V10" s="35"/>
      <c r="W10" s="35">
        <f>データ!Q6</f>
        <v>86.96</v>
      </c>
      <c r="X10" s="35"/>
      <c r="Y10" s="35"/>
      <c r="Z10" s="35"/>
      <c r="AA10" s="35"/>
      <c r="AB10" s="35"/>
      <c r="AC10" s="35"/>
      <c r="AD10" s="42">
        <f>データ!R6</f>
        <v>2255</v>
      </c>
      <c r="AE10" s="42"/>
      <c r="AF10" s="42"/>
      <c r="AG10" s="42"/>
      <c r="AH10" s="42"/>
      <c r="AI10" s="42"/>
      <c r="AJ10" s="42"/>
      <c r="AK10" s="2"/>
      <c r="AL10" s="42">
        <f>データ!V6</f>
        <v>11612</v>
      </c>
      <c r="AM10" s="42"/>
      <c r="AN10" s="42"/>
      <c r="AO10" s="42"/>
      <c r="AP10" s="42"/>
      <c r="AQ10" s="42"/>
      <c r="AR10" s="42"/>
      <c r="AS10" s="42"/>
      <c r="AT10" s="35">
        <f>データ!W6</f>
        <v>3.59</v>
      </c>
      <c r="AU10" s="35"/>
      <c r="AV10" s="35"/>
      <c r="AW10" s="35"/>
      <c r="AX10" s="35"/>
      <c r="AY10" s="35"/>
      <c r="AZ10" s="35"/>
      <c r="BA10" s="35"/>
      <c r="BB10" s="35">
        <f>データ!X6</f>
        <v>3234.54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XMwB/J7HJXOCL0xK/TyPX5pw9qSIcMsDeIjaDe/ThFP3dpJG7u/MJA/gA5ycuN9iSZsUfe1PtBm2jSb+yEjkhQ==" saltValue="U2ppNrfATLJ1NXKzWwut+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102105</v>
      </c>
      <c r="D6" s="19">
        <f t="shared" si="3"/>
        <v>46</v>
      </c>
      <c r="E6" s="19">
        <f t="shared" si="3"/>
        <v>17</v>
      </c>
      <c r="F6" s="19">
        <f t="shared" si="3"/>
        <v>1</v>
      </c>
      <c r="G6" s="19">
        <f t="shared" si="3"/>
        <v>0</v>
      </c>
      <c r="H6" s="19" t="str">
        <f t="shared" si="3"/>
        <v>群馬県　富岡市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74.72</v>
      </c>
      <c r="P6" s="20">
        <f t="shared" si="3"/>
        <v>25.15</v>
      </c>
      <c r="Q6" s="20">
        <f t="shared" si="3"/>
        <v>86.96</v>
      </c>
      <c r="R6" s="20">
        <f t="shared" si="3"/>
        <v>2255</v>
      </c>
      <c r="S6" s="20">
        <f t="shared" si="3"/>
        <v>46427</v>
      </c>
      <c r="T6" s="20">
        <f t="shared" si="3"/>
        <v>122.85</v>
      </c>
      <c r="U6" s="20">
        <f t="shared" si="3"/>
        <v>377.92</v>
      </c>
      <c r="V6" s="20">
        <f t="shared" si="3"/>
        <v>11612</v>
      </c>
      <c r="W6" s="20">
        <f t="shared" si="3"/>
        <v>3.59</v>
      </c>
      <c r="X6" s="20">
        <f t="shared" si="3"/>
        <v>3234.54</v>
      </c>
      <c r="Y6" s="21" t="str">
        <f>IF(Y7="",NA(),Y7)</f>
        <v>-</v>
      </c>
      <c r="Z6" s="21">
        <f t="shared" ref="Z6:AH6" si="4">IF(Z7="",NA(),Z7)</f>
        <v>127.34</v>
      </c>
      <c r="AA6" s="21">
        <f t="shared" si="4"/>
        <v>129.15</v>
      </c>
      <c r="AB6" s="21">
        <f t="shared" si="4"/>
        <v>120.07</v>
      </c>
      <c r="AC6" s="21">
        <f t="shared" si="4"/>
        <v>110.56</v>
      </c>
      <c r="AD6" s="21" t="str">
        <f t="shared" si="4"/>
        <v>-</v>
      </c>
      <c r="AE6" s="21">
        <f t="shared" si="4"/>
        <v>106.57</v>
      </c>
      <c r="AF6" s="21">
        <f t="shared" si="4"/>
        <v>107.21</v>
      </c>
      <c r="AG6" s="21">
        <f t="shared" si="4"/>
        <v>107.08</v>
      </c>
      <c r="AH6" s="21">
        <f t="shared" si="4"/>
        <v>106.08</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53.44</v>
      </c>
      <c r="AQ6" s="21">
        <f t="shared" si="5"/>
        <v>43.71</v>
      </c>
      <c r="AR6" s="21">
        <f t="shared" si="5"/>
        <v>45.94</v>
      </c>
      <c r="AS6" s="21">
        <f t="shared" si="5"/>
        <v>29.34</v>
      </c>
      <c r="AT6" s="20" t="str">
        <f>IF(AT7="","",IF(AT7="-","【-】","【"&amp;SUBSTITUTE(TEXT(AT7,"#,##0.00"),"-","△")&amp;"】"))</f>
        <v>【3.15】</v>
      </c>
      <c r="AU6" s="21" t="str">
        <f>IF(AU7="",NA(),AU7)</f>
        <v>-</v>
      </c>
      <c r="AV6" s="21">
        <f t="shared" ref="AV6:BD6" si="6">IF(AV7="",NA(),AV7)</f>
        <v>31.08</v>
      </c>
      <c r="AW6" s="21">
        <f t="shared" si="6"/>
        <v>45.07</v>
      </c>
      <c r="AX6" s="21">
        <f t="shared" si="6"/>
        <v>65.39</v>
      </c>
      <c r="AY6" s="21">
        <f t="shared" si="6"/>
        <v>76.150000000000006</v>
      </c>
      <c r="AZ6" s="21" t="str">
        <f t="shared" si="6"/>
        <v>-</v>
      </c>
      <c r="BA6" s="21">
        <f t="shared" si="6"/>
        <v>47.03</v>
      </c>
      <c r="BB6" s="21">
        <f t="shared" si="6"/>
        <v>40.67</v>
      </c>
      <c r="BC6" s="21">
        <f t="shared" si="6"/>
        <v>47.7</v>
      </c>
      <c r="BD6" s="21">
        <f t="shared" si="6"/>
        <v>50.59</v>
      </c>
      <c r="BE6" s="20" t="str">
        <f>IF(BE7="","",IF(BE7="-","【-】","【"&amp;SUBSTITUTE(TEXT(BE7,"#,##0.00"),"-","△")&amp;"】"))</f>
        <v>【73.44】</v>
      </c>
      <c r="BF6" s="21" t="str">
        <f>IF(BF7="",NA(),BF7)</f>
        <v>-</v>
      </c>
      <c r="BG6" s="21">
        <f t="shared" ref="BG6:BO6" si="7">IF(BG7="",NA(),BG7)</f>
        <v>1749.01</v>
      </c>
      <c r="BH6" s="21">
        <f t="shared" si="7"/>
        <v>596.59</v>
      </c>
      <c r="BI6" s="21">
        <f t="shared" si="7"/>
        <v>218.37</v>
      </c>
      <c r="BJ6" s="21">
        <f t="shared" si="7"/>
        <v>193.09</v>
      </c>
      <c r="BK6" s="21" t="str">
        <f t="shared" si="7"/>
        <v>-</v>
      </c>
      <c r="BL6" s="21">
        <f t="shared" si="7"/>
        <v>1001.3</v>
      </c>
      <c r="BM6" s="21">
        <f t="shared" si="7"/>
        <v>1050.51</v>
      </c>
      <c r="BN6" s="21">
        <f t="shared" si="7"/>
        <v>1102.01</v>
      </c>
      <c r="BO6" s="21">
        <f t="shared" si="7"/>
        <v>987.36</v>
      </c>
      <c r="BP6" s="20" t="str">
        <f>IF(BP7="","",IF(BP7="-","【-】","【"&amp;SUBSTITUTE(TEXT(BP7,"#,##0.00"),"-","△")&amp;"】"))</f>
        <v>【652.82】</v>
      </c>
      <c r="BQ6" s="21" t="str">
        <f>IF(BQ7="",NA(),BQ7)</f>
        <v>-</v>
      </c>
      <c r="BR6" s="21">
        <f t="shared" ref="BR6:BZ6" si="8">IF(BR7="",NA(),BR7)</f>
        <v>75.39</v>
      </c>
      <c r="BS6" s="21">
        <f t="shared" si="8"/>
        <v>75.09</v>
      </c>
      <c r="BT6" s="21">
        <f t="shared" si="8"/>
        <v>73.91</v>
      </c>
      <c r="BU6" s="21">
        <f t="shared" si="8"/>
        <v>73.709999999999994</v>
      </c>
      <c r="BV6" s="21" t="str">
        <f t="shared" si="8"/>
        <v>-</v>
      </c>
      <c r="BW6" s="21">
        <f t="shared" si="8"/>
        <v>81.88</v>
      </c>
      <c r="BX6" s="21">
        <f t="shared" si="8"/>
        <v>82.65</v>
      </c>
      <c r="BY6" s="21">
        <f t="shared" si="8"/>
        <v>82.55</v>
      </c>
      <c r="BZ6" s="21">
        <f t="shared" si="8"/>
        <v>83.55</v>
      </c>
      <c r="CA6" s="20" t="str">
        <f>IF(CA7="","",IF(CA7="-","【-】","【"&amp;SUBSTITUTE(TEXT(CA7,"#,##0.00"),"-","△")&amp;"】"))</f>
        <v>【97.61】</v>
      </c>
      <c r="CB6" s="21" t="str">
        <f>IF(CB7="",NA(),CB7)</f>
        <v>-</v>
      </c>
      <c r="CC6" s="21">
        <f t="shared" ref="CC6:CK6" si="9">IF(CC7="",NA(),CC7)</f>
        <v>150</v>
      </c>
      <c r="CD6" s="21">
        <f t="shared" si="9"/>
        <v>150</v>
      </c>
      <c r="CE6" s="21">
        <f t="shared" si="9"/>
        <v>152.91999999999999</v>
      </c>
      <c r="CF6" s="21">
        <f t="shared" si="9"/>
        <v>154.51</v>
      </c>
      <c r="CG6" s="21" t="str">
        <f t="shared" si="9"/>
        <v>-</v>
      </c>
      <c r="CH6" s="21">
        <f t="shared" si="9"/>
        <v>187.55</v>
      </c>
      <c r="CI6" s="21">
        <f t="shared" si="9"/>
        <v>186.3</v>
      </c>
      <c r="CJ6" s="21">
        <f t="shared" si="9"/>
        <v>188.38</v>
      </c>
      <c r="CK6" s="21">
        <f t="shared" si="9"/>
        <v>185.98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50.94</v>
      </c>
      <c r="CT6" s="21">
        <f t="shared" si="10"/>
        <v>50.53</v>
      </c>
      <c r="CU6" s="21">
        <f t="shared" si="10"/>
        <v>51.42</v>
      </c>
      <c r="CV6" s="21">
        <f t="shared" si="10"/>
        <v>48.95</v>
      </c>
      <c r="CW6" s="20" t="str">
        <f>IF(CW7="","",IF(CW7="-","【-】","【"&amp;SUBSTITUTE(TEXT(CW7,"#,##0.00"),"-","△")&amp;"】"))</f>
        <v>【59.10】</v>
      </c>
      <c r="CX6" s="21" t="str">
        <f>IF(CX7="",NA(),CX7)</f>
        <v>-</v>
      </c>
      <c r="CY6" s="21">
        <f t="shared" ref="CY6:DG6" si="11">IF(CY7="",NA(),CY7)</f>
        <v>77.53</v>
      </c>
      <c r="CZ6" s="21">
        <f t="shared" si="11"/>
        <v>78.98</v>
      </c>
      <c r="DA6" s="21">
        <f t="shared" si="11"/>
        <v>80.150000000000006</v>
      </c>
      <c r="DB6" s="21">
        <f t="shared" si="11"/>
        <v>81.61</v>
      </c>
      <c r="DC6" s="21" t="str">
        <f t="shared" si="11"/>
        <v>-</v>
      </c>
      <c r="DD6" s="21">
        <f t="shared" si="11"/>
        <v>82.55</v>
      </c>
      <c r="DE6" s="21">
        <f t="shared" si="11"/>
        <v>82.08</v>
      </c>
      <c r="DF6" s="21">
        <f t="shared" si="11"/>
        <v>81.34</v>
      </c>
      <c r="DG6" s="21">
        <f t="shared" si="11"/>
        <v>81.14</v>
      </c>
      <c r="DH6" s="20" t="str">
        <f>IF(DH7="","",IF(DH7="-","【-】","【"&amp;SUBSTITUTE(TEXT(DH7,"#,##0.00"),"-","△")&amp;"】"))</f>
        <v>【95.82】</v>
      </c>
      <c r="DI6" s="21" t="str">
        <f>IF(DI7="",NA(),DI7)</f>
        <v>-</v>
      </c>
      <c r="DJ6" s="21">
        <f t="shared" ref="DJ6:DR6" si="12">IF(DJ7="",NA(),DJ7)</f>
        <v>3.02</v>
      </c>
      <c r="DK6" s="21">
        <f t="shared" si="12"/>
        <v>5.95</v>
      </c>
      <c r="DL6" s="21">
        <f t="shared" si="12"/>
        <v>8.67</v>
      </c>
      <c r="DM6" s="21">
        <f t="shared" si="12"/>
        <v>11.49</v>
      </c>
      <c r="DN6" s="21" t="str">
        <f t="shared" si="12"/>
        <v>-</v>
      </c>
      <c r="DO6" s="21">
        <f t="shared" si="12"/>
        <v>15.85</v>
      </c>
      <c r="DP6" s="21">
        <f t="shared" si="12"/>
        <v>12.7</v>
      </c>
      <c r="DQ6" s="21">
        <f t="shared" si="12"/>
        <v>14.65</v>
      </c>
      <c r="DR6" s="21">
        <f t="shared" si="12"/>
        <v>16.11</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1">
        <f t="shared" si="13"/>
        <v>0.1</v>
      </c>
      <c r="EC6" s="21">
        <f t="shared" si="13"/>
        <v>0.17</v>
      </c>
      <c r="ED6" s="20" t="str">
        <f>IF(ED7="","",IF(ED7="-","【-】","【"&amp;SUBSTITUTE(TEXT(ED7,"#,##0.00"),"-","△")&amp;"】"))</f>
        <v>【7.62】</v>
      </c>
      <c r="EE6" s="21" t="str">
        <f>IF(EE7="",NA(),EE7)</f>
        <v>-</v>
      </c>
      <c r="EF6" s="20">
        <f t="shared" ref="EF6:EN6" si="14">IF(EF7="",NA(),EF7)</f>
        <v>0</v>
      </c>
      <c r="EG6" s="20">
        <f t="shared" si="14"/>
        <v>0</v>
      </c>
      <c r="EH6" s="20">
        <f t="shared" si="14"/>
        <v>0</v>
      </c>
      <c r="EI6" s="20">
        <f t="shared" si="14"/>
        <v>0</v>
      </c>
      <c r="EJ6" s="21" t="str">
        <f t="shared" si="14"/>
        <v>-</v>
      </c>
      <c r="EK6" s="21">
        <f t="shared" si="14"/>
        <v>0.15</v>
      </c>
      <c r="EL6" s="21">
        <f t="shared" si="14"/>
        <v>1.65</v>
      </c>
      <c r="EM6" s="21">
        <f t="shared" si="14"/>
        <v>0.14000000000000001</v>
      </c>
      <c r="EN6" s="21">
        <f t="shared" si="14"/>
        <v>0.08</v>
      </c>
      <c r="EO6" s="20" t="str">
        <f>IF(EO7="","",IF(EO7="-","【-】","【"&amp;SUBSTITUTE(TEXT(EO7,"#,##0.00"),"-","△")&amp;"】"))</f>
        <v>【0.23】</v>
      </c>
    </row>
    <row r="7" spans="1:148" s="22" customFormat="1" x14ac:dyDescent="0.15">
      <c r="A7" s="14"/>
      <c r="B7" s="23">
        <v>2022</v>
      </c>
      <c r="C7" s="23">
        <v>102105</v>
      </c>
      <c r="D7" s="23">
        <v>46</v>
      </c>
      <c r="E7" s="23">
        <v>17</v>
      </c>
      <c r="F7" s="23">
        <v>1</v>
      </c>
      <c r="G7" s="23">
        <v>0</v>
      </c>
      <c r="H7" s="23" t="s">
        <v>96</v>
      </c>
      <c r="I7" s="23" t="s">
        <v>97</v>
      </c>
      <c r="J7" s="23" t="s">
        <v>98</v>
      </c>
      <c r="K7" s="23" t="s">
        <v>99</v>
      </c>
      <c r="L7" s="23" t="s">
        <v>100</v>
      </c>
      <c r="M7" s="23" t="s">
        <v>101</v>
      </c>
      <c r="N7" s="24" t="s">
        <v>102</v>
      </c>
      <c r="O7" s="24">
        <v>74.72</v>
      </c>
      <c r="P7" s="24">
        <v>25.15</v>
      </c>
      <c r="Q7" s="24">
        <v>86.96</v>
      </c>
      <c r="R7" s="24">
        <v>2255</v>
      </c>
      <c r="S7" s="24">
        <v>46427</v>
      </c>
      <c r="T7" s="24">
        <v>122.85</v>
      </c>
      <c r="U7" s="24">
        <v>377.92</v>
      </c>
      <c r="V7" s="24">
        <v>11612</v>
      </c>
      <c r="W7" s="24">
        <v>3.59</v>
      </c>
      <c r="X7" s="24">
        <v>3234.54</v>
      </c>
      <c r="Y7" s="24" t="s">
        <v>102</v>
      </c>
      <c r="Z7" s="24">
        <v>127.34</v>
      </c>
      <c r="AA7" s="24">
        <v>129.15</v>
      </c>
      <c r="AB7" s="24">
        <v>120.07</v>
      </c>
      <c r="AC7" s="24">
        <v>110.56</v>
      </c>
      <c r="AD7" s="24" t="s">
        <v>102</v>
      </c>
      <c r="AE7" s="24">
        <v>106.57</v>
      </c>
      <c r="AF7" s="24">
        <v>107.21</v>
      </c>
      <c r="AG7" s="24">
        <v>107.08</v>
      </c>
      <c r="AH7" s="24">
        <v>106.08</v>
      </c>
      <c r="AI7" s="24">
        <v>106.11</v>
      </c>
      <c r="AJ7" s="24" t="s">
        <v>102</v>
      </c>
      <c r="AK7" s="24">
        <v>0</v>
      </c>
      <c r="AL7" s="24">
        <v>0</v>
      </c>
      <c r="AM7" s="24">
        <v>0</v>
      </c>
      <c r="AN7" s="24">
        <v>0</v>
      </c>
      <c r="AO7" s="24" t="s">
        <v>102</v>
      </c>
      <c r="AP7" s="24">
        <v>53.44</v>
      </c>
      <c r="AQ7" s="24">
        <v>43.71</v>
      </c>
      <c r="AR7" s="24">
        <v>45.94</v>
      </c>
      <c r="AS7" s="24">
        <v>29.34</v>
      </c>
      <c r="AT7" s="24">
        <v>3.15</v>
      </c>
      <c r="AU7" s="24" t="s">
        <v>102</v>
      </c>
      <c r="AV7" s="24">
        <v>31.08</v>
      </c>
      <c r="AW7" s="24">
        <v>45.07</v>
      </c>
      <c r="AX7" s="24">
        <v>65.39</v>
      </c>
      <c r="AY7" s="24">
        <v>76.150000000000006</v>
      </c>
      <c r="AZ7" s="24" t="s">
        <v>102</v>
      </c>
      <c r="BA7" s="24">
        <v>47.03</v>
      </c>
      <c r="BB7" s="24">
        <v>40.67</v>
      </c>
      <c r="BC7" s="24">
        <v>47.7</v>
      </c>
      <c r="BD7" s="24">
        <v>50.59</v>
      </c>
      <c r="BE7" s="24">
        <v>73.44</v>
      </c>
      <c r="BF7" s="24" t="s">
        <v>102</v>
      </c>
      <c r="BG7" s="24">
        <v>1749.01</v>
      </c>
      <c r="BH7" s="24">
        <v>596.59</v>
      </c>
      <c r="BI7" s="24">
        <v>218.37</v>
      </c>
      <c r="BJ7" s="24">
        <v>193.09</v>
      </c>
      <c r="BK7" s="24" t="s">
        <v>102</v>
      </c>
      <c r="BL7" s="24">
        <v>1001.3</v>
      </c>
      <c r="BM7" s="24">
        <v>1050.51</v>
      </c>
      <c r="BN7" s="24">
        <v>1102.01</v>
      </c>
      <c r="BO7" s="24">
        <v>987.36</v>
      </c>
      <c r="BP7" s="24">
        <v>652.82000000000005</v>
      </c>
      <c r="BQ7" s="24" t="s">
        <v>102</v>
      </c>
      <c r="BR7" s="24">
        <v>75.39</v>
      </c>
      <c r="BS7" s="24">
        <v>75.09</v>
      </c>
      <c r="BT7" s="24">
        <v>73.91</v>
      </c>
      <c r="BU7" s="24">
        <v>73.709999999999994</v>
      </c>
      <c r="BV7" s="24" t="s">
        <v>102</v>
      </c>
      <c r="BW7" s="24">
        <v>81.88</v>
      </c>
      <c r="BX7" s="24">
        <v>82.65</v>
      </c>
      <c r="BY7" s="24">
        <v>82.55</v>
      </c>
      <c r="BZ7" s="24">
        <v>83.55</v>
      </c>
      <c r="CA7" s="24">
        <v>97.61</v>
      </c>
      <c r="CB7" s="24" t="s">
        <v>102</v>
      </c>
      <c r="CC7" s="24">
        <v>150</v>
      </c>
      <c r="CD7" s="24">
        <v>150</v>
      </c>
      <c r="CE7" s="24">
        <v>152.91999999999999</v>
      </c>
      <c r="CF7" s="24">
        <v>154.51</v>
      </c>
      <c r="CG7" s="24" t="s">
        <v>102</v>
      </c>
      <c r="CH7" s="24">
        <v>187.55</v>
      </c>
      <c r="CI7" s="24">
        <v>186.3</v>
      </c>
      <c r="CJ7" s="24">
        <v>188.38</v>
      </c>
      <c r="CK7" s="24">
        <v>185.98</v>
      </c>
      <c r="CL7" s="24">
        <v>138.29</v>
      </c>
      <c r="CM7" s="24" t="s">
        <v>102</v>
      </c>
      <c r="CN7" s="24" t="s">
        <v>102</v>
      </c>
      <c r="CO7" s="24" t="s">
        <v>102</v>
      </c>
      <c r="CP7" s="24" t="s">
        <v>102</v>
      </c>
      <c r="CQ7" s="24" t="s">
        <v>102</v>
      </c>
      <c r="CR7" s="24" t="s">
        <v>102</v>
      </c>
      <c r="CS7" s="24">
        <v>50.94</v>
      </c>
      <c r="CT7" s="24">
        <v>50.53</v>
      </c>
      <c r="CU7" s="24">
        <v>51.42</v>
      </c>
      <c r="CV7" s="24">
        <v>48.95</v>
      </c>
      <c r="CW7" s="24">
        <v>59.1</v>
      </c>
      <c r="CX7" s="24" t="s">
        <v>102</v>
      </c>
      <c r="CY7" s="24">
        <v>77.53</v>
      </c>
      <c r="CZ7" s="24">
        <v>78.98</v>
      </c>
      <c r="DA7" s="24">
        <v>80.150000000000006</v>
      </c>
      <c r="DB7" s="24">
        <v>81.61</v>
      </c>
      <c r="DC7" s="24" t="s">
        <v>102</v>
      </c>
      <c r="DD7" s="24">
        <v>82.55</v>
      </c>
      <c r="DE7" s="24">
        <v>82.08</v>
      </c>
      <c r="DF7" s="24">
        <v>81.34</v>
      </c>
      <c r="DG7" s="24">
        <v>81.14</v>
      </c>
      <c r="DH7" s="24">
        <v>95.82</v>
      </c>
      <c r="DI7" s="24" t="s">
        <v>102</v>
      </c>
      <c r="DJ7" s="24">
        <v>3.02</v>
      </c>
      <c r="DK7" s="24">
        <v>5.95</v>
      </c>
      <c r="DL7" s="24">
        <v>8.67</v>
      </c>
      <c r="DM7" s="24">
        <v>11.49</v>
      </c>
      <c r="DN7" s="24" t="s">
        <v>102</v>
      </c>
      <c r="DO7" s="24">
        <v>15.85</v>
      </c>
      <c r="DP7" s="24">
        <v>12.7</v>
      </c>
      <c r="DQ7" s="24">
        <v>14.65</v>
      </c>
      <c r="DR7" s="24">
        <v>16.11</v>
      </c>
      <c r="DS7" s="24">
        <v>39.74</v>
      </c>
      <c r="DT7" s="24" t="s">
        <v>102</v>
      </c>
      <c r="DU7" s="24">
        <v>0</v>
      </c>
      <c r="DV7" s="24">
        <v>0</v>
      </c>
      <c r="DW7" s="24">
        <v>0</v>
      </c>
      <c r="DX7" s="24">
        <v>0</v>
      </c>
      <c r="DY7" s="24" t="s">
        <v>102</v>
      </c>
      <c r="DZ7" s="24">
        <v>0</v>
      </c>
      <c r="EA7" s="24">
        <v>0</v>
      </c>
      <c r="EB7" s="24">
        <v>0.1</v>
      </c>
      <c r="EC7" s="24">
        <v>0.17</v>
      </c>
      <c r="ED7" s="24">
        <v>7.62</v>
      </c>
      <c r="EE7" s="24" t="s">
        <v>102</v>
      </c>
      <c r="EF7" s="24">
        <v>0</v>
      </c>
      <c r="EG7" s="24">
        <v>0</v>
      </c>
      <c r="EH7" s="24">
        <v>0</v>
      </c>
      <c r="EI7" s="24">
        <v>0</v>
      </c>
      <c r="EJ7" s="24" t="s">
        <v>102</v>
      </c>
      <c r="EK7" s="24">
        <v>0.15</v>
      </c>
      <c r="EL7" s="24">
        <v>1.65</v>
      </c>
      <c r="EM7" s="24">
        <v>0.14000000000000001</v>
      </c>
      <c r="EN7" s="24">
        <v>0.08</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111</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2024-01-26T06:33:21Z</cp:lastPrinted>
  <dcterms:created xsi:type="dcterms:W3CDTF">2023-12-12T00:44:09Z</dcterms:created>
  <dcterms:modified xsi:type="dcterms:W3CDTF">2024-01-26T07:48:53Z</dcterms:modified>
  <cp:category/>
</cp:coreProperties>
</file>