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4 吉岡町\"/>
    </mc:Choice>
  </mc:AlternateContent>
  <xr:revisionPtr revIDLastSave="0" documentId="13_ncr:1_{E32939C6-99EA-4EB6-A9EF-032C38835CD8}" xr6:coauthVersionLast="47" xr6:coauthVersionMax="47" xr10:uidLastSave="{00000000-0000-0000-0000-000000000000}"/>
  <workbookProtection workbookAlgorithmName="SHA-512" workbookHashValue="SX1V5jY/7nIn9Eu+K9vT6wdhtdm4pnwr0DV83LEmk72jThCMKHFjmSnxQfp3WmA5VylH5xHlNdD5NcvlbXm4hg==" workbookSaltValue="ZgAIhDC1bXEKcn6oK5C1g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T10" i="4"/>
  <c r="AL10" i="4"/>
  <c r="W10" i="4"/>
  <c r="P10" i="4"/>
  <c r="I10" i="4"/>
  <c r="B10" i="4"/>
  <c r="AT8" i="4"/>
  <c r="AD8" i="4"/>
  <c r="W8" i="4"/>
  <c r="B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<sst xmlns="http://schemas.openxmlformats.org/spreadsheetml/2006/main" count="278" uniqueCount="115">
  <si>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</si>
  <si>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</si>
  <si>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</si>
  <si>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</si>
  <si>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</si>
  <si>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</si>
  <si>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</si>
  <si>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</si>
  <si>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</si>
  <si>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</si>
  <si>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</si>
  <si>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</si>
  <si>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</si>
  <si>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</si>
  <si>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</si>
  <si>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</si>
  <si>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</si>
  <si>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</si>
  <si>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</si>
  <si>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</si>
  <si>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</si>
  <si>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</si>
  <si>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</si>
  <si>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</si>
  <si>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</si>
  <si>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</si>
  <si>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</si>
  <si>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</si>
  <si>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</si>
  <si>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</si>
  <si>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</si>
  <si>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</si>
  <si>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</si>
  <si>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</si>
  <si>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</si>
  <si>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</si>
  <si>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</si>
  <si>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</si>
  <si>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</si>
  <si>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</si>
  <si>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</si>
  <si>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</si>
  <si>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</si>
  <si>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</si>
  <si>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</si>
  <si>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</si>
  <si>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</si>
  <si>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</si>
  <si>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</si>
  <si>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</si>
  <si>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</si>
  <si>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</si>
  <si>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</si>
  <si>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</si>
  <si>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</si>
  <si>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</si>
  <si>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</si>
  <si>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</si>
  <si>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</si>
  <si>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</si>
  <si>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</si>
  <si>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</si>
  <si>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　本町の特定環境保全公共下水道事業は、昭和57年から下水道管渠の布設を始めており、現時点では管渠の法定耐用年数を経過していません。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rPh sb="93" eb="96">
      <t>サクネンド</t>
    </rPh>
    <rPh sb="97" eb="98">
      <t>ヒ</t>
    </rPh>
    <rPh sb="99" eb="100">
      <t>ツヅ</t>
    </rPh>
    <rPh sb="346" eb="347">
      <t>ウエ</t>
    </rPh>
    <rPh sb="362" eb="364">
      <t>カツヨウ</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</si>
  <si>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</si>
  <si>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</si>
  <si>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</si>
  <si>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</si>
  <si>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</si>
  <si>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</si>
  <si>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</si>
  <si>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</si>
  <si>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</si>
  <si>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</si>
  <si>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</si>
  <si>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</si>
  <si>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</si>
  <si>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</si>
  <si>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</si>
  <si>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</si>
  <si>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</si>
  <si>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</si>
  <si>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</si>
  <si>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</si>
  <si>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</si>
  <si>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</si>
  <si>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</si>
  <si>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</si>
  <si>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</si>
  <si>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</si>
  <si>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</si>
  <si>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</si>
  <si>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</si>
  <si>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</si>
  <si>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</si>
  <si>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</si>
  <si>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</si>
  <si>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</si>
  <si>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</si>
  <si>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</si>
  <si>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</si>
  <si>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</si>
  <si>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</si>
  <si>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</si>
  <si>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</si>
  <si>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</si>
  <si>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</si>
  <si>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</si>
  <si>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</si>
  <si>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</si>
  <si>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</si>
  <si>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</si>
  <si>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</si>
  <si>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</si>
  <si>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区域は管渠整備が完了していますが、節水意識の高まりや節水家電の普及により、使用料収入が停滞しています。そのため、未だ下水道へ接続していない住民に対し、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Ph sb="2" eb="4">
      <t>クイキ</t>
    </rPh>
    <phoneticPr fontId="1"/>
  </si>
  <si>
    <t>　特定環境保全公共下水道事業については、下水道使用料収入にて業務に係る経費や施設の整備・維持管理に必要な経費を賄う、独立採算の原則のもと運営しています。
　①経常収支比率は100％を超えているものの、一般会計補助金の割合は総収益の約5割と多く、繰入金に依存した状態であるため、使用料収入の底上げが必要です。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なお、特定環境保全公共下水道事業区域は、下水道事業開始当初から整備を行っており、現在では整備を完了しています。
　そのため、企業債残高は非常に少なく、かつ年々減少しています。それにより、④企業債残高対事業規模比率もとても低いパーセンテージとなっています。
　③流動比率に関しては、本町は非常に高い水準となっています。これは、短期的な債務が少ないことが一因です。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⑧水洗化率については、全国平均や類似団体平均を下回っています。
　この主な要因は、本特環区域は整備が完了していますが、下水道への接続が前提となる民間開発がそれほど活発な区域ではなく、転入による人口増もそれほど多くはなく、いわゆる昔ながらの住宅地となっており、浄化槽から下水道への切り替え（下水道接続）への興味や関心・意欲等が低い区域であることで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rPh sb="441" eb="443">
      <t>ヒジョウ</t>
    </rPh>
    <rPh sb="444" eb="445">
      <t>タカ</t>
    </rPh>
    <rPh sb="473" eb="475">
      <t>イチイン</t>
    </rPh>
    <rPh sb="732" eb="733">
      <t>ヒク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</si>
</sst>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9.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8A-43A3-BA6C-0AFBF4FA1A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AF8A-43A3-BA6C-0AFBF4FA1A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E-463E-BC5A-2ABA1553B0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FCCE-463E-BC5A-2ABA1553B0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82.03</c:v>
                </c:pt>
                <c:pt idx="3">
                  <c:v>84.04</c:v>
                </c:pt>
                <c:pt idx="4">
                  <c:v>82.68</c:v>
                </c:pt>
              </c:numCache>
            </c:numRef>
          </c:val>
          <c:extLst>
            <c:ext xmlns:c16="http://schemas.microsoft.com/office/drawing/2014/chart" uri="{C3380CC4-5D6E-409C-BE32-E72D297353CC}">
              <c16:uniqueId val="{00000000-CD57-4005-B1E1-0B00D709AA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CD57-4005-B1E1-0B00D709AA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103.72</c:v>
                </c:pt>
                <c:pt idx="3">
                  <c:v>113.96</c:v>
                </c:pt>
                <c:pt idx="4">
                  <c:v>116.87</c:v>
                </c:pt>
              </c:numCache>
            </c:numRef>
          </c:val>
          <c:extLst>
            <c:ext xmlns:c16="http://schemas.microsoft.com/office/drawing/2014/chart" uri="{C3380CC4-5D6E-409C-BE32-E72D297353CC}">
              <c16:uniqueId val="{00000000-B2F7-4CD1-B06B-FB191E3EBA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B2F7-4CD1-B06B-FB191E3EBA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3.27</c:v>
                </c:pt>
                <c:pt idx="3">
                  <c:v>6.35</c:v>
                </c:pt>
                <c:pt idx="4">
                  <c:v>12.04</c:v>
                </c:pt>
              </c:numCache>
            </c:numRef>
          </c:val>
          <c:extLst>
            <c:ext xmlns:c16="http://schemas.microsoft.com/office/drawing/2014/chart" uri="{C3380CC4-5D6E-409C-BE32-E72D297353CC}">
              <c16:uniqueId val="{00000000-3FEC-4516-AAAA-5EE6E200E4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3FEC-4516-AAAA-5EE6E200E4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34-479B-98F4-8B0617EB5B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8134-479B-98F4-8B0617EB5B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5B-4979-9D61-A76FF50B39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EC5B-4979-9D61-A76FF50B39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96.48</c:v>
                </c:pt>
                <c:pt idx="3">
                  <c:v>322.33</c:v>
                </c:pt>
                <c:pt idx="4">
                  <c:v>179.46</c:v>
                </c:pt>
              </c:numCache>
            </c:numRef>
          </c:val>
          <c:extLst>
            <c:ext xmlns:c16="http://schemas.microsoft.com/office/drawing/2014/chart" uri="{C3380CC4-5D6E-409C-BE32-E72D297353CC}">
              <c16:uniqueId val="{00000000-2234-4234-9429-32608C4378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2234-4234-9429-32608C4378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196.25</c:v>
                </c:pt>
                <c:pt idx="3">
                  <c:v>182.47</c:v>
                </c:pt>
                <c:pt idx="4">
                  <c:v>155.91999999999999</c:v>
                </c:pt>
              </c:numCache>
            </c:numRef>
          </c:val>
          <c:extLst>
            <c:ext xmlns:c16="http://schemas.microsoft.com/office/drawing/2014/chart" uri="{C3380CC4-5D6E-409C-BE32-E72D297353CC}">
              <c16:uniqueId val="{00000000-55F2-4730-BF72-079E1FEE8C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55F2-4730-BF72-079E1FEE8C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75.16</c:v>
                </c:pt>
                <c:pt idx="3">
                  <c:v>75.290000000000006</c:v>
                </c:pt>
                <c:pt idx="4">
                  <c:v>75.34</c:v>
                </c:pt>
              </c:numCache>
            </c:numRef>
          </c:val>
          <c:extLst>
            <c:ext xmlns:c16="http://schemas.microsoft.com/office/drawing/2014/chart" uri="{C3380CC4-5D6E-409C-BE32-E72D297353CC}">
              <c16:uniqueId val="{00000000-B06D-44E6-ADB3-DC5871FBC6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B06D-44E6-ADB3-DC5871FBC6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F432-4258-853D-311993CDD6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F432-4258-853D-311993CDD6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吉岡町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22371</v>
      </c>
      <c r="AM8" s="36"/>
      <c r="AN8" s="36"/>
      <c r="AO8" s="36"/>
      <c r="AP8" s="36"/>
      <c r="AQ8" s="36"/>
      <c r="AR8" s="36"/>
      <c r="AS8" s="36"/>
      <c r="AT8" s="37">
        <f>データ!T6</f>
        <v>20.46</v>
      </c>
      <c r="AU8" s="37"/>
      <c r="AV8" s="37"/>
      <c r="AW8" s="37"/>
      <c r="AX8" s="37"/>
      <c r="AY8" s="37"/>
      <c r="AZ8" s="37"/>
      <c r="BA8" s="37"/>
      <c r="BB8" s="37">
        <f>データ!U6</f>
        <v>1093.4000000000001</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22</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93.45</v>
      </c>
      <c r="J10" s="37"/>
      <c r="K10" s="37"/>
      <c r="L10" s="37"/>
      <c r="M10" s="37"/>
      <c r="N10" s="37"/>
      <c r="O10" s="37"/>
      <c r="P10" s="37">
        <f>データ!P6</f>
        <v>9.44</v>
      </c>
      <c r="Q10" s="37"/>
      <c r="R10" s="37"/>
      <c r="S10" s="37"/>
      <c r="T10" s="37"/>
      <c r="U10" s="37"/>
      <c r="V10" s="37"/>
      <c r="W10" s="37">
        <f>データ!Q6</f>
        <v>100</v>
      </c>
      <c r="X10" s="37"/>
      <c r="Y10" s="37"/>
      <c r="Z10" s="37"/>
      <c r="AA10" s="37"/>
      <c r="AB10" s="37"/>
      <c r="AC10" s="37"/>
      <c r="AD10" s="36">
        <f>データ!R6</f>
        <v>2310</v>
      </c>
      <c r="AE10" s="36"/>
      <c r="AF10" s="36"/>
      <c r="AG10" s="36"/>
      <c r="AH10" s="36"/>
      <c r="AI10" s="36"/>
      <c r="AJ10" s="36"/>
      <c r="AK10" s="2"/>
      <c r="AL10" s="36">
        <f>データ!V6</f>
        <v>2113</v>
      </c>
      <c r="AM10" s="36"/>
      <c r="AN10" s="36"/>
      <c r="AO10" s="36"/>
      <c r="AP10" s="36"/>
      <c r="AQ10" s="36"/>
      <c r="AR10" s="36"/>
      <c r="AS10" s="36"/>
      <c r="AT10" s="37">
        <f>データ!W6</f>
        <v>0.62</v>
      </c>
      <c r="AU10" s="37"/>
      <c r="AV10" s="37"/>
      <c r="AW10" s="37"/>
      <c r="AX10" s="37"/>
      <c r="AY10" s="37"/>
      <c r="AZ10" s="37"/>
      <c r="BA10" s="37"/>
      <c r="BB10" s="37">
        <f>データ!X6</f>
        <v>3408.06</v>
      </c>
      <c r="BC10" s="37"/>
      <c r="BD10" s="37"/>
      <c r="BE10" s="37"/>
      <c r="BF10" s="37"/>
      <c r="BG10" s="37"/>
      <c r="BH10" s="37"/>
      <c r="BI10" s="37"/>
      <c r="BJ10" s="2"/>
      <c r="BK10" s="2"/>
      <c r="BL10" s="46" t="s">
        <v>37</v>
      </c>
      <c r="BM10" s="47"/>
      <c r="BN10" s="48" t="s">
        <v>17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62</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8" t="s">
        <v>113</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1"/>
      <c r="BM82" s="82"/>
      <c r="BN82" s="82"/>
      <c r="BO82" s="82"/>
      <c r="BP82" s="82"/>
      <c r="BQ82" s="82"/>
      <c r="BR82" s="82"/>
      <c r="BS82" s="82"/>
      <c r="BT82" s="82"/>
      <c r="BU82" s="82"/>
      <c r="BV82" s="82"/>
      <c r="BW82" s="82"/>
      <c r="BX82" s="82"/>
      <c r="BY82" s="82"/>
      <c r="BZ82" s="83"/>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44</v>
      </c>
      <c r="F84" s="6" t="s">
        <v>46</v>
      </c>
      <c r="G84" s="6" t="s">
        <v>47</v>
      </c>
      <c r="H84" s="6" t="s">
        <v>41</v>
      </c>
      <c r="I84" s="6" t="s">
        <v>9</v>
      </c>
      <c r="J84" s="6" t="s">
        <v>48</v>
      </c>
      <c r="K84" s="6" t="s">
        <v>49</v>
      </c>
      <c r="L84" s="6" t="s">
        <v>32</v>
      </c>
      <c r="M84" s="6" t="s">
        <v>36</v>
      </c>
      <c r="N84" s="6" t="s">
        <v>50</v>
      </c>
      <c r="O84" s="6" t="s">
        <v>52</v>
      </c>
    </row>
    <row r="85" spans="1:78" hidden="1" x14ac:dyDescent="0.15">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0TxMjZQTrVA7iHVQ/UFasGIpWCon8Al0JwEVXXxFjZm9u++FRpDef6z4aJiT4SpmvizFmFciWpj4+l7YqNdb5Q==" saltValue="vzr7j9ph/Qk4jqOS6Ml3e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19</v>
      </c>
      <c r="B3" s="16" t="s">
        <v>33</v>
      </c>
      <c r="C3" s="16" t="s">
        <v>57</v>
      </c>
      <c r="D3" s="16" t="s">
        <v>58</v>
      </c>
      <c r="E3" s="16" t="s">
        <v>5</v>
      </c>
      <c r="F3" s="16" t="s">
        <v>4</v>
      </c>
      <c r="G3" s="16" t="s">
        <v>25</v>
      </c>
      <c r="H3" s="86" t="s">
        <v>59</v>
      </c>
      <c r="I3" s="87"/>
      <c r="J3" s="87"/>
      <c r="K3" s="87"/>
      <c r="L3" s="87"/>
      <c r="M3" s="87"/>
      <c r="N3" s="87"/>
      <c r="O3" s="87"/>
      <c r="P3" s="87"/>
      <c r="Q3" s="87"/>
      <c r="R3" s="87"/>
      <c r="S3" s="87"/>
      <c r="T3" s="87"/>
      <c r="U3" s="87"/>
      <c r="V3" s="87"/>
      <c r="W3" s="87"/>
      <c r="X3" s="88"/>
      <c r="Y3" s="84"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8</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14" t="s">
        <v>60</v>
      </c>
      <c r="B4" s="17"/>
      <c r="C4" s="17"/>
      <c r="D4" s="17"/>
      <c r="E4" s="17"/>
      <c r="F4" s="17"/>
      <c r="G4" s="17"/>
      <c r="H4" s="89"/>
      <c r="I4" s="90"/>
      <c r="J4" s="90"/>
      <c r="K4" s="90"/>
      <c r="L4" s="90"/>
      <c r="M4" s="90"/>
      <c r="N4" s="90"/>
      <c r="O4" s="90"/>
      <c r="P4" s="90"/>
      <c r="Q4" s="90"/>
      <c r="R4" s="90"/>
      <c r="S4" s="90"/>
      <c r="T4" s="90"/>
      <c r="U4" s="90"/>
      <c r="V4" s="90"/>
      <c r="W4" s="90"/>
      <c r="X4" s="91"/>
      <c r="Y4" s="85" t="s">
        <v>51</v>
      </c>
      <c r="Z4" s="85"/>
      <c r="AA4" s="85"/>
      <c r="AB4" s="85"/>
      <c r="AC4" s="85"/>
      <c r="AD4" s="85"/>
      <c r="AE4" s="85"/>
      <c r="AF4" s="85"/>
      <c r="AG4" s="85"/>
      <c r="AH4" s="85"/>
      <c r="AI4" s="85"/>
      <c r="AJ4" s="85" t="s">
        <v>45</v>
      </c>
      <c r="AK4" s="85"/>
      <c r="AL4" s="85"/>
      <c r="AM4" s="85"/>
      <c r="AN4" s="85"/>
      <c r="AO4" s="85"/>
      <c r="AP4" s="85"/>
      <c r="AQ4" s="85"/>
      <c r="AR4" s="85"/>
      <c r="AS4" s="85"/>
      <c r="AT4" s="85"/>
      <c r="AU4" s="85" t="s">
        <v>28</v>
      </c>
      <c r="AV4" s="85"/>
      <c r="AW4" s="85"/>
      <c r="AX4" s="85"/>
      <c r="AY4" s="85"/>
      <c r="AZ4" s="85"/>
      <c r="BA4" s="85"/>
      <c r="BB4" s="85"/>
      <c r="BC4" s="85"/>
      <c r="BD4" s="85"/>
      <c r="BE4" s="85"/>
      <c r="BF4" s="85" t="s">
        <v>61</v>
      </c>
      <c r="BG4" s="85"/>
      <c r="BH4" s="85"/>
      <c r="BI4" s="85"/>
      <c r="BJ4" s="85"/>
      <c r="BK4" s="85"/>
      <c r="BL4" s="85"/>
      <c r="BM4" s="85"/>
      <c r="BN4" s="85"/>
      <c r="BO4" s="85"/>
      <c r="BP4" s="85"/>
      <c r="BQ4" s="85" t="s">
        <v>15</v>
      </c>
      <c r="BR4" s="85"/>
      <c r="BS4" s="85"/>
      <c r="BT4" s="85"/>
      <c r="BU4" s="85"/>
      <c r="BV4" s="85"/>
      <c r="BW4" s="85"/>
      <c r="BX4" s="85"/>
      <c r="BY4" s="85"/>
      <c r="BZ4" s="85"/>
      <c r="CA4" s="85"/>
      <c r="CB4" s="85" t="s">
        <v>63</v>
      </c>
      <c r="CC4" s="85"/>
      <c r="CD4" s="85"/>
      <c r="CE4" s="85"/>
      <c r="CF4" s="85"/>
      <c r="CG4" s="85"/>
      <c r="CH4" s="85"/>
      <c r="CI4" s="85"/>
      <c r="CJ4" s="85"/>
      <c r="CK4" s="85"/>
      <c r="CL4" s="85"/>
      <c r="CM4" s="85" t="s">
        <v>64</v>
      </c>
      <c r="CN4" s="85"/>
      <c r="CO4" s="85"/>
      <c r="CP4" s="85"/>
      <c r="CQ4" s="85"/>
      <c r="CR4" s="85"/>
      <c r="CS4" s="85"/>
      <c r="CT4" s="85"/>
      <c r="CU4" s="85"/>
      <c r="CV4" s="85"/>
      <c r="CW4" s="85"/>
      <c r="CX4" s="85" t="s">
        <v>66</v>
      </c>
      <c r="CY4" s="85"/>
      <c r="CZ4" s="85"/>
      <c r="DA4" s="85"/>
      <c r="DB4" s="85"/>
      <c r="DC4" s="85"/>
      <c r="DD4" s="85"/>
      <c r="DE4" s="85"/>
      <c r="DF4" s="85"/>
      <c r="DG4" s="85"/>
      <c r="DH4" s="85"/>
      <c r="DI4" s="85" t="s">
        <v>67</v>
      </c>
      <c r="DJ4" s="85"/>
      <c r="DK4" s="85"/>
      <c r="DL4" s="85"/>
      <c r="DM4" s="85"/>
      <c r="DN4" s="85"/>
      <c r="DO4" s="85"/>
      <c r="DP4" s="85"/>
      <c r="DQ4" s="85"/>
      <c r="DR4" s="85"/>
      <c r="DS4" s="85"/>
      <c r="DT4" s="85" t="s">
        <v>68</v>
      </c>
      <c r="DU4" s="85"/>
      <c r="DV4" s="85"/>
      <c r="DW4" s="85"/>
      <c r="DX4" s="85"/>
      <c r="DY4" s="85"/>
      <c r="DZ4" s="85"/>
      <c r="EA4" s="85"/>
      <c r="EB4" s="85"/>
      <c r="EC4" s="85"/>
      <c r="ED4" s="85"/>
      <c r="EE4" s="85" t="s">
        <v>69</v>
      </c>
      <c r="EF4" s="85"/>
      <c r="EG4" s="85"/>
      <c r="EH4" s="85"/>
      <c r="EI4" s="85"/>
      <c r="EJ4" s="85"/>
      <c r="EK4" s="85"/>
      <c r="EL4" s="85"/>
      <c r="EM4" s="85"/>
      <c r="EN4" s="85"/>
      <c r="EO4" s="85"/>
    </row>
    <row r="5" spans="1:148" x14ac:dyDescent="0.15">
      <c r="A5" s="14" t="s">
        <v>70</v>
      </c>
      <c r="B5" s="18"/>
      <c r="C5" s="18"/>
      <c r="D5" s="18"/>
      <c r="E5" s="18"/>
      <c r="F5" s="18"/>
      <c r="G5" s="18"/>
      <c r="H5" s="23" t="s">
        <v>56</v>
      </c>
      <c r="I5" s="23" t="s">
        <v>71</v>
      </c>
      <c r="J5" s="23" t="s">
        <v>72</v>
      </c>
      <c r="K5" s="23" t="s">
        <v>73</v>
      </c>
      <c r="L5" s="23" t="s">
        <v>74</v>
      </c>
      <c r="M5" s="23" t="s">
        <v>6</v>
      </c>
      <c r="N5" s="23" t="s">
        <v>75</v>
      </c>
      <c r="O5" s="23" t="s">
        <v>76</v>
      </c>
      <c r="P5" s="23" t="s">
        <v>77</v>
      </c>
      <c r="Q5" s="23" t="s">
        <v>78</v>
      </c>
      <c r="R5" s="23" t="s">
        <v>79</v>
      </c>
      <c r="S5" s="23" t="s">
        <v>80</v>
      </c>
      <c r="T5" s="23" t="s">
        <v>81</v>
      </c>
      <c r="U5" s="23" t="s">
        <v>65</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43</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15">
      <c r="A6" s="14" t="s">
        <v>96</v>
      </c>
      <c r="B6" s="19">
        <f t="shared" ref="B6:X6" si="1">B7</f>
        <v>2022</v>
      </c>
      <c r="C6" s="19">
        <f t="shared" si="1"/>
        <v>103454</v>
      </c>
      <c r="D6" s="19">
        <f t="shared" si="1"/>
        <v>46</v>
      </c>
      <c r="E6" s="19">
        <f t="shared" si="1"/>
        <v>17</v>
      </c>
      <c r="F6" s="19">
        <f t="shared" si="1"/>
        <v>4</v>
      </c>
      <c r="G6" s="19">
        <f t="shared" si="1"/>
        <v>0</v>
      </c>
      <c r="H6" s="19" t="str">
        <f t="shared" si="1"/>
        <v>群馬県　吉岡町</v>
      </c>
      <c r="I6" s="19" t="str">
        <f t="shared" si="1"/>
        <v>法適用</v>
      </c>
      <c r="J6" s="19" t="str">
        <f t="shared" si="1"/>
        <v>下水道事業</v>
      </c>
      <c r="K6" s="19" t="str">
        <f t="shared" si="1"/>
        <v>特定環境保全公共下水道</v>
      </c>
      <c r="L6" s="19" t="str">
        <f t="shared" si="1"/>
        <v>D1</v>
      </c>
      <c r="M6" s="19" t="str">
        <f t="shared" si="1"/>
        <v>非設置</v>
      </c>
      <c r="N6" s="24" t="str">
        <f t="shared" si="1"/>
        <v>-</v>
      </c>
      <c r="O6" s="24">
        <f t="shared" si="1"/>
        <v>93.45</v>
      </c>
      <c r="P6" s="24">
        <f t="shared" si="1"/>
        <v>9.44</v>
      </c>
      <c r="Q6" s="24">
        <f t="shared" si="1"/>
        <v>100</v>
      </c>
      <c r="R6" s="24">
        <f t="shared" si="1"/>
        <v>2310</v>
      </c>
      <c r="S6" s="24">
        <f t="shared" si="1"/>
        <v>22371</v>
      </c>
      <c r="T6" s="24">
        <f t="shared" si="1"/>
        <v>20.46</v>
      </c>
      <c r="U6" s="24">
        <f t="shared" si="1"/>
        <v>1093.4000000000001</v>
      </c>
      <c r="V6" s="24">
        <f t="shared" si="1"/>
        <v>2113</v>
      </c>
      <c r="W6" s="24">
        <f t="shared" si="1"/>
        <v>0.62</v>
      </c>
      <c r="X6" s="24">
        <f t="shared" si="1"/>
        <v>3408.06</v>
      </c>
      <c r="Y6" s="28" t="str">
        <f t="shared" ref="Y6:AH6" si="2">IF(Y7="",NA(),Y7)</f>
        <v>-</v>
      </c>
      <c r="Z6" s="28" t="str">
        <f t="shared" si="2"/>
        <v>-</v>
      </c>
      <c r="AA6" s="28">
        <f t="shared" si="2"/>
        <v>103.72</v>
      </c>
      <c r="AB6" s="28">
        <f t="shared" si="2"/>
        <v>113.96</v>
      </c>
      <c r="AC6" s="28">
        <f t="shared" si="2"/>
        <v>116.87</v>
      </c>
      <c r="AD6" s="28" t="str">
        <f t="shared" si="2"/>
        <v>-</v>
      </c>
      <c r="AE6" s="28" t="str">
        <f t="shared" si="2"/>
        <v>-</v>
      </c>
      <c r="AF6" s="28">
        <f t="shared" si="2"/>
        <v>102.7</v>
      </c>
      <c r="AG6" s="28">
        <f t="shared" si="2"/>
        <v>104.11</v>
      </c>
      <c r="AH6" s="28">
        <f t="shared" si="2"/>
        <v>101.98</v>
      </c>
      <c r="AI6" s="24" t="str">
        <f>IF(AI7="","",IF(AI7="-","【-】","【"&amp;SUBSTITUTE(TEXT(AI7,"#,##0.00"),"-","△")&amp;"】"))</f>
        <v>【104.54】</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48.2</v>
      </c>
      <c r="AR6" s="28">
        <f t="shared" si="3"/>
        <v>46.91</v>
      </c>
      <c r="AS6" s="28">
        <f t="shared" si="3"/>
        <v>52.27</v>
      </c>
      <c r="AT6" s="24" t="str">
        <f>IF(AT7="","",IF(AT7="-","【-】","【"&amp;SUBSTITUTE(TEXT(AT7,"#,##0.00"),"-","△")&amp;"】"))</f>
        <v>【65.93】</v>
      </c>
      <c r="AU6" s="28" t="str">
        <f t="shared" ref="AU6:BD6" si="4">IF(AU7="",NA(),AU7)</f>
        <v>-</v>
      </c>
      <c r="AV6" s="28" t="str">
        <f t="shared" si="4"/>
        <v>-</v>
      </c>
      <c r="AW6" s="28">
        <f t="shared" si="4"/>
        <v>96.48</v>
      </c>
      <c r="AX6" s="28">
        <f t="shared" si="4"/>
        <v>322.33</v>
      </c>
      <c r="AY6" s="28">
        <f t="shared" si="4"/>
        <v>179.46</v>
      </c>
      <c r="AZ6" s="28" t="str">
        <f t="shared" si="4"/>
        <v>-</v>
      </c>
      <c r="BA6" s="28" t="str">
        <f t="shared" si="4"/>
        <v>-</v>
      </c>
      <c r="BB6" s="28">
        <f t="shared" si="4"/>
        <v>46.85</v>
      </c>
      <c r="BC6" s="28">
        <f t="shared" si="4"/>
        <v>44.35</v>
      </c>
      <c r="BD6" s="28">
        <f t="shared" si="4"/>
        <v>41.51</v>
      </c>
      <c r="BE6" s="24" t="str">
        <f>IF(BE7="","",IF(BE7="-","【-】","【"&amp;SUBSTITUTE(TEXT(BE7,"#,##0.00"),"-","△")&amp;"】"))</f>
        <v>【44.25】</v>
      </c>
      <c r="BF6" s="28" t="str">
        <f t="shared" ref="BF6:BO6" si="5">IF(BF7="",NA(),BF7)</f>
        <v>-</v>
      </c>
      <c r="BG6" s="28" t="str">
        <f t="shared" si="5"/>
        <v>-</v>
      </c>
      <c r="BH6" s="28">
        <f t="shared" si="5"/>
        <v>196.25</v>
      </c>
      <c r="BI6" s="28">
        <f t="shared" si="5"/>
        <v>182.47</v>
      </c>
      <c r="BJ6" s="28">
        <f t="shared" si="5"/>
        <v>155.91999999999999</v>
      </c>
      <c r="BK6" s="28" t="str">
        <f t="shared" si="5"/>
        <v>-</v>
      </c>
      <c r="BL6" s="28" t="str">
        <f t="shared" si="5"/>
        <v>-</v>
      </c>
      <c r="BM6" s="28">
        <f t="shared" si="5"/>
        <v>1268.6300000000001</v>
      </c>
      <c r="BN6" s="28">
        <f t="shared" si="5"/>
        <v>1283.69</v>
      </c>
      <c r="BO6" s="28">
        <f t="shared" si="5"/>
        <v>1160.22</v>
      </c>
      <c r="BP6" s="24" t="str">
        <f>IF(BP7="","",IF(BP7="-","【-】","【"&amp;SUBSTITUTE(TEXT(BP7,"#,##0.00"),"-","△")&amp;"】"))</f>
        <v>【1,182.11】</v>
      </c>
      <c r="BQ6" s="28" t="str">
        <f t="shared" ref="BQ6:BZ6" si="6">IF(BQ7="",NA(),BQ7)</f>
        <v>-</v>
      </c>
      <c r="BR6" s="28" t="str">
        <f t="shared" si="6"/>
        <v>-</v>
      </c>
      <c r="BS6" s="28">
        <f t="shared" si="6"/>
        <v>75.16</v>
      </c>
      <c r="BT6" s="28">
        <f t="shared" si="6"/>
        <v>75.290000000000006</v>
      </c>
      <c r="BU6" s="28">
        <f t="shared" si="6"/>
        <v>75.34</v>
      </c>
      <c r="BV6" s="28" t="str">
        <f t="shared" si="6"/>
        <v>-</v>
      </c>
      <c r="BW6" s="28" t="str">
        <f t="shared" si="6"/>
        <v>-</v>
      </c>
      <c r="BX6" s="28">
        <f t="shared" si="6"/>
        <v>82.88</v>
      </c>
      <c r="BY6" s="28">
        <f t="shared" si="6"/>
        <v>82.53</v>
      </c>
      <c r="BZ6" s="28">
        <f t="shared" si="6"/>
        <v>81.81</v>
      </c>
      <c r="CA6" s="24" t="str">
        <f>IF(CA7="","",IF(CA7="-","【-】","【"&amp;SUBSTITUTE(TEXT(CA7,"#,##0.00"),"-","△")&amp;"】"))</f>
        <v>【73.78】</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187.76</v>
      </c>
      <c r="CJ6" s="28">
        <f t="shared" si="7"/>
        <v>190.48</v>
      </c>
      <c r="CK6" s="28">
        <f t="shared" si="7"/>
        <v>193.59</v>
      </c>
      <c r="CL6" s="24" t="str">
        <f>IF(CL7="","",IF(CL7="-","【-】","【"&amp;SUBSTITUTE(TEXT(CL7,"#,##0.00"),"-","△")&amp;"】"))</f>
        <v>【220.62】</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45.87</v>
      </c>
      <c r="CU6" s="28">
        <f t="shared" si="8"/>
        <v>44.24</v>
      </c>
      <c r="CV6" s="28">
        <f t="shared" si="8"/>
        <v>45.3</v>
      </c>
      <c r="CW6" s="24" t="str">
        <f>IF(CW7="","",IF(CW7="-","【-】","【"&amp;SUBSTITUTE(TEXT(CW7,"#,##0.00"),"-","△")&amp;"】"))</f>
        <v>【42.22】</v>
      </c>
      <c r="CX6" s="28" t="str">
        <f t="shared" ref="CX6:DG6" si="9">IF(CX7="",NA(),CX7)</f>
        <v>-</v>
      </c>
      <c r="CY6" s="28" t="str">
        <f t="shared" si="9"/>
        <v>-</v>
      </c>
      <c r="CZ6" s="28">
        <f t="shared" si="9"/>
        <v>82.03</v>
      </c>
      <c r="DA6" s="28">
        <f t="shared" si="9"/>
        <v>84.04</v>
      </c>
      <c r="DB6" s="28">
        <f t="shared" si="9"/>
        <v>82.68</v>
      </c>
      <c r="DC6" s="28" t="str">
        <f t="shared" si="9"/>
        <v>-</v>
      </c>
      <c r="DD6" s="28" t="str">
        <f t="shared" si="9"/>
        <v>-</v>
      </c>
      <c r="DE6" s="28">
        <f t="shared" si="9"/>
        <v>87.65</v>
      </c>
      <c r="DF6" s="28">
        <f t="shared" si="9"/>
        <v>88.15</v>
      </c>
      <c r="DG6" s="28">
        <f t="shared" si="9"/>
        <v>88.37</v>
      </c>
      <c r="DH6" s="24" t="str">
        <f>IF(DH7="","",IF(DH7="-","【-】","【"&amp;SUBSTITUTE(TEXT(DH7,"#,##0.00"),"-","△")&amp;"】"))</f>
        <v>【85.67】</v>
      </c>
      <c r="DI6" s="28" t="str">
        <f t="shared" ref="DI6:DR6" si="10">IF(DI7="",NA(),DI7)</f>
        <v>-</v>
      </c>
      <c r="DJ6" s="28" t="str">
        <f t="shared" si="10"/>
        <v>-</v>
      </c>
      <c r="DK6" s="28">
        <f t="shared" si="10"/>
        <v>3.27</v>
      </c>
      <c r="DL6" s="28">
        <f t="shared" si="10"/>
        <v>6.35</v>
      </c>
      <c r="DM6" s="28">
        <f t="shared" si="10"/>
        <v>12.04</v>
      </c>
      <c r="DN6" s="28" t="str">
        <f t="shared" si="10"/>
        <v>-</v>
      </c>
      <c r="DO6" s="28" t="str">
        <f t="shared" si="10"/>
        <v>-</v>
      </c>
      <c r="DP6" s="28">
        <f t="shared" si="10"/>
        <v>29.24</v>
      </c>
      <c r="DQ6" s="28">
        <f t="shared" si="10"/>
        <v>31.73</v>
      </c>
      <c r="DR6" s="28">
        <f t="shared" si="10"/>
        <v>32.57</v>
      </c>
      <c r="DS6" s="24" t="str">
        <f>IF(DS7="","",IF(DS7="-","【-】","【"&amp;SUBSTITUTE(TEXT(DS7,"#,##0.00"),"-","△")&amp;"】"))</f>
        <v>【28.00】</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8">
        <f t="shared" si="11"/>
        <v>0.04</v>
      </c>
      <c r="ED6" s="24" t="str">
        <f>IF(ED7="","",IF(ED7="-","【-】","【"&amp;SUBSTITUTE(TEXT(ED7,"#,##0.00"),"-","△")&amp;"】"))</f>
        <v>【0.03】</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0.06</v>
      </c>
      <c r="EM6" s="28">
        <f t="shared" si="12"/>
        <v>0.27</v>
      </c>
      <c r="EN6" s="28">
        <f t="shared" si="12"/>
        <v>0.22</v>
      </c>
      <c r="EO6" s="24" t="str">
        <f>IF(EO7="","",IF(EO7="-","【-】","【"&amp;SUBSTITUTE(TEXT(EO7,"#,##0.00"),"-","△")&amp;"】"))</f>
        <v>【0.13】</v>
      </c>
    </row>
    <row r="7" spans="1:148" s="13" customFormat="1" x14ac:dyDescent="0.15">
      <c r="A7" s="14"/>
      <c r="B7" s="20">
        <v>2022</v>
      </c>
      <c r="C7" s="20">
        <v>103454</v>
      </c>
      <c r="D7" s="20">
        <v>46</v>
      </c>
      <c r="E7" s="20">
        <v>17</v>
      </c>
      <c r="F7" s="20">
        <v>4</v>
      </c>
      <c r="G7" s="20">
        <v>0</v>
      </c>
      <c r="H7" s="20" t="s">
        <v>97</v>
      </c>
      <c r="I7" s="20" t="s">
        <v>99</v>
      </c>
      <c r="J7" s="20" t="s">
        <v>100</v>
      </c>
      <c r="K7" s="20" t="s">
        <v>12</v>
      </c>
      <c r="L7" s="20" t="s">
        <v>101</v>
      </c>
      <c r="M7" s="20" t="s">
        <v>102</v>
      </c>
      <c r="N7" s="25" t="s">
        <v>103</v>
      </c>
      <c r="O7" s="25">
        <v>93.45</v>
      </c>
      <c r="P7" s="25">
        <v>9.44</v>
      </c>
      <c r="Q7" s="25">
        <v>100</v>
      </c>
      <c r="R7" s="25">
        <v>2310</v>
      </c>
      <c r="S7" s="25">
        <v>22371</v>
      </c>
      <c r="T7" s="25">
        <v>20.46</v>
      </c>
      <c r="U7" s="25">
        <v>1093.4000000000001</v>
      </c>
      <c r="V7" s="25">
        <v>2113</v>
      </c>
      <c r="W7" s="25">
        <v>0.62</v>
      </c>
      <c r="X7" s="25">
        <v>3408.06</v>
      </c>
      <c r="Y7" s="25" t="s">
        <v>103</v>
      </c>
      <c r="Z7" s="25" t="s">
        <v>103</v>
      </c>
      <c r="AA7" s="25">
        <v>103.72</v>
      </c>
      <c r="AB7" s="25">
        <v>113.96</v>
      </c>
      <c r="AC7" s="25">
        <v>116.87</v>
      </c>
      <c r="AD7" s="25" t="s">
        <v>103</v>
      </c>
      <c r="AE7" s="25" t="s">
        <v>103</v>
      </c>
      <c r="AF7" s="25">
        <v>102.7</v>
      </c>
      <c r="AG7" s="25">
        <v>104.11</v>
      </c>
      <c r="AH7" s="25">
        <v>101.98</v>
      </c>
      <c r="AI7" s="25">
        <v>104.54</v>
      </c>
      <c r="AJ7" s="25" t="s">
        <v>103</v>
      </c>
      <c r="AK7" s="25" t="s">
        <v>103</v>
      </c>
      <c r="AL7" s="25">
        <v>0</v>
      </c>
      <c r="AM7" s="25">
        <v>0</v>
      </c>
      <c r="AN7" s="25">
        <v>0</v>
      </c>
      <c r="AO7" s="25" t="s">
        <v>103</v>
      </c>
      <c r="AP7" s="25" t="s">
        <v>103</v>
      </c>
      <c r="AQ7" s="25">
        <v>48.2</v>
      </c>
      <c r="AR7" s="25">
        <v>46.91</v>
      </c>
      <c r="AS7" s="25">
        <v>52.27</v>
      </c>
      <c r="AT7" s="25">
        <v>65.930000000000007</v>
      </c>
      <c r="AU7" s="25" t="s">
        <v>103</v>
      </c>
      <c r="AV7" s="25" t="s">
        <v>103</v>
      </c>
      <c r="AW7" s="25">
        <v>96.48</v>
      </c>
      <c r="AX7" s="25">
        <v>322.33</v>
      </c>
      <c r="AY7" s="25">
        <v>179.46</v>
      </c>
      <c r="AZ7" s="25" t="s">
        <v>103</v>
      </c>
      <c r="BA7" s="25" t="s">
        <v>103</v>
      </c>
      <c r="BB7" s="25">
        <v>46.85</v>
      </c>
      <c r="BC7" s="25">
        <v>44.35</v>
      </c>
      <c r="BD7" s="25">
        <v>41.51</v>
      </c>
      <c r="BE7" s="25">
        <v>44.25</v>
      </c>
      <c r="BF7" s="25" t="s">
        <v>103</v>
      </c>
      <c r="BG7" s="25" t="s">
        <v>103</v>
      </c>
      <c r="BH7" s="25">
        <v>196.25</v>
      </c>
      <c r="BI7" s="25">
        <v>182.47</v>
      </c>
      <c r="BJ7" s="25">
        <v>155.91999999999999</v>
      </c>
      <c r="BK7" s="25" t="s">
        <v>103</v>
      </c>
      <c r="BL7" s="25" t="s">
        <v>103</v>
      </c>
      <c r="BM7" s="25">
        <v>1268.6300000000001</v>
      </c>
      <c r="BN7" s="25">
        <v>1283.69</v>
      </c>
      <c r="BO7" s="25">
        <v>1160.22</v>
      </c>
      <c r="BP7" s="25">
        <v>1182.1099999999999</v>
      </c>
      <c r="BQ7" s="25" t="s">
        <v>103</v>
      </c>
      <c r="BR7" s="25" t="s">
        <v>103</v>
      </c>
      <c r="BS7" s="25">
        <v>75.16</v>
      </c>
      <c r="BT7" s="25">
        <v>75.290000000000006</v>
      </c>
      <c r="BU7" s="25">
        <v>75.34</v>
      </c>
      <c r="BV7" s="25" t="s">
        <v>103</v>
      </c>
      <c r="BW7" s="25" t="s">
        <v>103</v>
      </c>
      <c r="BX7" s="25">
        <v>82.88</v>
      </c>
      <c r="BY7" s="25">
        <v>82.53</v>
      </c>
      <c r="BZ7" s="25">
        <v>81.81</v>
      </c>
      <c r="CA7" s="25">
        <v>73.78</v>
      </c>
      <c r="CB7" s="25" t="s">
        <v>103</v>
      </c>
      <c r="CC7" s="25" t="s">
        <v>103</v>
      </c>
      <c r="CD7" s="25">
        <v>150</v>
      </c>
      <c r="CE7" s="25">
        <v>150</v>
      </c>
      <c r="CF7" s="25">
        <v>150</v>
      </c>
      <c r="CG7" s="25" t="s">
        <v>103</v>
      </c>
      <c r="CH7" s="25" t="s">
        <v>103</v>
      </c>
      <c r="CI7" s="25">
        <v>187.76</v>
      </c>
      <c r="CJ7" s="25">
        <v>190.48</v>
      </c>
      <c r="CK7" s="25">
        <v>193.59</v>
      </c>
      <c r="CL7" s="25">
        <v>220.62</v>
      </c>
      <c r="CM7" s="25" t="s">
        <v>103</v>
      </c>
      <c r="CN7" s="25" t="s">
        <v>103</v>
      </c>
      <c r="CO7" s="25" t="s">
        <v>103</v>
      </c>
      <c r="CP7" s="25" t="s">
        <v>103</v>
      </c>
      <c r="CQ7" s="25" t="s">
        <v>103</v>
      </c>
      <c r="CR7" s="25" t="s">
        <v>103</v>
      </c>
      <c r="CS7" s="25" t="s">
        <v>103</v>
      </c>
      <c r="CT7" s="25">
        <v>45.87</v>
      </c>
      <c r="CU7" s="25">
        <v>44.24</v>
      </c>
      <c r="CV7" s="25">
        <v>45.3</v>
      </c>
      <c r="CW7" s="25">
        <v>42.22</v>
      </c>
      <c r="CX7" s="25" t="s">
        <v>103</v>
      </c>
      <c r="CY7" s="25" t="s">
        <v>103</v>
      </c>
      <c r="CZ7" s="25">
        <v>82.03</v>
      </c>
      <c r="DA7" s="25">
        <v>84.04</v>
      </c>
      <c r="DB7" s="25">
        <v>82.68</v>
      </c>
      <c r="DC7" s="25" t="s">
        <v>103</v>
      </c>
      <c r="DD7" s="25" t="s">
        <v>103</v>
      </c>
      <c r="DE7" s="25">
        <v>87.65</v>
      </c>
      <c r="DF7" s="25">
        <v>88.15</v>
      </c>
      <c r="DG7" s="25">
        <v>88.37</v>
      </c>
      <c r="DH7" s="25">
        <v>85.67</v>
      </c>
      <c r="DI7" s="25" t="s">
        <v>103</v>
      </c>
      <c r="DJ7" s="25" t="s">
        <v>103</v>
      </c>
      <c r="DK7" s="25">
        <v>3.27</v>
      </c>
      <c r="DL7" s="25">
        <v>6.35</v>
      </c>
      <c r="DM7" s="25">
        <v>12.04</v>
      </c>
      <c r="DN7" s="25" t="s">
        <v>103</v>
      </c>
      <c r="DO7" s="25" t="s">
        <v>103</v>
      </c>
      <c r="DP7" s="25">
        <v>29.24</v>
      </c>
      <c r="DQ7" s="25">
        <v>31.73</v>
      </c>
      <c r="DR7" s="25">
        <v>32.57</v>
      </c>
      <c r="DS7" s="25">
        <v>28</v>
      </c>
      <c r="DT7" s="25" t="s">
        <v>103</v>
      </c>
      <c r="DU7" s="25" t="s">
        <v>103</v>
      </c>
      <c r="DV7" s="25">
        <v>0</v>
      </c>
      <c r="DW7" s="25">
        <v>0</v>
      </c>
      <c r="DX7" s="25">
        <v>0</v>
      </c>
      <c r="DY7" s="25" t="s">
        <v>103</v>
      </c>
      <c r="DZ7" s="25" t="s">
        <v>103</v>
      </c>
      <c r="EA7" s="25">
        <v>0</v>
      </c>
      <c r="EB7" s="25">
        <v>0</v>
      </c>
      <c r="EC7" s="25">
        <v>0.04</v>
      </c>
      <c r="ED7" s="25">
        <v>0.03</v>
      </c>
      <c r="EE7" s="25" t="s">
        <v>103</v>
      </c>
      <c r="EF7" s="25" t="s">
        <v>103</v>
      </c>
      <c r="EG7" s="25">
        <v>0</v>
      </c>
      <c r="EH7" s="25">
        <v>0</v>
      </c>
      <c r="EI7" s="25">
        <v>0</v>
      </c>
      <c r="EJ7" s="25" t="s">
        <v>103</v>
      </c>
      <c r="EK7" s="25" t="s">
        <v>103</v>
      </c>
      <c r="EL7" s="25">
        <v>0.06</v>
      </c>
      <c r="EM7" s="25">
        <v>0.27</v>
      </c>
      <c r="EN7" s="25">
        <v>0.22</v>
      </c>
      <c r="EO7" s="25">
        <v>0.13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104</v>
      </c>
      <c r="C9" s="15" t="s">
        <v>98</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2023-12-12T00:54:44Z</dcterms:created>
  <dcterms:modified xsi:type="dcterms:W3CDTF">2024-02-02T07:20:51Z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2024-01-26T00:26:30Z</vt:filetime>
  </property>
</Properties>
</file>