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05 太田市■\"/>
    </mc:Choice>
  </mc:AlternateContent>
  <xr:revisionPtr revIDLastSave="0" documentId="8_{8C53C1D7-90EE-4EDF-84F1-61AF5B290A2C}" xr6:coauthVersionLast="47" xr6:coauthVersionMax="47" xr10:uidLastSave="{00000000-0000-0000-0000-000000000000}"/>
  <workbookProtection workbookAlgorithmName="SHA-512" workbookHashValue="lL3BpgrgGr+yfUsg84kLFrAvCRhpRMrs+EO6ac6xPXdD+W6sK2AeJ8xzqCD/Jli9V3/kGh34JgOkyERRx9n8ZQ==" workbookSaltValue="cwrt9W0Nc8Xi5J0304UNe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Q6" i="5"/>
  <c r="W10" i="4" s="1"/>
  <c r="P6" i="5"/>
  <c r="O6" i="5"/>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AD10" i="4"/>
  <c r="P10" i="4"/>
  <c r="I10" i="4"/>
  <c r="AL8" i="4"/>
  <c r="P8" i="4"/>
  <c r="I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<sst xmlns="http://schemas.openxmlformats.org/spreadsheetml/2006/main" count="231" uniqueCount="118">
  <si>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</si>
  <si>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</si>
  <si>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</si>
  <si>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</si>
  <si>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</si>
  <si>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</si>
  <si>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</si>
  <si>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</si>
  <si>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</si>
  <si>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</si>
  <si>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</si>
  <si>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</si>
  <si>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</si>
  <si>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</si>
  <si>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</si>
  <si>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</si>
  <si>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</si>
  <si>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</si>
  <si>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</si>
  <si>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</si>
  <si>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</si>
  <si>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</si>
  <si>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</si>
  <si>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</si>
  <si>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</si>
  <si>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</si>
  <si>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</si>
  <si>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</si>
  <si>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</si>
  <si>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</si>
  <si>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</si>
  <si>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</si>
  <si>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</si>
  <si>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</si>
  <si>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</si>
  <si>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</si>
  <si>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</si>
  <si>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</si>
  <si>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</si>
  <si>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</si>
  <si>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</si>
  <si>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</si>
  <si>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</si>
  <si>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</si>
  <si>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</si>
  <si>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</si>
  <si>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</si>
  <si>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</si>
  <si>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</si>
  <si>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</si>
  <si>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</si>
  <si>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</si>
  <si>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</si>
  <si>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</si>
  <si>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</si>
  <si>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</si>
  <si>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</si>
  <si>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</si>
  <si>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</si>
  <si>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</si>
  <si>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</si>
  <si>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</si>
  <si>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</si>
  <si>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</si>
  <si>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</si>
  <si>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</si>
  <si>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</si>
  <si>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</si>
  <si>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</si>
  <si>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</si>
  <si>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</si>
  <si>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</si>
  <si>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</si>
  <si>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</si>
  <si>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</si>
  <si>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</si>
  <si>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</si>
  <si>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</si>
  <si>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</si>
  <si>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</si>
  <si>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</si>
  <si>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</si>
  <si>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</si>
  <si>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</si>
  <si>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</si>
  <si>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</si>
  <si>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</si>
  <si>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</si>
  <si>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</si>
  <si>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</si>
  <si>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</si>
  <si>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</si>
  <si>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</si>
  <si>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</si>
  <si>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</si>
  <si>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</si>
  <si>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</si>
  <si>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</si>
  <si>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</si>
  <si>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</si>
  <si>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</si>
  <si>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</si>
  <si>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</si>
  <si>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</si>
  <si>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</si>
  <si>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</si>
  <si>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</si>
  <si>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</si>
  <si>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</si>
  <si>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</si>
  <si>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</si>
  <si>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</si>
  <si>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</si>
  <si>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</si>
  <si>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</si>
  <si>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①計画地域の整備が完了しているため、新規の建設改良費の計上がないので、数値は上昇している。
②法定耐用年数に到達したものがないため、計上なし。
③法定耐用年数に満たない管渠であっても、経年劣化による不明水の流入等が多くなっていることから管渠修繕を必要とする箇所が徐々に出てくると思われる。
　老朽化対策にいち早く取り組む必要のある管渠は今のところ見受けられないが、今後の人口減少社会を見据えて公共下水道事業との汚水処理施設の統合を検討するなど、将来を見据えた効率的かつ効果的な老朽化対策に取り組んでいきたい。</t>
    <phoneticPr fontId="4"/>
  </si>
  <si>
    <t>①収支不足額について、一般会計からの繰入金（基準外）を前提としているため100％を超えている。使用料の減により収益が下がり、昨年度よりも数値が下がった。
②累積欠損金は発生していない。
③流動資産の前払金の増及び流動負債の企業債の減により、数値は上昇した。
④使用料の減がある一方、企業債現在高の減少や一般会計負担金の増があり、数値が下降した。
⑤前年度とほぼ横ばい。
⑥使用料の減がある一方、汚水処理経費の増により数値が上昇した。
⑦全国平均は上回っているが、未接続世帯が多いため、数値は低い。
⑧未接続世帯が多いため、数値は低い。
　供用開始後２０年前後の地域が大半を占め、処理区域内既存住宅では浄化槽が使用されている。これらの住宅に対して順次接続するように働きかけているところであるが、思うように接続戸数が伸びていない。これは、経費回収率や汚水処理原価をさらに悪化させる要因となり得るため、引き続き接続率向上のための働きかけを継続していきたい。</t>
    <rPh sb="99" eb="101">
      <t>マエバラ</t>
    </rPh>
    <rPh sb="101" eb="102">
      <t>キン</t>
    </rPh>
    <rPh sb="138" eb="140">
      <t>イッポウ</t>
    </rPh>
    <rPh sb="151" eb="153">
      <t>イッパン</t>
    </rPh>
    <rPh sb="153" eb="155">
      <t>カイケイ</t>
    </rPh>
    <rPh sb="155" eb="158">
      <t>フタンキン</t>
    </rPh>
    <rPh sb="159" eb="160">
      <t>ゾウ</t>
    </rPh>
    <rPh sb="194" eb="196">
      <t>イッポウ</t>
    </rPh>
    <rPh sb="197" eb="201">
      <t>オスイショリ</t>
    </rPh>
    <rPh sb="201" eb="203">
      <t>ケイヒ</t>
    </rPh>
    <rPh sb="204" eb="205">
      <t>ゾウ</t>
    </rPh>
    <phoneticPr fontId="4"/>
  </si>
  <si>
    <t>新規整備が完了している事業であるため、現在の最優先課題は水洗化率の向上となっている。この課題が解決されることで、必然的に経費回収率も向上すると期待される。
　一方で、法定耐用年数未到達の管渠において、経年劣化に伴う不明水の流入が増加しており、これが維持管理費を押し上げる要因となっている。更に、処理場によっては老朽化等により処理効率の低下が見られることから、修繕による延命化を図るとともに、健全度の低い施設から優先的に更新工事にとりかかりたい。今後も、収支の均衡を図りながら計画的に修繕及び更新工事を実施していきたい。また、令和6年6月検針分より、経費回収率を80％とする下水道使用料の改定を行った。今後も必要に応じて計画的かつ効率的な経営に努めたい。</t>
    <rPh sb="262" eb="264">
      <t>レイワ</t>
    </rPh>
    <rPh sb="265" eb="266">
      <t>ネン</t>
    </rPh>
    <rPh sb="267" eb="268">
      <t>ガツ</t>
    </rPh>
    <rPh sb="268" eb="270">
      <t>ケンシン</t>
    </rPh>
    <rPh sb="270" eb="271">
      <t>ブン</t>
    </rPh>
    <rPh sb="274" eb="279">
      <t>ケイヒカイシュウリツ</t>
    </rPh>
    <rPh sb="286" eb="289">
      <t>ゲスイドウ</t>
    </rPh>
    <rPh sb="289" eb="292">
      <t>シヨウリョウ</t>
    </rPh>
    <rPh sb="293" eb="295">
      <t>カイテイ</t>
    </rPh>
    <rPh sb="296" eb="297">
      <t>オコナ</t>
    </rPh>
    <rPh sb="300" eb="30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</si>
</sst>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70-46D1-977C-2A4A3E8D2B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0.01</c:v>
                </c:pt>
                <c:pt idx="4">
                  <c:v>0.01</c:v>
                </c:pt>
              </c:numCache>
            </c:numRef>
          </c:val>
          <c:smooth val="0"/>
          <c:extLst>
            <c:ext xmlns:c16="http://schemas.microsoft.com/office/drawing/2014/chart" uri="{C3380CC4-5D6E-409C-BE32-E72D297353CC}">
              <c16:uniqueId val="{00000001-6870-46D1-977C-2A4A3E8D2B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58.72</c:v>
                </c:pt>
                <c:pt idx="1">
                  <c:v>65.569999999999993</c:v>
                </c:pt>
                <c:pt idx="2">
                  <c:v>65.38</c:v>
                </c:pt>
                <c:pt idx="3">
                  <c:v>63.2</c:v>
                </c:pt>
                <c:pt idx="4">
                  <c:v>62.96</c:v>
                </c:pt>
              </c:numCache>
            </c:numRef>
          </c:val>
          <c:extLst>
            <c:ext xmlns:c16="http://schemas.microsoft.com/office/drawing/2014/chart" uri="{C3380CC4-5D6E-409C-BE32-E72D297353CC}">
              <c16:uniqueId val="{00000000-C42C-4057-98FC-BAE25B0781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54.54</c:v>
                </c:pt>
                <c:pt idx="4">
                  <c:v>52.9</c:v>
                </c:pt>
              </c:numCache>
            </c:numRef>
          </c:val>
          <c:smooth val="0"/>
          <c:extLst>
            <c:ext xmlns:c16="http://schemas.microsoft.com/office/drawing/2014/chart" uri="{C3380CC4-5D6E-409C-BE32-E72D297353CC}">
              <c16:uniqueId val="{00000001-C42C-4057-98FC-BAE25B0781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75.36</c:v>
                </c:pt>
                <c:pt idx="1">
                  <c:v>75.5</c:v>
                </c:pt>
                <c:pt idx="2">
                  <c:v>75.56</c:v>
                </c:pt>
                <c:pt idx="3">
                  <c:v>75.84</c:v>
                </c:pt>
                <c:pt idx="4">
                  <c:v>76.459999999999994</c:v>
                </c:pt>
              </c:numCache>
            </c:numRef>
          </c:val>
          <c:extLst>
            <c:ext xmlns:c16="http://schemas.microsoft.com/office/drawing/2014/chart" uri="{C3380CC4-5D6E-409C-BE32-E72D297353CC}">
              <c16:uniqueId val="{00000000-6120-43F1-9519-8185092546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90.3</c:v>
                </c:pt>
                <c:pt idx="4">
                  <c:v>90.3</c:v>
                </c:pt>
              </c:numCache>
            </c:numRef>
          </c:val>
          <c:smooth val="0"/>
          <c:extLst>
            <c:ext xmlns:c16="http://schemas.microsoft.com/office/drawing/2014/chart" uri="{C3380CC4-5D6E-409C-BE32-E72D297353CC}">
              <c16:uniqueId val="{00000001-6120-43F1-9519-8185092546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100.28</c:v>
                </c:pt>
                <c:pt idx="1">
                  <c:v>102.79</c:v>
                </c:pt>
                <c:pt idx="2">
                  <c:v>102.04</c:v>
                </c:pt>
                <c:pt idx="3">
                  <c:v>101.93</c:v>
                </c:pt>
                <c:pt idx="4">
                  <c:v>100.14</c:v>
                </c:pt>
              </c:numCache>
            </c:numRef>
          </c:val>
          <c:extLst>
            <c:ext xmlns:c16="http://schemas.microsoft.com/office/drawing/2014/chart" uri="{C3380CC4-5D6E-409C-BE32-E72D297353CC}">
              <c16:uniqueId val="{00000000-D8F5-4600-ACD2-362C631A68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102.11</c:v>
                </c:pt>
                <c:pt idx="4">
                  <c:v>101.91</c:v>
                </c:pt>
              </c:numCache>
            </c:numRef>
          </c:val>
          <c:smooth val="0"/>
          <c:extLst>
            <c:ext xmlns:c16="http://schemas.microsoft.com/office/drawing/2014/chart" uri="{C3380CC4-5D6E-409C-BE32-E72D297353CC}">
              <c16:uniqueId val="{00000001-D8F5-4600-ACD2-362C631A68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35.409999999999997</c:v>
                </c:pt>
                <c:pt idx="1">
                  <c:v>37.369999999999997</c:v>
                </c:pt>
                <c:pt idx="2">
                  <c:v>39.33</c:v>
                </c:pt>
                <c:pt idx="3">
                  <c:v>41.29</c:v>
                </c:pt>
                <c:pt idx="4">
                  <c:v>43.18</c:v>
                </c:pt>
              </c:numCache>
            </c:numRef>
          </c:val>
          <c:extLst>
            <c:ext xmlns:c16="http://schemas.microsoft.com/office/drawing/2014/chart" uri="{C3380CC4-5D6E-409C-BE32-E72D297353CC}">
              <c16:uniqueId val="{00000000-8E71-47C5-A4E2-29968B5E8F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28.12</c:v>
                </c:pt>
                <c:pt idx="4">
                  <c:v>28.79</c:v>
                </c:pt>
              </c:numCache>
            </c:numRef>
          </c:val>
          <c:smooth val="0"/>
          <c:extLst>
            <c:ext xmlns:c16="http://schemas.microsoft.com/office/drawing/2014/chart" uri="{C3380CC4-5D6E-409C-BE32-E72D297353CC}">
              <c16:uniqueId val="{00000001-8E71-47C5-A4E2-29968B5E8F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64-4484-B239-B14D8C14F8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64-4484-B239-B14D8C14F8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97-4664-B4B3-AEE56D553D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124.9</c:v>
                </c:pt>
                <c:pt idx="4">
                  <c:v>124.8</c:v>
                </c:pt>
              </c:numCache>
            </c:numRef>
          </c:val>
          <c:smooth val="0"/>
          <c:extLst>
            <c:ext xmlns:c16="http://schemas.microsoft.com/office/drawing/2014/chart" uri="{C3380CC4-5D6E-409C-BE32-E72D297353CC}">
              <c16:uniqueId val="{00000001-8197-4664-B4B3-AEE56D553D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40.78</c:v>
                </c:pt>
                <c:pt idx="1">
                  <c:v>41.29</c:v>
                </c:pt>
                <c:pt idx="2">
                  <c:v>42.06</c:v>
                </c:pt>
                <c:pt idx="3">
                  <c:v>43.9</c:v>
                </c:pt>
                <c:pt idx="4">
                  <c:v>67.959999999999994</c:v>
                </c:pt>
              </c:numCache>
            </c:numRef>
          </c:val>
          <c:extLst>
            <c:ext xmlns:c16="http://schemas.microsoft.com/office/drawing/2014/chart" uri="{C3380CC4-5D6E-409C-BE32-E72D297353CC}">
              <c16:uniqueId val="{00000000-738F-441A-91BA-8093E9971E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33.58</c:v>
                </c:pt>
                <c:pt idx="4">
                  <c:v>35.42</c:v>
                </c:pt>
              </c:numCache>
            </c:numRef>
          </c:val>
          <c:smooth val="0"/>
          <c:extLst>
            <c:ext xmlns:c16="http://schemas.microsoft.com/office/drawing/2014/chart" uri="{C3380CC4-5D6E-409C-BE32-E72D297353CC}">
              <c16:uniqueId val="{00000001-738F-441A-91BA-8093E9971E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703.84</c:v>
                </c:pt>
                <c:pt idx="1">
                  <c:v>904.44</c:v>
                </c:pt>
                <c:pt idx="2">
                  <c:v>822.43</c:v>
                </c:pt>
                <c:pt idx="3">
                  <c:v>738.41</c:v>
                </c:pt>
                <c:pt idx="4">
                  <c:v>559.82000000000005</c:v>
                </c:pt>
              </c:numCache>
            </c:numRef>
          </c:val>
          <c:extLst>
            <c:ext xmlns:c16="http://schemas.microsoft.com/office/drawing/2014/chart" uri="{C3380CC4-5D6E-409C-BE32-E72D297353CC}">
              <c16:uniqueId val="{00000000-9FEB-4B55-8C59-7010C33D9C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778.81</c:v>
                </c:pt>
                <c:pt idx="4">
                  <c:v>718.49</c:v>
                </c:pt>
              </c:numCache>
            </c:numRef>
          </c:val>
          <c:smooth val="0"/>
          <c:extLst>
            <c:ext xmlns:c16="http://schemas.microsoft.com/office/drawing/2014/chart" uri="{C3380CC4-5D6E-409C-BE32-E72D297353CC}">
              <c16:uniqueId val="{00000001-9FEB-4B55-8C59-7010C33D9C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65.569999999999993</c:v>
                </c:pt>
                <c:pt idx="1">
                  <c:v>66.7</c:v>
                </c:pt>
                <c:pt idx="2">
                  <c:v>66.42</c:v>
                </c:pt>
                <c:pt idx="3">
                  <c:v>65.94</c:v>
                </c:pt>
                <c:pt idx="4">
                  <c:v>60.88</c:v>
                </c:pt>
              </c:numCache>
            </c:numRef>
          </c:val>
          <c:extLst>
            <c:ext xmlns:c16="http://schemas.microsoft.com/office/drawing/2014/chart" uri="{C3380CC4-5D6E-409C-BE32-E72D297353CC}">
              <c16:uniqueId val="{00000000-B1CE-4026-92A1-E90FD6993B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67.23</c:v>
                </c:pt>
                <c:pt idx="4">
                  <c:v>61.82</c:v>
                </c:pt>
              </c:numCache>
            </c:numRef>
          </c:val>
          <c:smooth val="0"/>
          <c:extLst>
            <c:ext xmlns:c16="http://schemas.microsoft.com/office/drawing/2014/chart" uri="{C3380CC4-5D6E-409C-BE32-E72D297353CC}">
              <c16:uniqueId val="{00000001-B1CE-4026-92A1-E90FD6993B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154.04</c:v>
                </c:pt>
                <c:pt idx="1">
                  <c:v>151.43</c:v>
                </c:pt>
                <c:pt idx="2">
                  <c:v>152.06</c:v>
                </c:pt>
                <c:pt idx="3">
                  <c:v>153.16999999999999</c:v>
                </c:pt>
                <c:pt idx="4">
                  <c:v>165.9</c:v>
                </c:pt>
              </c:numCache>
            </c:numRef>
          </c:val>
          <c:extLst>
            <c:ext xmlns:c16="http://schemas.microsoft.com/office/drawing/2014/chart" uri="{C3380CC4-5D6E-409C-BE32-E72D297353CC}">
              <c16:uniqueId val="{00000000-590C-4271-A029-6FC0F83387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228.21</c:v>
                </c:pt>
                <c:pt idx="4">
                  <c:v>246.9</c:v>
                </c:pt>
              </c:numCache>
            </c:numRef>
          </c:val>
          <c:smooth val="0"/>
          <c:extLst>
            <c:ext xmlns:c16="http://schemas.microsoft.com/office/drawing/2014/chart" uri="{C3380CC4-5D6E-409C-BE32-E72D297353CC}">
              <c16:uniqueId val="{00000001-590C-4271-A029-6FC0F83387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K86" sqref="BK8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太田市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222403</v>
      </c>
      <c r="AM8" s="45"/>
      <c r="AN8" s="45"/>
      <c r="AO8" s="45"/>
      <c r="AP8" s="45"/>
      <c r="AQ8" s="45"/>
      <c r="AR8" s="45"/>
      <c r="AS8" s="45"/>
      <c r="AT8" s="46">
        <f>データ!T6</f>
        <v>175.54</v>
      </c>
      <c r="AU8" s="46"/>
      <c r="AV8" s="46"/>
      <c r="AW8" s="46"/>
      <c r="AX8" s="46"/>
      <c r="AY8" s="46"/>
      <c r="AZ8" s="46"/>
      <c r="BA8" s="46"/>
      <c r="BB8" s="46">
        <f>データ!U6</f>
        <v>1266.96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74.88</v>
      </c>
      <c r="J10" s="46"/>
      <c r="K10" s="46"/>
      <c r="L10" s="46"/>
      <c r="M10" s="46"/>
      <c r="N10" s="46"/>
      <c r="O10" s="46"/>
      <c r="P10" s="46">
        <f>データ!P6</f>
        <v>7.5</v>
      </c>
      <c r="Q10" s="46"/>
      <c r="R10" s="46"/>
      <c r="S10" s="46"/>
      <c r="T10" s="46"/>
      <c r="U10" s="46"/>
      <c r="V10" s="46"/>
      <c r="W10" s="46">
        <f>データ!Q6</f>
        <v>85.39</v>
      </c>
      <c r="X10" s="46"/>
      <c r="Y10" s="46"/>
      <c r="Z10" s="46"/>
      <c r="AA10" s="46"/>
      <c r="AB10" s="46"/>
      <c r="AC10" s="46"/>
      <c r="AD10" s="45">
        <f>データ!R6</f>
        <v>2222</v>
      </c>
      <c r="AE10" s="45"/>
      <c r="AF10" s="45"/>
      <c r="AG10" s="45"/>
      <c r="AH10" s="45"/>
      <c r="AI10" s="45"/>
      <c r="AJ10" s="45"/>
      <c r="AK10" s="2"/>
      <c r="AL10" s="45">
        <f>データ!V6</f>
        <v>16666</v>
      </c>
      <c r="AM10" s="45"/>
      <c r="AN10" s="45"/>
      <c r="AO10" s="45"/>
      <c r="AP10" s="45"/>
      <c r="AQ10" s="45"/>
      <c r="AR10" s="45"/>
      <c r="AS10" s="45"/>
      <c r="AT10" s="46">
        <f>データ!W6</f>
        <v>10.220000000000001</v>
      </c>
      <c r="AU10" s="46"/>
      <c r="AV10" s="46"/>
      <c r="AW10" s="46"/>
      <c r="AX10" s="46"/>
      <c r="AY10" s="46"/>
      <c r="AZ10" s="46"/>
      <c r="BA10" s="46"/>
      <c r="BB10" s="46">
        <f>データ!X6</f>
        <v>1630.72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0goTa+dgYnWXoTgoZpVNGg4aeJwMiVwM/aRXnTT4q+TexDw00tLne4aP2DLGi0hcguwvZOIzHqvYfwYRp9PsQw==" saltValue="S3SI84gCPRN5tyWHSXZ4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102059</v>
      </c>
      <c r="D6" s="19">
        <f t="shared" si="3"/>
        <v>46</v>
      </c>
      <c r="E6" s="19">
        <f t="shared" si="3"/>
        <v>17</v>
      </c>
      <c r="F6" s="19">
        <f t="shared" si="3"/>
        <v>5</v>
      </c>
      <c r="G6" s="19">
        <f t="shared" si="3"/>
        <v>0</v>
      </c>
      <c r="H6" s="19" t="str">
        <f t="shared" si="3"/>
        <v>群馬県　太田市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74.88</v>
      </c>
      <c r="P6" s="20">
        <f t="shared" si="3"/>
        <v>7.5</v>
      </c>
      <c r="Q6" s="20">
        <f t="shared" si="3"/>
        <v>85.39</v>
      </c>
      <c r="R6" s="20">
        <f t="shared" si="3"/>
        <v>2222</v>
      </c>
      <c r="S6" s="20">
        <f t="shared" si="3"/>
        <v>222403</v>
      </c>
      <c r="T6" s="20">
        <f t="shared" si="3"/>
        <v>175.54</v>
      </c>
      <c r="U6" s="20">
        <f t="shared" si="3"/>
        <v>1266.96</v>
      </c>
      <c r="V6" s="20">
        <f t="shared" si="3"/>
        <v>16666</v>
      </c>
      <c r="W6" s="20">
        <f t="shared" si="3"/>
        <v>10.220000000000001</v>
      </c>
      <c r="X6" s="20">
        <f t="shared" si="3"/>
        <v>1630.72</v>
      </c>
      <c r="Y6" s="21">
        <f>IF(Y7="",NA(),Y7)</f>
        <v>100.28</v>
      </c>
      <c r="Z6" s="21">
        <f t="shared" ref="Z6:AH6" si="4">IF(Z7="",NA(),Z7)</f>
        <v>102.79</v>
      </c>
      <c r="AA6" s="21">
        <f t="shared" si="4"/>
        <v>102.04</v>
      </c>
      <c r="AB6" s="21">
        <f t="shared" si="4"/>
        <v>101.93</v>
      </c>
      <c r="AC6" s="21">
        <f t="shared" si="4"/>
        <v>100.14</v>
      </c>
      <c r="AD6" s="21">
        <f t="shared" si="4"/>
        <v>101.77</v>
      </c>
      <c r="AE6" s="21">
        <f t="shared" si="4"/>
        <v>103.6</v>
      </c>
      <c r="AF6" s="21">
        <f t="shared" si="4"/>
        <v>106.37</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124.9</v>
      </c>
      <c r="AS6" s="21">
        <f t="shared" si="5"/>
        <v>124.8</v>
      </c>
      <c r="AT6" s="20" t="str">
        <f>IF(AT7="","",IF(AT7="-","【-】","【"&amp;SUBSTITUTE(TEXT(AT7,"#,##0.00"),"-","△")&amp;"】"))</f>
        <v>【133.62】</v>
      </c>
      <c r="AU6" s="21">
        <f>IF(AU7="",NA(),AU7)</f>
        <v>40.78</v>
      </c>
      <c r="AV6" s="21">
        <f t="shared" ref="AV6:BD6" si="6">IF(AV7="",NA(),AV7)</f>
        <v>41.29</v>
      </c>
      <c r="AW6" s="21">
        <f t="shared" si="6"/>
        <v>42.06</v>
      </c>
      <c r="AX6" s="21">
        <f t="shared" si="6"/>
        <v>43.9</v>
      </c>
      <c r="AY6" s="21">
        <f t="shared" si="6"/>
        <v>67.959999999999994</v>
      </c>
      <c r="AZ6" s="21">
        <f t="shared" si="6"/>
        <v>29.54</v>
      </c>
      <c r="BA6" s="21">
        <f t="shared" si="6"/>
        <v>26.99</v>
      </c>
      <c r="BB6" s="21">
        <f t="shared" si="6"/>
        <v>29.13</v>
      </c>
      <c r="BC6" s="21">
        <f t="shared" si="6"/>
        <v>33.58</v>
      </c>
      <c r="BD6" s="21">
        <f t="shared" si="6"/>
        <v>35.42</v>
      </c>
      <c r="BE6" s="20" t="str">
        <f>IF(BE7="","",IF(BE7="-","【-】","【"&amp;SUBSTITUTE(TEXT(BE7,"#,##0.00"),"-","△")&amp;"】"))</f>
        <v>【36.94】</v>
      </c>
      <c r="BF6" s="21">
        <f>IF(BF7="",NA(),BF7)</f>
        <v>703.84</v>
      </c>
      <c r="BG6" s="21">
        <f t="shared" ref="BG6:BO6" si="7">IF(BG7="",NA(),BG7)</f>
        <v>904.44</v>
      </c>
      <c r="BH6" s="21">
        <f t="shared" si="7"/>
        <v>822.43</v>
      </c>
      <c r="BI6" s="21">
        <f t="shared" si="7"/>
        <v>738.41</v>
      </c>
      <c r="BJ6" s="21">
        <f t="shared" si="7"/>
        <v>559.82000000000005</v>
      </c>
      <c r="BK6" s="21">
        <f t="shared" si="7"/>
        <v>789.46</v>
      </c>
      <c r="BL6" s="21">
        <f t="shared" si="7"/>
        <v>826.83</v>
      </c>
      <c r="BM6" s="21">
        <f t="shared" si="7"/>
        <v>867.83</v>
      </c>
      <c r="BN6" s="21">
        <f t="shared" si="7"/>
        <v>778.81</v>
      </c>
      <c r="BO6" s="21">
        <f t="shared" si="7"/>
        <v>718.49</v>
      </c>
      <c r="BP6" s="20" t="str">
        <f>IF(BP7="","",IF(BP7="-","【-】","【"&amp;SUBSTITUTE(TEXT(BP7,"#,##0.00"),"-","△")&amp;"】"))</f>
        <v>【809.19】</v>
      </c>
      <c r="BQ6" s="21">
        <f>IF(BQ7="",NA(),BQ7)</f>
        <v>65.569999999999993</v>
      </c>
      <c r="BR6" s="21">
        <f t="shared" ref="BR6:BZ6" si="8">IF(BR7="",NA(),BR7)</f>
        <v>66.7</v>
      </c>
      <c r="BS6" s="21">
        <f t="shared" si="8"/>
        <v>66.42</v>
      </c>
      <c r="BT6" s="21">
        <f t="shared" si="8"/>
        <v>65.94</v>
      </c>
      <c r="BU6" s="21">
        <f t="shared" si="8"/>
        <v>60.88</v>
      </c>
      <c r="BV6" s="21">
        <f t="shared" si="8"/>
        <v>57.77</v>
      </c>
      <c r="BW6" s="21">
        <f t="shared" si="8"/>
        <v>57.31</v>
      </c>
      <c r="BX6" s="21">
        <f t="shared" si="8"/>
        <v>57.08</v>
      </c>
      <c r="BY6" s="21">
        <f t="shared" si="8"/>
        <v>67.23</v>
      </c>
      <c r="BZ6" s="21">
        <f t="shared" si="8"/>
        <v>61.82</v>
      </c>
      <c r="CA6" s="20" t="str">
        <f>IF(CA7="","",IF(CA7="-","【-】","【"&amp;SUBSTITUTE(TEXT(CA7,"#,##0.00"),"-","△")&amp;"】"))</f>
        <v>【57.02】</v>
      </c>
      <c r="CB6" s="21">
        <f>IF(CB7="",NA(),CB7)</f>
        <v>154.04</v>
      </c>
      <c r="CC6" s="21">
        <f t="shared" ref="CC6:CK6" si="9">IF(CC7="",NA(),CC7)</f>
        <v>151.43</v>
      </c>
      <c r="CD6" s="21">
        <f t="shared" si="9"/>
        <v>152.06</v>
      </c>
      <c r="CE6" s="21">
        <f t="shared" si="9"/>
        <v>153.16999999999999</v>
      </c>
      <c r="CF6" s="21">
        <f t="shared" si="9"/>
        <v>165.9</v>
      </c>
      <c r="CG6" s="21">
        <f t="shared" si="9"/>
        <v>274.35000000000002</v>
      </c>
      <c r="CH6" s="21">
        <f t="shared" si="9"/>
        <v>273.52</v>
      </c>
      <c r="CI6" s="21">
        <f t="shared" si="9"/>
        <v>274.99</v>
      </c>
      <c r="CJ6" s="21">
        <f t="shared" si="9"/>
        <v>228.21</v>
      </c>
      <c r="CK6" s="21">
        <f t="shared" si="9"/>
        <v>246.9</v>
      </c>
      <c r="CL6" s="20" t="str">
        <f>IF(CL7="","",IF(CL7="-","【-】","【"&amp;SUBSTITUTE(TEXT(CL7,"#,##0.00"),"-","△")&amp;"】"))</f>
        <v>【273.68】</v>
      </c>
      <c r="CM6" s="21">
        <f>IF(CM7="",NA(),CM7)</f>
        <v>58.72</v>
      </c>
      <c r="CN6" s="21">
        <f t="shared" ref="CN6:CV6" si="10">IF(CN7="",NA(),CN7)</f>
        <v>65.569999999999993</v>
      </c>
      <c r="CO6" s="21">
        <f t="shared" si="10"/>
        <v>65.38</v>
      </c>
      <c r="CP6" s="21">
        <f t="shared" si="10"/>
        <v>63.2</v>
      </c>
      <c r="CQ6" s="21">
        <f t="shared" si="10"/>
        <v>62.96</v>
      </c>
      <c r="CR6" s="21">
        <f t="shared" si="10"/>
        <v>50.68</v>
      </c>
      <c r="CS6" s="21">
        <f t="shared" si="10"/>
        <v>50.14</v>
      </c>
      <c r="CT6" s="21">
        <f t="shared" si="10"/>
        <v>54.83</v>
      </c>
      <c r="CU6" s="21">
        <f t="shared" si="10"/>
        <v>54.54</v>
      </c>
      <c r="CV6" s="21">
        <f t="shared" si="10"/>
        <v>52.9</v>
      </c>
      <c r="CW6" s="20" t="str">
        <f>IF(CW7="","",IF(CW7="-","【-】","【"&amp;SUBSTITUTE(TEXT(CW7,"#,##0.00"),"-","△")&amp;"】"))</f>
        <v>【52.55】</v>
      </c>
      <c r="CX6" s="21">
        <f>IF(CX7="",NA(),CX7)</f>
        <v>75.36</v>
      </c>
      <c r="CY6" s="21">
        <f t="shared" ref="CY6:DG6" si="11">IF(CY7="",NA(),CY7)</f>
        <v>75.5</v>
      </c>
      <c r="CZ6" s="21">
        <f t="shared" si="11"/>
        <v>75.56</v>
      </c>
      <c r="DA6" s="21">
        <f t="shared" si="11"/>
        <v>75.84</v>
      </c>
      <c r="DB6" s="21">
        <f t="shared" si="11"/>
        <v>76.459999999999994</v>
      </c>
      <c r="DC6" s="21">
        <f t="shared" si="11"/>
        <v>84.86</v>
      </c>
      <c r="DD6" s="21">
        <f t="shared" si="11"/>
        <v>84.98</v>
      </c>
      <c r="DE6" s="21">
        <f t="shared" si="11"/>
        <v>84.7</v>
      </c>
      <c r="DF6" s="21">
        <f t="shared" si="11"/>
        <v>90.3</v>
      </c>
      <c r="DG6" s="21">
        <f t="shared" si="11"/>
        <v>90.3</v>
      </c>
      <c r="DH6" s="20" t="str">
        <f>IF(DH7="","",IF(DH7="-","【-】","【"&amp;SUBSTITUTE(TEXT(DH7,"#,##0.00"),"-","△")&amp;"】"))</f>
        <v>【87.30】</v>
      </c>
      <c r="DI6" s="21">
        <f>IF(DI7="",NA(),DI7)</f>
        <v>35.409999999999997</v>
      </c>
      <c r="DJ6" s="21">
        <f t="shared" ref="DJ6:DR6" si="12">IF(DJ7="",NA(),DJ7)</f>
        <v>37.369999999999997</v>
      </c>
      <c r="DK6" s="21">
        <f t="shared" si="12"/>
        <v>39.33</v>
      </c>
      <c r="DL6" s="21">
        <f t="shared" si="12"/>
        <v>41.29</v>
      </c>
      <c r="DM6" s="21">
        <f t="shared" si="12"/>
        <v>43.18</v>
      </c>
      <c r="DN6" s="21">
        <f t="shared" si="12"/>
        <v>24.13</v>
      </c>
      <c r="DO6" s="21">
        <f t="shared" si="12"/>
        <v>23.06</v>
      </c>
      <c r="DP6" s="21">
        <f t="shared" si="12"/>
        <v>20.34</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0.01</v>
      </c>
      <c r="EN6" s="21">
        <f t="shared" si="14"/>
        <v>0.01</v>
      </c>
      <c r="EO6" s="20" t="str">
        <f>IF(EO7="","",IF(EO7="-","【-】","【"&amp;SUBSTITUTE(TEXT(EO7,"#,##0.00"),"-","△")&amp;"】"))</f>
        <v>【0.02】</v>
      </c>
    </row>
    <row r="7" spans="1:148" s="22" customFormat="1" x14ac:dyDescent="0.2">
      <c r="A7" s="14"/>
      <c r="B7" s="23">
        <v>2022</v>
      </c>
      <c r="C7" s="23">
        <v>102059</v>
      </c>
      <c r="D7" s="23">
        <v>46</v>
      </c>
      <c r="E7" s="23">
        <v>17</v>
      </c>
      <c r="F7" s="23">
        <v>5</v>
      </c>
      <c r="G7" s="23">
        <v>0</v>
      </c>
      <c r="H7" s="23" t="s">
        <v>96</v>
      </c>
      <c r="I7" s="23" t="s">
        <v>97</v>
      </c>
      <c r="J7" s="23" t="s">
        <v>98</v>
      </c>
      <c r="K7" s="23" t="s">
        <v>99</v>
      </c>
      <c r="L7" s="23" t="s">
        <v>100</v>
      </c>
      <c r="M7" s="23" t="s">
        <v>101</v>
      </c>
      <c r="N7" s="24" t="s">
        <v>102</v>
      </c>
      <c r="O7" s="24">
        <v>74.88</v>
      </c>
      <c r="P7" s="24">
        <v>7.5</v>
      </c>
      <c r="Q7" s="24">
        <v>85.39</v>
      </c>
      <c r="R7" s="24">
        <v>2222</v>
      </c>
      <c r="S7" s="24">
        <v>222403</v>
      </c>
      <c r="T7" s="24">
        <v>175.54</v>
      </c>
      <c r="U7" s="24">
        <v>1266.96</v>
      </c>
      <c r="V7" s="24">
        <v>16666</v>
      </c>
      <c r="W7" s="24">
        <v>10.220000000000001</v>
      </c>
      <c r="X7" s="24">
        <v>1630.72</v>
      </c>
      <c r="Y7" s="24">
        <v>100.28</v>
      </c>
      <c r="Z7" s="24">
        <v>102.79</v>
      </c>
      <c r="AA7" s="24">
        <v>102.04</v>
      </c>
      <c r="AB7" s="24">
        <v>101.93</v>
      </c>
      <c r="AC7" s="24">
        <v>100.14</v>
      </c>
      <c r="AD7" s="24">
        <v>101.77</v>
      </c>
      <c r="AE7" s="24">
        <v>103.6</v>
      </c>
      <c r="AF7" s="24">
        <v>106.37</v>
      </c>
      <c r="AG7" s="24">
        <v>102.11</v>
      </c>
      <c r="AH7" s="24">
        <v>101.91</v>
      </c>
      <c r="AI7" s="24">
        <v>103.61</v>
      </c>
      <c r="AJ7" s="24">
        <v>0</v>
      </c>
      <c r="AK7" s="24">
        <v>0</v>
      </c>
      <c r="AL7" s="24">
        <v>0</v>
      </c>
      <c r="AM7" s="24">
        <v>0</v>
      </c>
      <c r="AN7" s="24">
        <v>0</v>
      </c>
      <c r="AO7" s="24">
        <v>227.4</v>
      </c>
      <c r="AP7" s="24">
        <v>193.99</v>
      </c>
      <c r="AQ7" s="24">
        <v>139.02000000000001</v>
      </c>
      <c r="AR7" s="24">
        <v>124.9</v>
      </c>
      <c r="AS7" s="24">
        <v>124.8</v>
      </c>
      <c r="AT7" s="24">
        <v>133.62</v>
      </c>
      <c r="AU7" s="24">
        <v>40.78</v>
      </c>
      <c r="AV7" s="24">
        <v>41.29</v>
      </c>
      <c r="AW7" s="24">
        <v>42.06</v>
      </c>
      <c r="AX7" s="24">
        <v>43.9</v>
      </c>
      <c r="AY7" s="24">
        <v>67.959999999999994</v>
      </c>
      <c r="AZ7" s="24">
        <v>29.54</v>
      </c>
      <c r="BA7" s="24">
        <v>26.99</v>
      </c>
      <c r="BB7" s="24">
        <v>29.13</v>
      </c>
      <c r="BC7" s="24">
        <v>33.58</v>
      </c>
      <c r="BD7" s="24">
        <v>35.42</v>
      </c>
      <c r="BE7" s="24">
        <v>36.94</v>
      </c>
      <c r="BF7" s="24">
        <v>703.84</v>
      </c>
      <c r="BG7" s="24">
        <v>904.44</v>
      </c>
      <c r="BH7" s="24">
        <v>822.43</v>
      </c>
      <c r="BI7" s="24">
        <v>738.41</v>
      </c>
      <c r="BJ7" s="24">
        <v>559.82000000000005</v>
      </c>
      <c r="BK7" s="24">
        <v>789.46</v>
      </c>
      <c r="BL7" s="24">
        <v>826.83</v>
      </c>
      <c r="BM7" s="24">
        <v>867.83</v>
      </c>
      <c r="BN7" s="24">
        <v>778.81</v>
      </c>
      <c r="BO7" s="24">
        <v>718.49</v>
      </c>
      <c r="BP7" s="24">
        <v>809.19</v>
      </c>
      <c r="BQ7" s="24">
        <v>65.569999999999993</v>
      </c>
      <c r="BR7" s="24">
        <v>66.7</v>
      </c>
      <c r="BS7" s="24">
        <v>66.42</v>
      </c>
      <c r="BT7" s="24">
        <v>65.94</v>
      </c>
      <c r="BU7" s="24">
        <v>60.88</v>
      </c>
      <c r="BV7" s="24">
        <v>57.77</v>
      </c>
      <c r="BW7" s="24">
        <v>57.31</v>
      </c>
      <c r="BX7" s="24">
        <v>57.08</v>
      </c>
      <c r="BY7" s="24">
        <v>67.23</v>
      </c>
      <c r="BZ7" s="24">
        <v>61.82</v>
      </c>
      <c r="CA7" s="24">
        <v>57.02</v>
      </c>
      <c r="CB7" s="24">
        <v>154.04</v>
      </c>
      <c r="CC7" s="24">
        <v>151.43</v>
      </c>
      <c r="CD7" s="24">
        <v>152.06</v>
      </c>
      <c r="CE7" s="24">
        <v>153.16999999999999</v>
      </c>
      <c r="CF7" s="24">
        <v>165.9</v>
      </c>
      <c r="CG7" s="24">
        <v>274.35000000000002</v>
      </c>
      <c r="CH7" s="24">
        <v>273.52</v>
      </c>
      <c r="CI7" s="24">
        <v>274.99</v>
      </c>
      <c r="CJ7" s="24">
        <v>228.21</v>
      </c>
      <c r="CK7" s="24">
        <v>246.9</v>
      </c>
      <c r="CL7" s="24">
        <v>273.68</v>
      </c>
      <c r="CM7" s="24">
        <v>58.72</v>
      </c>
      <c r="CN7" s="24">
        <v>65.569999999999993</v>
      </c>
      <c r="CO7" s="24">
        <v>65.38</v>
      </c>
      <c r="CP7" s="24">
        <v>63.2</v>
      </c>
      <c r="CQ7" s="24">
        <v>62.96</v>
      </c>
      <c r="CR7" s="24">
        <v>50.68</v>
      </c>
      <c r="CS7" s="24">
        <v>50.14</v>
      </c>
      <c r="CT7" s="24">
        <v>54.83</v>
      </c>
      <c r="CU7" s="24">
        <v>54.54</v>
      </c>
      <c r="CV7" s="24">
        <v>52.9</v>
      </c>
      <c r="CW7" s="24">
        <v>52.55</v>
      </c>
      <c r="CX7" s="24">
        <v>75.36</v>
      </c>
      <c r="CY7" s="24">
        <v>75.5</v>
      </c>
      <c r="CZ7" s="24">
        <v>75.56</v>
      </c>
      <c r="DA7" s="24">
        <v>75.84</v>
      </c>
      <c r="DB7" s="24">
        <v>76.459999999999994</v>
      </c>
      <c r="DC7" s="24">
        <v>84.86</v>
      </c>
      <c r="DD7" s="24">
        <v>84.98</v>
      </c>
      <c r="DE7" s="24">
        <v>84.7</v>
      </c>
      <c r="DF7" s="24">
        <v>90.3</v>
      </c>
      <c r="DG7" s="24">
        <v>90.3</v>
      </c>
      <c r="DH7" s="24">
        <v>87.3</v>
      </c>
      <c r="DI7" s="24">
        <v>35.409999999999997</v>
      </c>
      <c r="DJ7" s="24">
        <v>37.369999999999997</v>
      </c>
      <c r="DK7" s="24">
        <v>39.33</v>
      </c>
      <c r="DL7" s="24">
        <v>41.29</v>
      </c>
      <c r="DM7" s="24">
        <v>43.18</v>
      </c>
      <c r="DN7" s="24">
        <v>24.13</v>
      </c>
      <c r="DO7" s="24">
        <v>23.06</v>
      </c>
      <c r="DP7" s="24">
        <v>20.34</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0.01</v>
      </c>
      <c r="EN7" s="24">
        <v>0.01</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2024-01-30T02:14:38Z</cp:lastPrinted>
  <dcterms:created xsi:type="dcterms:W3CDTF">2023-12-12T01:00:56Z</dcterms:created>
  <dcterms:modified xsi:type="dcterms:W3CDTF">2024-02-19T02:49:52Z</dcterms:modified>
  <cp:category/>
</cp:coreProperties>
</file>