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05 太田市\"/>
    </mc:Choice>
  </mc:AlternateContent>
  <xr:revisionPtr revIDLastSave="0" documentId="13_ncr:1_{55A54F1E-382F-4870-8630-93ABFBA2B033}" xr6:coauthVersionLast="47" xr6:coauthVersionMax="47" xr10:uidLastSave="{00000000-0000-0000-0000-000000000000}"/>
  <workbookProtection workbookAlgorithmName="SHA-512" workbookHashValue="n7KziwgBQz6NxRWVlHDwJPa8n9acVgkriGl9PbLnTEcC9rwtrL6E7DKJ9z2H6KOEcgj0geqaEx0lYjptqe0QfA==" workbookSaltValue="xa1l5K43sbQRCIOGoEN0L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F85" i="4"/>
  <c r="E85" i="4"/>
  <c r="BB10" i="4"/>
  <c r="AL10" i="4"/>
  <c r="AD10" i="4"/>
  <c r="W10" i="4"/>
  <c r="P10" i="4"/>
  <c r="B10" i="4"/>
  <c r="BB8" i="4"/>
  <c r="AD8" i="4"/>
  <c r="W8" i="4"/>
  <c r="I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<sst xmlns="http://schemas.openxmlformats.org/spreadsheetml/2006/main" count="253" uniqueCount="116">
  <si>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</si>
  <si>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</si>
  <si>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</si>
  <si>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</si>
  <si>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</si>
  <si>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</si>
  <si>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</si>
  <si>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</si>
  <si>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</si>
  <si>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</si>
  <si>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</si>
  <si>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</si>
  <si>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</si>
  <si>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</si>
  <si>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</si>
  <si>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</si>
  <si>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</si>
  <si>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</si>
  <si>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</si>
  <si>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</si>
  <si>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</si>
  <si>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</si>
  <si>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</si>
  <si>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</si>
  <si>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</si>
  <si>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</si>
  <si>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</si>
  <si>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</si>
  <si>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</si>
  <si>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</si>
  <si>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</si>
  <si>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</si>
  <si>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</si>
  <si>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</si>
  <si>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</si>
  <si>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</si>
  <si>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</si>
  <si>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</si>
  <si>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</si>
  <si>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</si>
  <si>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</si>
  <si>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</si>
  <si>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</si>
  <si>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</si>
  <si>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</si>
  <si>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</si>
  <si>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</si>
  <si>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</si>
  <si>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</si>
  <si>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</si>
  <si>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</si>
  <si>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</si>
  <si>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</si>
  <si>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</si>
  <si>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</si>
  <si>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</si>
  <si>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</si>
  <si>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</si>
  <si>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</si>
  <si>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</si>
  <si>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</si>
  <si>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</si>
  <si>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</si>
  <si>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</si>
  <si>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</si>
  <si>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</si>
  <si>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</si>
  <si>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</si>
  <si>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</si>
  <si>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</si>
  <si>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</si>
  <si>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</si>
  <si>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</si>
  <si>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</si>
  <si>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</si>
  <si>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</si>
  <si>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</si>
  <si>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</si>
  <si>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</si>
  <si>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</si>
  <si>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</si>
  <si>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</si>
  <si>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</si>
  <si>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</si>
  <si>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</si>
  <si>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</si>
  <si>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</si>
  <si>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</si>
  <si>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</si>
  <si>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</si>
  <si>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</si>
  <si>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</si>
  <si>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</si>
  <si>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</si>
  <si>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</si>
  <si>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</si>
  <si>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</si>
  <si>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</si>
  <si>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</si>
  <si>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</si>
  <si>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</si>
  <si>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</si>
  <si>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</si>
  <si>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</si>
  <si>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</si>
  <si>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</si>
  <si>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</si>
  <si>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</si>
  <si>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</si>
  <si>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</si>
  <si>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</si>
  <si>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</si>
  <si>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</si>
  <si>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①浄化槽設置基数の低迷に伴い有形固定資産が増加しないため、値が増加している。
②浄化槽のため未計上。
③浄化槽のため未計上。
　事業開始からの経過年数が短いため、老朽化対策の必要性は未だ生じていない。</t>
    <phoneticPr fontId="4"/>
  </si>
  <si>
    <t>①収支不足額について、一般会計からの繰入金（基準外）を前提としているため100％を超えるはずであるが、前年度の補助金の精算を行ったため、100％を切っている。　
②事業地域の公共用水域の水質保全を速やかに確保するため、一時的に一般会計繰入金（基準外）により収支不足額を補っているため欠損金が発生していない。
③複数事業を同一会計で処理しているため、一般会計繰入金（基準外）の精算を他事業で一括処理している。そのため、恒常的に高い値を示すこととなる。流動資産の現金が減少し、流動負債の企業債が増となったため、数値は下降した。
④企業債残高の減少により数値が下降した。
⑤事業の性格上、他事業と比較して費用割合が高いため、値が平均値を大きく下回っている。
⑥事業の性格上、他事業と比較して費用割合が高いため、値が平均値を大きく上回っている。
⑦設置されている浄化槽の規模に対して処理区域内人口が少ないため、処理能力には余裕がある。
⑧処理区域内人口＝浄化槽設置済人口としているため、常に100％となっている。
　面的整備とは異なり設置戸数単位での維持管理となるため、コスト削減効果はあまり期待できず、抜本的な構造改革が不可欠となっている。</t>
    <phoneticPr fontId="4"/>
  </si>
  <si>
    <t>本事業の性格上、面的整備を主体とした公共下水道等と比較するとコストが割高となる傾向にあるが、市内全域の公共用水域の水質保全を速やかに確保するためには必要な事業といえる。また、独立採算を目指す上で、一般会計繰入金（基準外）の依存度が他事業に比べて高い点が大きな課題となっており、令和6年6月検針分より、経費回収率を80％とする下水道使用料の改定を行った。事業の公共性や継続性を担保することも重要であり、計画的かつ効率的な経営に努めたい。</t>
    <rPh sb="138" eb="140">
      <t>レイワ</t>
    </rPh>
    <rPh sb="141" eb="142">
      <t>ネン</t>
    </rPh>
    <rPh sb="143" eb="144">
      <t>ガツ</t>
    </rPh>
    <rPh sb="144" eb="146">
      <t>ケンシン</t>
    </rPh>
    <rPh sb="146" eb="147">
      <t>ブン</t>
    </rPh>
    <rPh sb="150" eb="152">
      <t>ケイヒ</t>
    </rPh>
    <rPh sb="152" eb="155">
      <t>カイシュウリツ</t>
    </rPh>
    <rPh sb="162" eb="165">
      <t>ゲスイドウ</t>
    </rPh>
    <rPh sb="165" eb="168">
      <t>シヨウリョウ</t>
    </rPh>
    <rPh sb="169" eb="171">
      <t>カイテイ</t>
    </rPh>
    <rPh sb="172" eb="17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</si>
</sst>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2C-45CF-BB31-833A2B50E7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A2C-45CF-BB31-833A2B50E7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46.36</c:v>
                </c:pt>
                <c:pt idx="1">
                  <c:v>48.51</c:v>
                </c:pt>
                <c:pt idx="2">
                  <c:v>48.76</c:v>
                </c:pt>
                <c:pt idx="3">
                  <c:v>48.26</c:v>
                </c:pt>
                <c:pt idx="4">
                  <c:v>47.11</c:v>
                </c:pt>
              </c:numCache>
            </c:numRef>
          </c:val>
          <c:extLst>
            <c:ext xmlns:c16="http://schemas.microsoft.com/office/drawing/2014/chart" uri="{C3380CC4-5D6E-409C-BE32-E72D297353CC}">
              <c16:uniqueId val="{00000000-8BE4-4AA4-8C2C-27ED55A7D9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56.52</c:v>
                </c:pt>
                <c:pt idx="4">
                  <c:v>88.45</c:v>
                </c:pt>
              </c:numCache>
            </c:numRef>
          </c:val>
          <c:smooth val="0"/>
          <c:extLst>
            <c:ext xmlns:c16="http://schemas.microsoft.com/office/drawing/2014/chart" uri="{C3380CC4-5D6E-409C-BE32-E72D297353CC}">
              <c16:uniqueId val="{00000001-8BE4-4AA4-8C2C-27ED55A7D9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E70-4F60-85D6-65A241DD85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88.43</c:v>
                </c:pt>
                <c:pt idx="4">
                  <c:v>90.34</c:v>
                </c:pt>
              </c:numCache>
            </c:numRef>
          </c:val>
          <c:smooth val="0"/>
          <c:extLst>
            <c:ext xmlns:c16="http://schemas.microsoft.com/office/drawing/2014/chart" uri="{C3380CC4-5D6E-409C-BE32-E72D297353CC}">
              <c16:uniqueId val="{00000001-AE70-4F60-85D6-65A241DD85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104.48</c:v>
                </c:pt>
                <c:pt idx="1">
                  <c:v>103.17</c:v>
                </c:pt>
                <c:pt idx="2">
                  <c:v>89.85</c:v>
                </c:pt>
                <c:pt idx="3">
                  <c:v>96.69</c:v>
                </c:pt>
                <c:pt idx="4">
                  <c:v>96.39</c:v>
                </c:pt>
              </c:numCache>
            </c:numRef>
          </c:val>
          <c:extLst>
            <c:ext xmlns:c16="http://schemas.microsoft.com/office/drawing/2014/chart" uri="{C3380CC4-5D6E-409C-BE32-E72D297353CC}">
              <c16:uniqueId val="{00000000-519F-45EB-AEF3-ADFE4A19B8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100.41</c:v>
                </c:pt>
                <c:pt idx="4">
                  <c:v>100.17</c:v>
                </c:pt>
              </c:numCache>
            </c:numRef>
          </c:val>
          <c:smooth val="0"/>
          <c:extLst>
            <c:ext xmlns:c16="http://schemas.microsoft.com/office/drawing/2014/chart" uri="{C3380CC4-5D6E-409C-BE32-E72D297353CC}">
              <c16:uniqueId val="{00000001-519F-45EB-AEF3-ADFE4A19B8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23.24</c:v>
                </c:pt>
                <c:pt idx="1">
                  <c:v>25.63</c:v>
                </c:pt>
                <c:pt idx="2">
                  <c:v>28.89</c:v>
                </c:pt>
                <c:pt idx="3">
                  <c:v>32.14</c:v>
                </c:pt>
                <c:pt idx="4">
                  <c:v>35.39</c:v>
                </c:pt>
              </c:numCache>
            </c:numRef>
          </c:val>
          <c:extLst>
            <c:ext xmlns:c16="http://schemas.microsoft.com/office/drawing/2014/chart" uri="{C3380CC4-5D6E-409C-BE32-E72D297353CC}">
              <c16:uniqueId val="{00000000-2E9C-45AB-873C-6848B3C8CA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21.02</c:v>
                </c:pt>
                <c:pt idx="4">
                  <c:v>24.31</c:v>
                </c:pt>
              </c:numCache>
            </c:numRef>
          </c:val>
          <c:smooth val="0"/>
          <c:extLst>
            <c:ext xmlns:c16="http://schemas.microsoft.com/office/drawing/2014/chart" uri="{C3380CC4-5D6E-409C-BE32-E72D297353CC}">
              <c16:uniqueId val="{00000001-2E9C-45AB-873C-6848B3C8CA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49-4FE9-8662-0A22E117D2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49-4FE9-8662-0A22E117D2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64-43E8-B731-8C8C001FE8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83.92</c:v>
                </c:pt>
                <c:pt idx="4">
                  <c:v>89.31</c:v>
                </c:pt>
              </c:numCache>
            </c:numRef>
          </c:val>
          <c:smooth val="0"/>
          <c:extLst>
            <c:ext xmlns:c16="http://schemas.microsoft.com/office/drawing/2014/chart" uri="{C3380CC4-5D6E-409C-BE32-E72D297353CC}">
              <c16:uniqueId val="{00000001-E864-43E8-B731-8C8C001FE8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527.09</c:v>
                </c:pt>
                <c:pt idx="1">
                  <c:v>843.02</c:v>
                </c:pt>
                <c:pt idx="2">
                  <c:v>783.92</c:v>
                </c:pt>
                <c:pt idx="3">
                  <c:v>718.33</c:v>
                </c:pt>
                <c:pt idx="4">
                  <c:v>702.27</c:v>
                </c:pt>
              </c:numCache>
            </c:numRef>
          </c:val>
          <c:extLst>
            <c:ext xmlns:c16="http://schemas.microsoft.com/office/drawing/2014/chart" uri="{C3380CC4-5D6E-409C-BE32-E72D297353CC}">
              <c16:uniqueId val="{00000000-04A6-4B37-B1B7-483DB54138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122.71</c:v>
                </c:pt>
                <c:pt idx="4">
                  <c:v>138.19999999999999</c:v>
                </c:pt>
              </c:numCache>
            </c:numRef>
          </c:val>
          <c:smooth val="0"/>
          <c:extLst>
            <c:ext xmlns:c16="http://schemas.microsoft.com/office/drawing/2014/chart" uri="{C3380CC4-5D6E-409C-BE32-E72D297353CC}">
              <c16:uniqueId val="{00000001-04A6-4B37-B1B7-483DB54138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407.17</c:v>
                </c:pt>
                <c:pt idx="1">
                  <c:v>547.14</c:v>
                </c:pt>
                <c:pt idx="2">
                  <c:v>493.46</c:v>
                </c:pt>
                <c:pt idx="3">
                  <c:v>457.16</c:v>
                </c:pt>
                <c:pt idx="4">
                  <c:v>354.03</c:v>
                </c:pt>
              </c:numCache>
            </c:numRef>
          </c:val>
          <c:extLst>
            <c:ext xmlns:c16="http://schemas.microsoft.com/office/drawing/2014/chart" uri="{C3380CC4-5D6E-409C-BE32-E72D297353CC}">
              <c16:uniqueId val="{00000000-F23C-45B6-A852-49DBB073B0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294.08999999999997</c:v>
                </c:pt>
                <c:pt idx="4">
                  <c:v>294.08999999999997</c:v>
                </c:pt>
              </c:numCache>
            </c:numRef>
          </c:val>
          <c:smooth val="0"/>
          <c:extLst>
            <c:ext xmlns:c16="http://schemas.microsoft.com/office/drawing/2014/chart" uri="{C3380CC4-5D6E-409C-BE32-E72D297353CC}">
              <c16:uniqueId val="{00000001-F23C-45B6-A852-49DBB073B0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26.36</c:v>
                </c:pt>
                <c:pt idx="1">
                  <c:v>25.23</c:v>
                </c:pt>
                <c:pt idx="2">
                  <c:v>21.87</c:v>
                </c:pt>
                <c:pt idx="3">
                  <c:v>22.56</c:v>
                </c:pt>
                <c:pt idx="4">
                  <c:v>22.48</c:v>
                </c:pt>
              </c:numCache>
            </c:numRef>
          </c:val>
          <c:extLst>
            <c:ext xmlns:c16="http://schemas.microsoft.com/office/drawing/2014/chart" uri="{C3380CC4-5D6E-409C-BE32-E72D297353CC}">
              <c16:uniqueId val="{00000000-23A4-4079-BDD3-8CDA73F5E2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60</c:v>
                </c:pt>
                <c:pt idx="4">
                  <c:v>59.01</c:v>
                </c:pt>
              </c:numCache>
            </c:numRef>
          </c:val>
          <c:smooth val="0"/>
          <c:extLst>
            <c:ext xmlns:c16="http://schemas.microsoft.com/office/drawing/2014/chart" uri="{C3380CC4-5D6E-409C-BE32-E72D297353CC}">
              <c16:uniqueId val="{00000001-23A4-4079-BDD3-8CDA73F5E2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383.1</c:v>
                </c:pt>
                <c:pt idx="1">
                  <c:v>400.3</c:v>
                </c:pt>
                <c:pt idx="2">
                  <c:v>461.75</c:v>
                </c:pt>
                <c:pt idx="3">
                  <c:v>447.64</c:v>
                </c:pt>
                <c:pt idx="4">
                  <c:v>449.25</c:v>
                </c:pt>
              </c:numCache>
            </c:numRef>
          </c:val>
          <c:extLst>
            <c:ext xmlns:c16="http://schemas.microsoft.com/office/drawing/2014/chart" uri="{C3380CC4-5D6E-409C-BE32-E72D297353CC}">
              <c16:uniqueId val="{00000000-F208-4D33-AA98-209BDCDCA6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282.70999999999998</c:v>
                </c:pt>
                <c:pt idx="4">
                  <c:v>291.82</c:v>
                </c:pt>
              </c:numCache>
            </c:numRef>
          </c:val>
          <c:smooth val="0"/>
          <c:extLst>
            <c:ext xmlns:c16="http://schemas.microsoft.com/office/drawing/2014/chart" uri="{C3380CC4-5D6E-409C-BE32-E72D297353CC}">
              <c16:uniqueId val="{00000001-F208-4D33-AA98-209BDCDCA6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K1" zoomScale="70" zoomScaleNormal="70" workbookViewId="0">
      <selection activeCell="BL11" sqref="BL11:BZ1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太田市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222403</v>
      </c>
      <c r="AM8" s="45"/>
      <c r="AN8" s="45"/>
      <c r="AO8" s="45"/>
      <c r="AP8" s="45"/>
      <c r="AQ8" s="45"/>
      <c r="AR8" s="45"/>
      <c r="AS8" s="45"/>
      <c r="AT8" s="46">
        <f>データ!T6</f>
        <v>175.54</v>
      </c>
      <c r="AU8" s="46"/>
      <c r="AV8" s="46"/>
      <c r="AW8" s="46"/>
      <c r="AX8" s="46"/>
      <c r="AY8" s="46"/>
      <c r="AZ8" s="46"/>
      <c r="BA8" s="46"/>
      <c r="BB8" s="46">
        <f>データ!U6</f>
        <v>1266.96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72.31</v>
      </c>
      <c r="J10" s="46"/>
      <c r="K10" s="46"/>
      <c r="L10" s="46"/>
      <c r="M10" s="46"/>
      <c r="N10" s="46"/>
      <c r="O10" s="46"/>
      <c r="P10" s="46">
        <f>データ!P6</f>
        <v>0.65</v>
      </c>
      <c r="Q10" s="46"/>
      <c r="R10" s="46"/>
      <c r="S10" s="46"/>
      <c r="T10" s="46"/>
      <c r="U10" s="46"/>
      <c r="V10" s="46"/>
      <c r="W10" s="46">
        <f>データ!Q6</f>
        <v>100</v>
      </c>
      <c r="X10" s="46"/>
      <c r="Y10" s="46"/>
      <c r="Z10" s="46"/>
      <c r="AA10" s="46"/>
      <c r="AB10" s="46"/>
      <c r="AC10" s="46"/>
      <c r="AD10" s="45">
        <f>データ!R6</f>
        <v>2222</v>
      </c>
      <c r="AE10" s="45"/>
      <c r="AF10" s="45"/>
      <c r="AG10" s="45"/>
      <c r="AH10" s="45"/>
      <c r="AI10" s="45"/>
      <c r="AJ10" s="45"/>
      <c r="AK10" s="2"/>
      <c r="AL10" s="45">
        <f>データ!V6</f>
        <v>1434</v>
      </c>
      <c r="AM10" s="45"/>
      <c r="AN10" s="45"/>
      <c r="AO10" s="45"/>
      <c r="AP10" s="45"/>
      <c r="AQ10" s="45"/>
      <c r="AR10" s="45"/>
      <c r="AS10" s="45"/>
      <c r="AT10" s="46">
        <f>データ!W6</f>
        <v>6.47</v>
      </c>
      <c r="AU10" s="46"/>
      <c r="AV10" s="46"/>
      <c r="AW10" s="46"/>
      <c r="AX10" s="46"/>
      <c r="AY10" s="46"/>
      <c r="AZ10" s="46"/>
      <c r="BA10" s="46"/>
      <c r="BB10" s="46">
        <f>データ!X6</f>
        <v>221.64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haNPXIfffNK1zZssfqlpctsqgLW0pRTg5sMCGfhi4X/e0a8di3BK8ebJ+lMcRXNxjXBndRAvDUYGyC/ql+YG1Q==" saltValue="S7nHLYLN8zvk9ciXOD0O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102059</v>
      </c>
      <c r="D6" s="19">
        <f t="shared" si="3"/>
        <v>46</v>
      </c>
      <c r="E6" s="19">
        <f t="shared" si="3"/>
        <v>18</v>
      </c>
      <c r="F6" s="19">
        <f t="shared" si="3"/>
        <v>0</v>
      </c>
      <c r="G6" s="19">
        <f t="shared" si="3"/>
        <v>0</v>
      </c>
      <c r="H6" s="19" t="str">
        <f t="shared" si="3"/>
        <v>群馬県　太田市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72.31</v>
      </c>
      <c r="P6" s="20">
        <f t="shared" si="3"/>
        <v>0.65</v>
      </c>
      <c r="Q6" s="20">
        <f t="shared" si="3"/>
        <v>100</v>
      </c>
      <c r="R6" s="20">
        <f t="shared" si="3"/>
        <v>2222</v>
      </c>
      <c r="S6" s="20">
        <f t="shared" si="3"/>
        <v>222403</v>
      </c>
      <c r="T6" s="20">
        <f t="shared" si="3"/>
        <v>175.54</v>
      </c>
      <c r="U6" s="20">
        <f t="shared" si="3"/>
        <v>1266.96</v>
      </c>
      <c r="V6" s="20">
        <f t="shared" si="3"/>
        <v>1434</v>
      </c>
      <c r="W6" s="20">
        <f t="shared" si="3"/>
        <v>6.47</v>
      </c>
      <c r="X6" s="20">
        <f t="shared" si="3"/>
        <v>221.64</v>
      </c>
      <c r="Y6" s="21">
        <f>IF(Y7="",NA(),Y7)</f>
        <v>104.48</v>
      </c>
      <c r="Z6" s="21">
        <f t="shared" ref="Z6:AH6" si="4">IF(Z7="",NA(),Z7)</f>
        <v>103.17</v>
      </c>
      <c r="AA6" s="21">
        <f t="shared" si="4"/>
        <v>89.85</v>
      </c>
      <c r="AB6" s="21">
        <f t="shared" si="4"/>
        <v>96.69</v>
      </c>
      <c r="AC6" s="21">
        <f t="shared" si="4"/>
        <v>96.39</v>
      </c>
      <c r="AD6" s="21">
        <f t="shared" si="4"/>
        <v>90.02</v>
      </c>
      <c r="AE6" s="21">
        <f t="shared" si="4"/>
        <v>93.76</v>
      </c>
      <c r="AF6" s="21">
        <f t="shared" si="4"/>
        <v>95.33</v>
      </c>
      <c r="AG6" s="21">
        <f t="shared" si="4"/>
        <v>100.41</v>
      </c>
      <c r="AH6" s="21">
        <f t="shared" si="4"/>
        <v>100.17</v>
      </c>
      <c r="AI6" s="20" t="str">
        <f>IF(AI7="","",IF(AI7="-","【-】","【"&amp;SUBSTITUTE(TEXT(AI7,"#,##0.00"),"-","△")&amp;"】"))</f>
        <v>【100.42】</v>
      </c>
      <c r="AJ6" s="20">
        <f>IF(AJ7="",NA(),AJ7)</f>
        <v>0</v>
      </c>
      <c r="AK6" s="20">
        <f t="shared" ref="AK6:AS6" si="5">IF(AK7="",NA(),AK7)</f>
        <v>0</v>
      </c>
      <c r="AL6" s="20">
        <f t="shared" si="5"/>
        <v>0</v>
      </c>
      <c r="AM6" s="20">
        <f t="shared" si="5"/>
        <v>0</v>
      </c>
      <c r="AN6" s="20">
        <f t="shared" si="5"/>
        <v>0</v>
      </c>
      <c r="AO6" s="21">
        <f t="shared" si="5"/>
        <v>221.28</v>
      </c>
      <c r="AP6" s="21">
        <f t="shared" si="5"/>
        <v>173.09</v>
      </c>
      <c r="AQ6" s="21">
        <f t="shared" si="5"/>
        <v>162.82</v>
      </c>
      <c r="AR6" s="21">
        <f t="shared" si="5"/>
        <v>83.92</v>
      </c>
      <c r="AS6" s="21">
        <f t="shared" si="5"/>
        <v>89.31</v>
      </c>
      <c r="AT6" s="20" t="str">
        <f>IF(AT7="","",IF(AT7="-","【-】","【"&amp;SUBSTITUTE(TEXT(AT7,"#,##0.00"),"-","△")&amp;"】"))</f>
        <v>【82.66】</v>
      </c>
      <c r="AU6" s="21">
        <f>IF(AU7="",NA(),AU7)</f>
        <v>527.09</v>
      </c>
      <c r="AV6" s="21">
        <f t="shared" ref="AV6:BD6" si="6">IF(AV7="",NA(),AV7)</f>
        <v>843.02</v>
      </c>
      <c r="AW6" s="21">
        <f t="shared" si="6"/>
        <v>783.92</v>
      </c>
      <c r="AX6" s="21">
        <f t="shared" si="6"/>
        <v>718.33</v>
      </c>
      <c r="AY6" s="21">
        <f t="shared" si="6"/>
        <v>702.27</v>
      </c>
      <c r="AZ6" s="21">
        <f t="shared" si="6"/>
        <v>113.42</v>
      </c>
      <c r="BA6" s="21">
        <f t="shared" si="6"/>
        <v>117.39</v>
      </c>
      <c r="BB6" s="21">
        <f t="shared" si="6"/>
        <v>125.61</v>
      </c>
      <c r="BC6" s="21">
        <f t="shared" si="6"/>
        <v>122.71</v>
      </c>
      <c r="BD6" s="21">
        <f t="shared" si="6"/>
        <v>138.19999999999999</v>
      </c>
      <c r="BE6" s="20" t="str">
        <f>IF(BE7="","",IF(BE7="-","【-】","【"&amp;SUBSTITUTE(TEXT(BE7,"#,##0.00"),"-","△")&amp;"】"))</f>
        <v>【140.15】</v>
      </c>
      <c r="BF6" s="21">
        <f>IF(BF7="",NA(),BF7)</f>
        <v>407.17</v>
      </c>
      <c r="BG6" s="21">
        <f t="shared" ref="BG6:BO6" si="7">IF(BG7="",NA(),BG7)</f>
        <v>547.14</v>
      </c>
      <c r="BH6" s="21">
        <f t="shared" si="7"/>
        <v>493.46</v>
      </c>
      <c r="BI6" s="21">
        <f t="shared" si="7"/>
        <v>457.16</v>
      </c>
      <c r="BJ6" s="21">
        <f t="shared" si="7"/>
        <v>354.03</v>
      </c>
      <c r="BK6" s="21">
        <f t="shared" si="7"/>
        <v>386.46</v>
      </c>
      <c r="BL6" s="21">
        <f t="shared" si="7"/>
        <v>421.25</v>
      </c>
      <c r="BM6" s="21">
        <f t="shared" si="7"/>
        <v>398.42</v>
      </c>
      <c r="BN6" s="21">
        <f t="shared" si="7"/>
        <v>294.08999999999997</v>
      </c>
      <c r="BO6" s="21">
        <f t="shared" si="7"/>
        <v>294.08999999999997</v>
      </c>
      <c r="BP6" s="20" t="str">
        <f>IF(BP7="","",IF(BP7="-","【-】","【"&amp;SUBSTITUTE(TEXT(BP7,"#,##0.00"),"-","△")&amp;"】"))</f>
        <v>【307.39】</v>
      </c>
      <c r="BQ6" s="21">
        <f>IF(BQ7="",NA(),BQ7)</f>
        <v>26.36</v>
      </c>
      <c r="BR6" s="21">
        <f t="shared" ref="BR6:BZ6" si="8">IF(BR7="",NA(),BR7)</f>
        <v>25.23</v>
      </c>
      <c r="BS6" s="21">
        <f t="shared" si="8"/>
        <v>21.87</v>
      </c>
      <c r="BT6" s="21">
        <f t="shared" si="8"/>
        <v>22.56</v>
      </c>
      <c r="BU6" s="21">
        <f t="shared" si="8"/>
        <v>22.48</v>
      </c>
      <c r="BV6" s="21">
        <f t="shared" si="8"/>
        <v>55.85</v>
      </c>
      <c r="BW6" s="21">
        <f t="shared" si="8"/>
        <v>53.23</v>
      </c>
      <c r="BX6" s="21">
        <f t="shared" si="8"/>
        <v>50.7</v>
      </c>
      <c r="BY6" s="21">
        <f t="shared" si="8"/>
        <v>60</v>
      </c>
      <c r="BZ6" s="21">
        <f t="shared" si="8"/>
        <v>59.01</v>
      </c>
      <c r="CA6" s="20" t="str">
        <f>IF(CA7="","",IF(CA7="-","【-】","【"&amp;SUBSTITUTE(TEXT(CA7,"#,##0.00"),"-","△")&amp;"】"))</f>
        <v>【57.03】</v>
      </c>
      <c r="CB6" s="21">
        <f>IF(CB7="",NA(),CB7)</f>
        <v>383.1</v>
      </c>
      <c r="CC6" s="21">
        <f t="shared" ref="CC6:CK6" si="9">IF(CC7="",NA(),CC7)</f>
        <v>400.3</v>
      </c>
      <c r="CD6" s="21">
        <f t="shared" si="9"/>
        <v>461.75</v>
      </c>
      <c r="CE6" s="21">
        <f t="shared" si="9"/>
        <v>447.64</v>
      </c>
      <c r="CF6" s="21">
        <f t="shared" si="9"/>
        <v>449.25</v>
      </c>
      <c r="CG6" s="21">
        <f t="shared" si="9"/>
        <v>287.91000000000003</v>
      </c>
      <c r="CH6" s="21">
        <f t="shared" si="9"/>
        <v>283.3</v>
      </c>
      <c r="CI6" s="21">
        <f t="shared" si="9"/>
        <v>289.81</v>
      </c>
      <c r="CJ6" s="21">
        <f t="shared" si="9"/>
        <v>282.70999999999998</v>
      </c>
      <c r="CK6" s="21">
        <f t="shared" si="9"/>
        <v>291.82</v>
      </c>
      <c r="CL6" s="20" t="str">
        <f>IF(CL7="","",IF(CL7="-","【-】","【"&amp;SUBSTITUTE(TEXT(CL7,"#,##0.00"),"-","△")&amp;"】"))</f>
        <v>【294.83】</v>
      </c>
      <c r="CM6" s="21">
        <f>IF(CM7="",NA(),CM7)</f>
        <v>46.36</v>
      </c>
      <c r="CN6" s="21">
        <f t="shared" ref="CN6:CV6" si="10">IF(CN7="",NA(),CN7)</f>
        <v>48.51</v>
      </c>
      <c r="CO6" s="21">
        <f t="shared" si="10"/>
        <v>48.76</v>
      </c>
      <c r="CP6" s="21">
        <f t="shared" si="10"/>
        <v>48.26</v>
      </c>
      <c r="CQ6" s="21">
        <f t="shared" si="10"/>
        <v>47.11</v>
      </c>
      <c r="CR6" s="21">
        <f t="shared" si="10"/>
        <v>54.93</v>
      </c>
      <c r="CS6" s="21">
        <f t="shared" si="10"/>
        <v>55.96</v>
      </c>
      <c r="CT6" s="21">
        <f t="shared" si="10"/>
        <v>56.45</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88.43</v>
      </c>
      <c r="DG6" s="21">
        <f t="shared" si="11"/>
        <v>90.34</v>
      </c>
      <c r="DH6" s="20" t="str">
        <f>IF(DH7="","",IF(DH7="-","【-】","【"&amp;SUBSTITUTE(TEXT(DH7,"#,##0.00"),"-","△")&amp;"】"))</f>
        <v>【86.02】</v>
      </c>
      <c r="DI6" s="21">
        <f>IF(DI7="",NA(),DI7)</f>
        <v>23.24</v>
      </c>
      <c r="DJ6" s="21">
        <f t="shared" ref="DJ6:DR6" si="12">IF(DJ7="",NA(),DJ7)</f>
        <v>25.63</v>
      </c>
      <c r="DK6" s="21">
        <f t="shared" si="12"/>
        <v>28.89</v>
      </c>
      <c r="DL6" s="21">
        <f t="shared" si="12"/>
        <v>32.14</v>
      </c>
      <c r="DM6" s="21">
        <f t="shared" si="12"/>
        <v>35.39</v>
      </c>
      <c r="DN6" s="21">
        <f t="shared" si="12"/>
        <v>16.41</v>
      </c>
      <c r="DO6" s="21">
        <f t="shared" si="12"/>
        <v>16.63</v>
      </c>
      <c r="DP6" s="21">
        <f t="shared" si="12"/>
        <v>15.4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102059</v>
      </c>
      <c r="D7" s="23">
        <v>46</v>
      </c>
      <c r="E7" s="23">
        <v>18</v>
      </c>
      <c r="F7" s="23">
        <v>0</v>
      </c>
      <c r="G7" s="23">
        <v>0</v>
      </c>
      <c r="H7" s="23" t="s">
        <v>95</v>
      </c>
      <c r="I7" s="23" t="s">
        <v>96</v>
      </c>
      <c r="J7" s="23" t="s">
        <v>97</v>
      </c>
      <c r="K7" s="23" t="s">
        <v>98</v>
      </c>
      <c r="L7" s="23" t="s">
        <v>99</v>
      </c>
      <c r="M7" s="23" t="s">
        <v>100</v>
      </c>
      <c r="N7" s="24" t="s">
        <v>101</v>
      </c>
      <c r="O7" s="24">
        <v>72.31</v>
      </c>
      <c r="P7" s="24">
        <v>0.65</v>
      </c>
      <c r="Q7" s="24">
        <v>100</v>
      </c>
      <c r="R7" s="24">
        <v>2222</v>
      </c>
      <c r="S7" s="24">
        <v>222403</v>
      </c>
      <c r="T7" s="24">
        <v>175.54</v>
      </c>
      <c r="U7" s="24">
        <v>1266.96</v>
      </c>
      <c r="V7" s="24">
        <v>1434</v>
      </c>
      <c r="W7" s="24">
        <v>6.47</v>
      </c>
      <c r="X7" s="24">
        <v>221.64</v>
      </c>
      <c r="Y7" s="24">
        <v>104.48</v>
      </c>
      <c r="Z7" s="24">
        <v>103.17</v>
      </c>
      <c r="AA7" s="24">
        <v>89.85</v>
      </c>
      <c r="AB7" s="24">
        <v>96.69</v>
      </c>
      <c r="AC7" s="24">
        <v>96.39</v>
      </c>
      <c r="AD7" s="24">
        <v>90.02</v>
      </c>
      <c r="AE7" s="24">
        <v>93.76</v>
      </c>
      <c r="AF7" s="24">
        <v>95.33</v>
      </c>
      <c r="AG7" s="24">
        <v>100.41</v>
      </c>
      <c r="AH7" s="24">
        <v>100.17</v>
      </c>
      <c r="AI7" s="24">
        <v>100.42</v>
      </c>
      <c r="AJ7" s="24">
        <v>0</v>
      </c>
      <c r="AK7" s="24">
        <v>0</v>
      </c>
      <c r="AL7" s="24">
        <v>0</v>
      </c>
      <c r="AM7" s="24">
        <v>0</v>
      </c>
      <c r="AN7" s="24">
        <v>0</v>
      </c>
      <c r="AO7" s="24">
        <v>221.28</v>
      </c>
      <c r="AP7" s="24">
        <v>173.09</v>
      </c>
      <c r="AQ7" s="24">
        <v>162.82</v>
      </c>
      <c r="AR7" s="24">
        <v>83.92</v>
      </c>
      <c r="AS7" s="24">
        <v>89.31</v>
      </c>
      <c r="AT7" s="24">
        <v>82.66</v>
      </c>
      <c r="AU7" s="24">
        <v>527.09</v>
      </c>
      <c r="AV7" s="24">
        <v>843.02</v>
      </c>
      <c r="AW7" s="24">
        <v>783.92</v>
      </c>
      <c r="AX7" s="24">
        <v>718.33</v>
      </c>
      <c r="AY7" s="24">
        <v>702.27</v>
      </c>
      <c r="AZ7" s="24">
        <v>113.42</v>
      </c>
      <c r="BA7" s="24">
        <v>117.39</v>
      </c>
      <c r="BB7" s="24">
        <v>125.61</v>
      </c>
      <c r="BC7" s="24">
        <v>122.71</v>
      </c>
      <c r="BD7" s="24">
        <v>138.19999999999999</v>
      </c>
      <c r="BE7" s="24">
        <v>140.15</v>
      </c>
      <c r="BF7" s="24">
        <v>407.17</v>
      </c>
      <c r="BG7" s="24">
        <v>547.14</v>
      </c>
      <c r="BH7" s="24">
        <v>493.46</v>
      </c>
      <c r="BI7" s="24">
        <v>457.16</v>
      </c>
      <c r="BJ7" s="24">
        <v>354.03</v>
      </c>
      <c r="BK7" s="24">
        <v>386.46</v>
      </c>
      <c r="BL7" s="24">
        <v>421.25</v>
      </c>
      <c r="BM7" s="24">
        <v>398.42</v>
      </c>
      <c r="BN7" s="24">
        <v>294.08999999999997</v>
      </c>
      <c r="BO7" s="24">
        <v>294.08999999999997</v>
      </c>
      <c r="BP7" s="24">
        <v>307.39</v>
      </c>
      <c r="BQ7" s="24">
        <v>26.36</v>
      </c>
      <c r="BR7" s="24">
        <v>25.23</v>
      </c>
      <c r="BS7" s="24">
        <v>21.87</v>
      </c>
      <c r="BT7" s="24">
        <v>22.56</v>
      </c>
      <c r="BU7" s="24">
        <v>22.48</v>
      </c>
      <c r="BV7" s="24">
        <v>55.85</v>
      </c>
      <c r="BW7" s="24">
        <v>53.23</v>
      </c>
      <c r="BX7" s="24">
        <v>50.7</v>
      </c>
      <c r="BY7" s="24">
        <v>60</v>
      </c>
      <c r="BZ7" s="24">
        <v>59.01</v>
      </c>
      <c r="CA7" s="24">
        <v>57.03</v>
      </c>
      <c r="CB7" s="24">
        <v>383.1</v>
      </c>
      <c r="CC7" s="24">
        <v>400.3</v>
      </c>
      <c r="CD7" s="24">
        <v>461.75</v>
      </c>
      <c r="CE7" s="24">
        <v>447.64</v>
      </c>
      <c r="CF7" s="24">
        <v>449.25</v>
      </c>
      <c r="CG7" s="24">
        <v>287.91000000000003</v>
      </c>
      <c r="CH7" s="24">
        <v>283.3</v>
      </c>
      <c r="CI7" s="24">
        <v>289.81</v>
      </c>
      <c r="CJ7" s="24">
        <v>282.70999999999998</v>
      </c>
      <c r="CK7" s="24">
        <v>291.82</v>
      </c>
      <c r="CL7" s="24">
        <v>294.83</v>
      </c>
      <c r="CM7" s="24">
        <v>46.36</v>
      </c>
      <c r="CN7" s="24">
        <v>48.51</v>
      </c>
      <c r="CO7" s="24">
        <v>48.76</v>
      </c>
      <c r="CP7" s="24">
        <v>48.26</v>
      </c>
      <c r="CQ7" s="24">
        <v>47.11</v>
      </c>
      <c r="CR7" s="24">
        <v>54.93</v>
      </c>
      <c r="CS7" s="24">
        <v>55.96</v>
      </c>
      <c r="CT7" s="24">
        <v>56.45</v>
      </c>
      <c r="CU7" s="24">
        <v>56.52</v>
      </c>
      <c r="CV7" s="24">
        <v>88.45</v>
      </c>
      <c r="CW7" s="24">
        <v>84.27</v>
      </c>
      <c r="CX7" s="24">
        <v>100</v>
      </c>
      <c r="CY7" s="24">
        <v>100</v>
      </c>
      <c r="CZ7" s="24">
        <v>100</v>
      </c>
      <c r="DA7" s="24">
        <v>100</v>
      </c>
      <c r="DB7" s="24">
        <v>100</v>
      </c>
      <c r="DC7" s="24">
        <v>65.569999999999993</v>
      </c>
      <c r="DD7" s="24">
        <v>60.12</v>
      </c>
      <c r="DE7" s="24">
        <v>54.99</v>
      </c>
      <c r="DF7" s="24">
        <v>88.43</v>
      </c>
      <c r="DG7" s="24">
        <v>90.34</v>
      </c>
      <c r="DH7" s="24">
        <v>86.02</v>
      </c>
      <c r="DI7" s="24">
        <v>23.24</v>
      </c>
      <c r="DJ7" s="24">
        <v>25.63</v>
      </c>
      <c r="DK7" s="24">
        <v>28.89</v>
      </c>
      <c r="DL7" s="24">
        <v>32.14</v>
      </c>
      <c r="DM7" s="24">
        <v>35.39</v>
      </c>
      <c r="DN7" s="24">
        <v>16.41</v>
      </c>
      <c r="DO7" s="24">
        <v>16.63</v>
      </c>
      <c r="DP7" s="24">
        <v>15.4</v>
      </c>
      <c r="DQ7" s="24">
        <v>21.02</v>
      </c>
      <c r="DR7" s="24">
        <v>24.31</v>
      </c>
      <c r="DS7" s="24">
        <v>22.91</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2024-01-30T02:14:47Z</cp:lastPrinted>
  <dcterms:created xsi:type="dcterms:W3CDTF">2023-12-12T01:07:20Z</dcterms:created>
  <dcterms:modified xsi:type="dcterms:W3CDTF">2024-02-19T02:58:02Z</dcterms:modified>
  <cp:category/>
</cp:coreProperties>
</file>