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2.19.194\share\管理課\◎経営課\004.経営全般\001.調査回答\005.経営比較分析表\001.提出\R5\2提出\"/>
    </mc:Choice>
  </mc:AlternateContent>
  <xr:revisionPtr revIDLastSave="0" documentId="13_ncr:1_{7B64ED0C-17BD-4B93-AD1F-4FA3F45EB69A}" xr6:coauthVersionLast="47" xr6:coauthVersionMax="47" xr10:uidLastSave="{00000000-0000-0000-0000-000000000000}"/>
  <workbookProtection workbookAlgorithmName="SHA-512" workbookHashValue="Pw/QYldrMC5BNQ8BVaBj1Z+KfU2OS6+kynv/fMOknloY+v5P46jYKidJMNzs66Ah9fbx4HpmzhwptoGVOFVe6w==" workbookSaltValue="qu4zVrFYt9kVf4xUIseVBw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R6" i="5"/>
  <c r="AD10" i="4" s="1"/>
  <c r="Q6" i="5"/>
  <c r="W10" i="4" s="1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G85" i="4"/>
  <c r="E85" i="4"/>
  <c r="AT10" i="4"/>
  <c r="B10" i="4"/>
  <c r="BB8" i="4"/>
  <c r="AT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<sst xmlns="http://schemas.openxmlformats.org/spreadsheetml/2006/main" count="271" uniqueCount="119">
  <si>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</si>
  <si>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</si>
  <si>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</si>
  <si>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</si>
  <si>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</si>
  <si>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</si>
  <si>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</si>
  <si>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</si>
  <si>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</si>
  <si>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</si>
  <si>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</si>
  <si>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</si>
  <si>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</si>
  <si>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</si>
  <si>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</si>
  <si>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</si>
  <si>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</si>
  <si>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</si>
  <si>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</si>
  <si>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</si>
  <si>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</si>
  <si>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</si>
  <si>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</si>
  <si>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</si>
  <si>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</si>
  <si>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</si>
  <si>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</si>
  <si>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</si>
  <si>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</si>
  <si>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</si>
  <si>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</si>
  <si>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</si>
  <si>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</si>
  <si>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</si>
  <si>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</si>
  <si>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</si>
  <si>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</si>
  <si>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</si>
  <si>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</si>
  <si>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</si>
  <si>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</si>
  <si>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</si>
  <si>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</si>
  <si>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</si>
  <si>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</si>
  <si>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</si>
  <si>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</si>
  <si>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</si>
  <si>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</si>
  <si>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</si>
  <si>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</si>
  <si>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</si>
  <si>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</si>
  <si>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</si>
  <si>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</si>
  <si>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</si>
  <si>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</si>
  <si>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</si>
  <si>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</si>
  <si>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</si>
  <si>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</si>
  <si>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</si>
  <si>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</si>
  <si>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</si>
  <si>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</si>
  <si>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</si>
  <si>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</si>
  <si>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</si>
  <si>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</si>
  <si>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</si>
  <si>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</si>
  <si>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</si>
  <si>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</si>
  <si>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</si>
  <si>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</si>
  <si>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</si>
  <si>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</si>
  <si>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</si>
  <si>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</si>
  <si>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</si>
  <si>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</si>
  <si>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</si>
  <si>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</si>
  <si>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</si>
  <si>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</si>
  <si>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</si>
  <si>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</si>
  <si>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</si>
  <si>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</si>
  <si>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</si>
  <si>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</si>
  <si>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</si>
  <si>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</si>
  <si>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</si>
  <si>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</si>
  <si>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</si>
  <si>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富岡市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</si>
  <si>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</si>
  <si>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</si>
  <si>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</si>
  <si>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</si>
  <si>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</si>
  <si>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</si>
  <si>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</si>
  <si>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</si>
  <si>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</si>
  <si>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</si>
  <si>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</si>
  <si>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</si>
  <si>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</si>
  <si>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</si>
  <si>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</si>
  <si>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</si>
  <si>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</si>
  <si>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</si>
  <si>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</si>
  <si>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供用開始後15年であり、浄化槽の老朽化が進んでいるため、計画的に部品交換を行う必要があります。また、保守点検、清掃を定期的に実施し、故障を未然に防ぐよう努めます。</t>
    <rPh sb="1" eb="3">
      <t>キョウヨウ</t>
    </rPh>
    <rPh sb="8" eb="9">
      <t>ネン</t>
    </rPh>
    <rPh sb="13" eb="16">
      <t>ジョウカソウ</t>
    </rPh>
    <rPh sb="17" eb="20">
      <t>ロウキュウカ</t>
    </rPh>
    <rPh sb="21" eb="22">
      <t>スス</t>
    </rPh>
    <rPh sb="29" eb="32">
      <t>ケイカクテキ</t>
    </rPh>
    <rPh sb="33" eb="37">
      <t>ブヒンコウカン</t>
    </rPh>
    <rPh sb="38" eb="39">
      <t>オコナ</t>
    </rPh>
    <rPh sb="40" eb="42">
      <t>ヒツヨウ</t>
    </rPh>
    <phoneticPr fontId="4"/>
  </si>
  <si>
    <t>(1)令和元年度より地方公営企業法の全部を適用しています。
(2)人口減少や節水型社会の浸透による使用料収入の伸び悩み、施設の維持管理費用の増加が見込まれ、経営状況は厳しさを増しています。サービスの安定的な継続のために、汚水処理費用の削減や使用料収入の確保、使用料改定の検討なども含め、今まで以上の経営改善が必要です。
(3)中長期的な経営の基本計画である「富岡市下水道事業経営戦略」に基づき、計画的かつ効率的な施設整備や施設管理を徹底し、安定的な事業運営に努めます。
(4)令和２年で市町村設置型浄化槽の新規設置の受付を終了し、令和３年度で設置工事が完了しています。令和５年度からは、設置15年を経過したものから順次無償譲渡を行っていきます。</t>
    <rPh sb="168" eb="170">
      <t>ケイエイ</t>
    </rPh>
    <rPh sb="171" eb="175">
      <t>キホンケイカク</t>
    </rPh>
    <rPh sb="179" eb="191">
      <t>トミオカシゲスイドウジギョウケイエイセンリャク</t>
    </rPh>
    <rPh sb="193" eb="194">
      <t>モト</t>
    </rPh>
    <rPh sb="197" eb="200">
      <t>ケイカクテキ</t>
    </rPh>
    <rPh sb="202" eb="205">
      <t>コウリツテキ</t>
    </rPh>
    <rPh sb="206" eb="210">
      <t>シセツセイビ</t>
    </rPh>
    <rPh sb="211" eb="215">
      <t>シセツカンリ</t>
    </rPh>
    <rPh sb="216" eb="218">
      <t>テッテイ</t>
    </rPh>
    <rPh sb="220" eb="223">
      <t>アンテイテキ</t>
    </rPh>
    <rPh sb="229" eb="230">
      <t>ツト</t>
    </rPh>
    <rPh sb="284" eb="286">
      <t>レイワ</t>
    </rPh>
    <rPh sb="287" eb="289">
      <t>ネンド</t>
    </rPh>
    <rPh sb="293" eb="295">
      <t>セッチ</t>
    </rPh>
    <rPh sb="297" eb="298">
      <t>ネン</t>
    </rPh>
    <rPh sb="299" eb="301">
      <t>ケイカ</t>
    </rPh>
    <rPh sb="307" eb="311">
      <t>ジュンジムショウ</t>
    </rPh>
    <rPh sb="311" eb="313">
      <t>ジョウト</t>
    </rPh>
    <rPh sb="314" eb="315">
      <t>オコナ</t>
    </rPh>
    <phoneticPr fontId="4"/>
  </si>
  <si>
    <t>①「経常収支比率」は、100％を超えていますが、一般会計繰入金を受けているため、より一層の経費削減、使用料収入の確保により更なる経営改善が必要です。
③「流動比率」は、100％を超えており、短期的な債務に対する支払能力があるといえます。
④R2の数値に計上誤りがあり、本来は「191.75％」となります。新規設置の受付終了により新規借入を行っていないことから、企業債残高は減少しています。
⑤「経費回収率」は、全国平均、類似団体平均値を上回っており改善傾向にあるものの、100％を下回っているため、汚水処理費用の削減が必要です。
⑥「汚水処理原価」は、全国平均、類似団体平均値を下回っており、効率的な汚水処理ができているといえます。引き続き維持管理費を削減し、経営改善を進めていきます。
⑦「施設利用率」は、全国平均、類似団体平均値を下回っています。
⑧市設置型から個人設置型への移行に向け、令和２年度で新規設置の受付を終了し、令和３年度で設置工事は完了いたしました。今後の水洗化率向上は、合併浄化槽設置に対する補助金交付事業により展開していきます。
　以上のことから、健全経営を続けるため、維持管理費削減に向けた取り組みが必要であり、委託業務の見直しや浄化槽の譲渡を進めていきます。</t>
    <rPh sb="2" eb="4">
      <t>ケイジョウ</t>
    </rPh>
    <rPh sb="152" eb="156">
      <t>シンキセッチ</t>
    </rPh>
    <rPh sb="157" eb="161">
      <t>ウケツケシュウリョウ</t>
    </rPh>
    <rPh sb="164" eb="166">
      <t>シンキ</t>
    </rPh>
    <rPh sb="166" eb="168">
      <t>カリイレ</t>
    </rPh>
    <rPh sb="169" eb="170">
      <t>オコナ</t>
    </rPh>
    <rPh sb="281" eb="283">
      <t>ルイジ</t>
    </rPh>
    <rPh sb="283" eb="288">
      <t>ダンタイヘイキンチ</t>
    </rPh>
    <rPh sb="354" eb="358">
      <t>ゼンコクヘイキン</t>
    </rPh>
    <rPh sb="359" eb="366">
      <t>ルイジダンタイヘイキンチ</t>
    </rPh>
    <rPh sb="367" eb="369">
      <t>シタマワ</t>
    </rPh>
    <rPh sb="400" eb="40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</si>
</sst>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C-48EF-913A-C0C3588D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C-48EF-913A-C0C3588D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62.82</c:v>
                </c:pt>
                <c:pt idx="2">
                  <c:v>62.25</c:v>
                </c:pt>
                <c:pt idx="3">
                  <c:v>61.45</c:v>
                </c:pt>
                <c:pt idx="4">
                  <c:v>66.14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0-4696-8FDE-52B6B450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55.96</c:v>
                </c:pt>
                <c:pt idx="2">
                  <c:v>56.45</c:v>
                </c:pt>
                <c:pt idx="3">
                  <c:v>58.26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0-4696-8FDE-52B6B450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0-499D-9FF8-84A031AE6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60.12</c:v>
                </c:pt>
                <c:pt idx="2">
                  <c:v>54.99</c:v>
                </c:pt>
                <c:pt idx="3">
                  <c:v>66.430000000000007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0-499D-9FF8-84A031AE6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109.73</c:v>
                </c:pt>
                <c:pt idx="2">
                  <c:v>109.75</c:v>
                </c:pt>
                <c:pt idx="3">
                  <c:v>106.17</c:v>
                </c:pt>
                <c:pt idx="4">
                  <c:v>104.81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5-4E83-9517-7CDF73CA2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93.76</c:v>
                </c:pt>
                <c:pt idx="2">
                  <c:v>95.33</c:v>
                </c:pt>
                <c:pt idx="3">
                  <c:v>92.17</c:v>
                </c:pt>
                <c:pt idx="4">
                  <c:v>100.17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5-4E83-9517-7CDF73CA2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3.55</c:v>
                </c:pt>
                <c:pt idx="2">
                  <c:v>6.35</c:v>
                </c:pt>
                <c:pt idx="3">
                  <c:v>9.93</c:v>
                </c:pt>
                <c:pt idx="4">
                  <c:v>13.73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E-40DB-81AB-1E6BEC293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16.63</c:v>
                </c:pt>
                <c:pt idx="2">
                  <c:v>15.4</c:v>
                </c:pt>
                <c:pt idx="3">
                  <c:v>16.28</c:v>
                </c:pt>
                <c:pt idx="4">
                  <c:v>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E-40DB-81AB-1E6BEC293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1-465E-A0B8-56C2DBAF0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1-465E-A0B8-56C2DBAF0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4-4B3F-95B2-D258470F0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173.09</c:v>
                </c:pt>
                <c:pt idx="2">
                  <c:v>162.82</c:v>
                </c:pt>
                <c:pt idx="3">
                  <c:v>193.62</c:v>
                </c:pt>
                <c:pt idx="4">
                  <c:v>89.31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4-4B3F-95B2-D258470F0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107.94</c:v>
                </c:pt>
                <c:pt idx="2">
                  <c:v>109.33</c:v>
                </c:pt>
                <c:pt idx="3">
                  <c:v>156.16</c:v>
                </c:pt>
                <c:pt idx="4">
                  <c:v>219.48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8-4E81-A73E-9289ECCFB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117.39</c:v>
                </c:pt>
                <c:pt idx="2">
                  <c:v>125.61</c:v>
                </c:pt>
                <c:pt idx="3">
                  <c:v>67.75</c:v>
                </c:pt>
                <c:pt idx="4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8-4E81-A73E-9289ECCFB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134.84</c:v>
                </c:pt>
                <c:pt idx="2" formatCode="#,##0.00;&quot;△&quot;#,##0.00">
                  <c:v>0</c:v>
                </c:pt>
                <c:pt idx="3">
                  <c:v>25.64</c:v>
                </c:pt>
                <c:pt idx="4">
                  <c:v>22.28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1-451F-A99D-DAD9F204A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421.25</c:v>
                </c:pt>
                <c:pt idx="2">
                  <c:v>398.42</c:v>
                </c:pt>
                <c:pt idx="3">
                  <c:v>393.35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1-451F-A99D-DAD9F204A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79.39</c:v>
                </c:pt>
                <c:pt idx="2">
                  <c:v>72.02</c:v>
                </c:pt>
                <c:pt idx="3">
                  <c:v>86.24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E-441D-95F2-A19EC7FB1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53.23</c:v>
                </c:pt>
                <c:pt idx="2">
                  <c:v>50.7</c:v>
                </c:pt>
                <c:pt idx="3">
                  <c:v>48.13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E-441D-95F2-A19EC7FB1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228.1</c:v>
                </c:pt>
                <c:pt idx="2">
                  <c:v>243.51</c:v>
                </c:pt>
                <c:pt idx="3">
                  <c:v>203.5</c:v>
                </c:pt>
                <c:pt idx="4">
                  <c:v>202.38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E-41EB-B4FB-F5371102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283.3</c:v>
                </c:pt>
                <c:pt idx="2">
                  <c:v>289.81</c:v>
                </c:pt>
                <c:pt idx="3">
                  <c:v>301.54000000000002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E-41EB-B4FB-F5371102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Q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群馬県　富岡市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46427</v>
      </c>
      <c r="AM8" s="42"/>
      <c r="AN8" s="42"/>
      <c r="AO8" s="42"/>
      <c r="AP8" s="42"/>
      <c r="AQ8" s="42"/>
      <c r="AR8" s="42"/>
      <c r="AS8" s="42"/>
      <c r="AT8" s="35">
        <f>データ!T6</f>
        <v>122.85</v>
      </c>
      <c r="AU8" s="35"/>
      <c r="AV8" s="35"/>
      <c r="AW8" s="35"/>
      <c r="AX8" s="35"/>
      <c r="AY8" s="35"/>
      <c r="AZ8" s="35"/>
      <c r="BA8" s="35"/>
      <c r="BB8" s="35">
        <f>データ!U6</f>
        <v>377.92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88.17</v>
      </c>
      <c r="J10" s="35"/>
      <c r="K10" s="35"/>
      <c r="L10" s="35"/>
      <c r="M10" s="35"/>
      <c r="N10" s="35"/>
      <c r="O10" s="35"/>
      <c r="P10" s="35">
        <f>データ!P6</f>
        <v>11.83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4180</v>
      </c>
      <c r="AE10" s="42"/>
      <c r="AF10" s="42"/>
      <c r="AG10" s="42"/>
      <c r="AH10" s="42"/>
      <c r="AI10" s="42"/>
      <c r="AJ10" s="42"/>
      <c r="AK10" s="2"/>
      <c r="AL10" s="42">
        <f>データ!V6</f>
        <v>5462</v>
      </c>
      <c r="AM10" s="42"/>
      <c r="AN10" s="42"/>
      <c r="AO10" s="42"/>
      <c r="AP10" s="42"/>
      <c r="AQ10" s="42"/>
      <c r="AR10" s="42"/>
      <c r="AS10" s="42"/>
      <c r="AT10" s="35">
        <f>データ!W6</f>
        <v>117.68</v>
      </c>
      <c r="AU10" s="35"/>
      <c r="AV10" s="35"/>
      <c r="AW10" s="35"/>
      <c r="AX10" s="35"/>
      <c r="AY10" s="35"/>
      <c r="AZ10" s="35"/>
      <c r="BA10" s="35"/>
      <c r="BB10" s="35">
        <f>データ!X6</f>
        <v>46.41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【100.42】</v>
      </c>
      <c r="F85" s="12" t="str">
        <f>データ!AT6</f>
        <v>【82.66】</v>
      </c>
      <c r="G85" s="12" t="str">
        <f>データ!BE6</f>
        <v>【140.15】</v>
      </c>
      <c r="H85" s="12" t="str">
        <f>データ!BP6</f>
        <v>【307.39】</v>
      </c>
      <c r="I85" s="12" t="str">
        <f>データ!CA6</f>
        <v>【57.03】</v>
      </c>
      <c r="J85" s="12" t="str">
        <f>データ!CL6</f>
        <v>【294.83】</v>
      </c>
      <c r="K85" s="12" t="str">
        <f>データ!CW6</f>
        <v>【84.27】</v>
      </c>
      <c r="L85" s="12" t="str">
        <f>データ!DH6</f>
        <v>【86.02】</v>
      </c>
      <c r="M85" s="12" t="str">
        <f>データ!DS6</f>
        <v>【22.91】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494AA2iYxWFVGaA7QdK0qT5MhVRlgL33jXowtAOgO4W4PVn2m4VZDjjsRpfdUUUMNkL08l3FZ9djxkkqeJPkBA==" saltValue="2KuD/bVuTrAatRLBDL1MQ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102105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富岡市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88.17</v>
      </c>
      <c r="P6" s="20">
        <f t="shared" si="3"/>
        <v>11.83</v>
      </c>
      <c r="Q6" s="20">
        <f t="shared" si="3"/>
        <v>100</v>
      </c>
      <c r="R6" s="20">
        <f t="shared" si="3"/>
        <v>4180</v>
      </c>
      <c r="S6" s="20">
        <f t="shared" si="3"/>
        <v>46427</v>
      </c>
      <c r="T6" s="20">
        <f t="shared" si="3"/>
        <v>122.85</v>
      </c>
      <c r="U6" s="20">
        <f t="shared" si="3"/>
        <v>377.92</v>
      </c>
      <c r="V6" s="20">
        <f t="shared" si="3"/>
        <v>5462</v>
      </c>
      <c r="W6" s="20">
        <f t="shared" si="3"/>
        <v>117.68</v>
      </c>
      <c r="X6" s="20">
        <f t="shared" si="3"/>
        <v>46.41</v>
      </c>
      <c r="Y6" s="21" t="str">
        <f>IF(Y7="",NA(),Y7)</f>
        <v>-</v>
      </c>
      <c r="Z6" s="21">
        <f t="shared" ref="Z6:AH6" si="4">IF(Z7="",NA(),Z7)</f>
        <v>109.73</v>
      </c>
      <c r="AA6" s="21">
        <f t="shared" si="4"/>
        <v>109.75</v>
      </c>
      <c r="AB6" s="21">
        <f t="shared" si="4"/>
        <v>106.17</v>
      </c>
      <c r="AC6" s="21">
        <f t="shared" si="4"/>
        <v>104.81</v>
      </c>
      <c r="AD6" s="21" t="str">
        <f t="shared" si="4"/>
        <v>-</v>
      </c>
      <c r="AE6" s="21">
        <f t="shared" si="4"/>
        <v>93.76</v>
      </c>
      <c r="AF6" s="21">
        <f t="shared" si="4"/>
        <v>95.33</v>
      </c>
      <c r="AG6" s="21">
        <f t="shared" si="4"/>
        <v>92.17</v>
      </c>
      <c r="AH6" s="21">
        <f t="shared" si="4"/>
        <v>100.17</v>
      </c>
      <c r="AI6" s="20" t="str">
        <f>IF(AI7="","",IF(AI7="-","【-】","【"&amp;SUBSTITUTE(TEXT(AI7,"#,##0.00"),"-","△")&amp;"】"))</f>
        <v>【100.42】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173.09</v>
      </c>
      <c r="AQ6" s="21">
        <f t="shared" si="5"/>
        <v>162.82</v>
      </c>
      <c r="AR6" s="21">
        <f t="shared" si="5"/>
        <v>193.62</v>
      </c>
      <c r="AS6" s="21">
        <f t="shared" si="5"/>
        <v>89.31</v>
      </c>
      <c r="AT6" s="20" t="str">
        <f>IF(AT7="","",IF(AT7="-","【-】","【"&amp;SUBSTITUTE(TEXT(AT7,"#,##0.00"),"-","△")&amp;"】"))</f>
        <v>【82.66】</v>
      </c>
      <c r="AU6" s="21" t="str">
        <f>IF(AU7="",NA(),AU7)</f>
        <v>-</v>
      </c>
      <c r="AV6" s="21">
        <f t="shared" ref="AV6:BD6" si="6">IF(AV7="",NA(),AV7)</f>
        <v>107.94</v>
      </c>
      <c r="AW6" s="21">
        <f t="shared" si="6"/>
        <v>109.33</v>
      </c>
      <c r="AX6" s="21">
        <f t="shared" si="6"/>
        <v>156.16</v>
      </c>
      <c r="AY6" s="21">
        <f t="shared" si="6"/>
        <v>219.48</v>
      </c>
      <c r="AZ6" s="21" t="str">
        <f t="shared" si="6"/>
        <v>-</v>
      </c>
      <c r="BA6" s="21">
        <f t="shared" si="6"/>
        <v>117.39</v>
      </c>
      <c r="BB6" s="21">
        <f t="shared" si="6"/>
        <v>125.61</v>
      </c>
      <c r="BC6" s="21">
        <f t="shared" si="6"/>
        <v>67.75</v>
      </c>
      <c r="BD6" s="21">
        <f t="shared" si="6"/>
        <v>138.19999999999999</v>
      </c>
      <c r="BE6" s="20" t="str">
        <f>IF(BE7="","",IF(BE7="-","【-】","【"&amp;SUBSTITUTE(TEXT(BE7,"#,##0.00"),"-","△")&amp;"】"))</f>
        <v>【140.15】</v>
      </c>
      <c r="BF6" s="21" t="str">
        <f>IF(BF7="",NA(),BF7)</f>
        <v>-</v>
      </c>
      <c r="BG6" s="21">
        <f t="shared" ref="BG6:BO6" si="7">IF(BG7="",NA(),BG7)</f>
        <v>134.84</v>
      </c>
      <c r="BH6" s="20">
        <f t="shared" si="7"/>
        <v>0</v>
      </c>
      <c r="BI6" s="21">
        <f t="shared" si="7"/>
        <v>25.64</v>
      </c>
      <c r="BJ6" s="21">
        <f t="shared" si="7"/>
        <v>22.28</v>
      </c>
      <c r="BK6" s="21" t="str">
        <f t="shared" si="7"/>
        <v>-</v>
      </c>
      <c r="BL6" s="21">
        <f t="shared" si="7"/>
        <v>421.25</v>
      </c>
      <c r="BM6" s="21">
        <f t="shared" si="7"/>
        <v>398.42</v>
      </c>
      <c r="BN6" s="21">
        <f t="shared" si="7"/>
        <v>393.35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 t="str">
        <f>IF(BQ7="",NA(),BQ7)</f>
        <v>-</v>
      </c>
      <c r="BR6" s="21">
        <f t="shared" ref="BR6:BZ6" si="8">IF(BR7="",NA(),BR7)</f>
        <v>79.39</v>
      </c>
      <c r="BS6" s="21">
        <f t="shared" si="8"/>
        <v>72.02</v>
      </c>
      <c r="BT6" s="21">
        <f t="shared" si="8"/>
        <v>86.24</v>
      </c>
      <c r="BU6" s="21">
        <f t="shared" si="8"/>
        <v>89</v>
      </c>
      <c r="BV6" s="21" t="str">
        <f t="shared" si="8"/>
        <v>-</v>
      </c>
      <c r="BW6" s="21">
        <f t="shared" si="8"/>
        <v>53.23</v>
      </c>
      <c r="BX6" s="21">
        <f t="shared" si="8"/>
        <v>50.7</v>
      </c>
      <c r="BY6" s="21">
        <f t="shared" si="8"/>
        <v>48.13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 t="str">
        <f>IF(CB7="",NA(),CB7)</f>
        <v>-</v>
      </c>
      <c r="CC6" s="21">
        <f t="shared" ref="CC6:CK6" si="9">IF(CC7="",NA(),CC7)</f>
        <v>228.1</v>
      </c>
      <c r="CD6" s="21">
        <f t="shared" si="9"/>
        <v>243.51</v>
      </c>
      <c r="CE6" s="21">
        <f t="shared" si="9"/>
        <v>203.5</v>
      </c>
      <c r="CF6" s="21">
        <f t="shared" si="9"/>
        <v>202.38</v>
      </c>
      <c r="CG6" s="21" t="str">
        <f t="shared" si="9"/>
        <v>-</v>
      </c>
      <c r="CH6" s="21">
        <f t="shared" si="9"/>
        <v>283.3</v>
      </c>
      <c r="CI6" s="21">
        <f t="shared" si="9"/>
        <v>289.81</v>
      </c>
      <c r="CJ6" s="21">
        <f t="shared" si="9"/>
        <v>301.54000000000002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 t="str">
        <f>IF(CM7="",NA(),CM7)</f>
        <v>-</v>
      </c>
      <c r="CN6" s="21">
        <f t="shared" ref="CN6:CV6" si="10">IF(CN7="",NA(),CN7)</f>
        <v>62.82</v>
      </c>
      <c r="CO6" s="21">
        <f t="shared" si="10"/>
        <v>62.25</v>
      </c>
      <c r="CP6" s="21">
        <f t="shared" si="10"/>
        <v>61.45</v>
      </c>
      <c r="CQ6" s="21">
        <f t="shared" si="10"/>
        <v>66.14</v>
      </c>
      <c r="CR6" s="21" t="str">
        <f t="shared" si="10"/>
        <v>-</v>
      </c>
      <c r="CS6" s="21">
        <f t="shared" si="10"/>
        <v>55.96</v>
      </c>
      <c r="CT6" s="21">
        <f t="shared" si="10"/>
        <v>56.45</v>
      </c>
      <c r="CU6" s="21">
        <f t="shared" si="10"/>
        <v>58.26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60.12</v>
      </c>
      <c r="DE6" s="21">
        <f t="shared" si="11"/>
        <v>54.99</v>
      </c>
      <c r="DF6" s="21">
        <f t="shared" si="11"/>
        <v>66.430000000000007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1" t="str">
        <f>IF(DI7="",NA(),DI7)</f>
        <v>-</v>
      </c>
      <c r="DJ6" s="21">
        <f t="shared" ref="DJ6:DR6" si="12">IF(DJ7="",NA(),DJ7)</f>
        <v>3.55</v>
      </c>
      <c r="DK6" s="21">
        <f t="shared" si="12"/>
        <v>6.35</v>
      </c>
      <c r="DL6" s="21">
        <f t="shared" si="12"/>
        <v>9.93</v>
      </c>
      <c r="DM6" s="21">
        <f t="shared" si="12"/>
        <v>13.73</v>
      </c>
      <c r="DN6" s="21" t="str">
        <f t="shared" si="12"/>
        <v>-</v>
      </c>
      <c r="DO6" s="21">
        <f t="shared" si="12"/>
        <v>16.63</v>
      </c>
      <c r="DP6" s="21">
        <f t="shared" si="12"/>
        <v>15.4</v>
      </c>
      <c r="DQ6" s="21">
        <f t="shared" si="12"/>
        <v>16.28</v>
      </c>
      <c r="DR6" s="21">
        <f t="shared" si="12"/>
        <v>24.31</v>
      </c>
      <c r="DS6" s="20" t="str">
        <f>IF(DS7="","",IF(DS7="-","【-】","【"&amp;SUBSTITUTE(TEXT(DS7,"#,##0.00"),"-","△")&amp;"】"))</f>
        <v>【22.91】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102105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88.17</v>
      </c>
      <c r="P7" s="24">
        <v>11.83</v>
      </c>
      <c r="Q7" s="24">
        <v>100</v>
      </c>
      <c r="R7" s="24">
        <v>4180</v>
      </c>
      <c r="S7" s="24">
        <v>46427</v>
      </c>
      <c r="T7" s="24">
        <v>122.85</v>
      </c>
      <c r="U7" s="24">
        <v>377.92</v>
      </c>
      <c r="V7" s="24">
        <v>5462</v>
      </c>
      <c r="W7" s="24">
        <v>117.68</v>
      </c>
      <c r="X7" s="24">
        <v>46.41</v>
      </c>
      <c r="Y7" s="24" t="s">
        <v>102</v>
      </c>
      <c r="Z7" s="24">
        <v>109.73</v>
      </c>
      <c r="AA7" s="24">
        <v>109.75</v>
      </c>
      <c r="AB7" s="24">
        <v>106.17</v>
      </c>
      <c r="AC7" s="24">
        <v>104.81</v>
      </c>
      <c r="AD7" s="24" t="s">
        <v>102</v>
      </c>
      <c r="AE7" s="24">
        <v>93.76</v>
      </c>
      <c r="AF7" s="24">
        <v>95.33</v>
      </c>
      <c r="AG7" s="24">
        <v>92.17</v>
      </c>
      <c r="AH7" s="24">
        <v>100.17</v>
      </c>
      <c r="AI7" s="24">
        <v>100.42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173.09</v>
      </c>
      <c r="AQ7" s="24">
        <v>162.82</v>
      </c>
      <c r="AR7" s="24">
        <v>193.62</v>
      </c>
      <c r="AS7" s="24">
        <v>89.31</v>
      </c>
      <c r="AT7" s="24">
        <v>82.66</v>
      </c>
      <c r="AU7" s="24" t="s">
        <v>102</v>
      </c>
      <c r="AV7" s="24">
        <v>107.94</v>
      </c>
      <c r="AW7" s="24">
        <v>109.33</v>
      </c>
      <c r="AX7" s="24">
        <v>156.16</v>
      </c>
      <c r="AY7" s="24">
        <v>219.48</v>
      </c>
      <c r="AZ7" s="24" t="s">
        <v>102</v>
      </c>
      <c r="BA7" s="24">
        <v>117.39</v>
      </c>
      <c r="BB7" s="24">
        <v>125.61</v>
      </c>
      <c r="BC7" s="24">
        <v>67.75</v>
      </c>
      <c r="BD7" s="24">
        <v>138.19999999999999</v>
      </c>
      <c r="BE7" s="24">
        <v>140.15</v>
      </c>
      <c r="BF7" s="24" t="s">
        <v>102</v>
      </c>
      <c r="BG7" s="24">
        <v>134.84</v>
      </c>
      <c r="BH7" s="24">
        <v>0</v>
      </c>
      <c r="BI7" s="24">
        <v>25.64</v>
      </c>
      <c r="BJ7" s="24">
        <v>22.28</v>
      </c>
      <c r="BK7" s="24" t="s">
        <v>102</v>
      </c>
      <c r="BL7" s="24">
        <v>421.25</v>
      </c>
      <c r="BM7" s="24">
        <v>398.42</v>
      </c>
      <c r="BN7" s="24">
        <v>393.35</v>
      </c>
      <c r="BO7" s="24">
        <v>294.08999999999997</v>
      </c>
      <c r="BP7" s="24">
        <v>307.39</v>
      </c>
      <c r="BQ7" s="24" t="s">
        <v>102</v>
      </c>
      <c r="BR7" s="24">
        <v>79.39</v>
      </c>
      <c r="BS7" s="24">
        <v>72.02</v>
      </c>
      <c r="BT7" s="24">
        <v>86.24</v>
      </c>
      <c r="BU7" s="24">
        <v>89</v>
      </c>
      <c r="BV7" s="24" t="s">
        <v>102</v>
      </c>
      <c r="BW7" s="24">
        <v>53.23</v>
      </c>
      <c r="BX7" s="24">
        <v>50.7</v>
      </c>
      <c r="BY7" s="24">
        <v>48.13</v>
      </c>
      <c r="BZ7" s="24">
        <v>59.01</v>
      </c>
      <c r="CA7" s="24">
        <v>57.03</v>
      </c>
      <c r="CB7" s="24" t="s">
        <v>102</v>
      </c>
      <c r="CC7" s="24">
        <v>228.1</v>
      </c>
      <c r="CD7" s="24">
        <v>243.51</v>
      </c>
      <c r="CE7" s="24">
        <v>203.5</v>
      </c>
      <c r="CF7" s="24">
        <v>202.38</v>
      </c>
      <c r="CG7" s="24" t="s">
        <v>102</v>
      </c>
      <c r="CH7" s="24">
        <v>283.3</v>
      </c>
      <c r="CI7" s="24">
        <v>289.81</v>
      </c>
      <c r="CJ7" s="24">
        <v>301.54000000000002</v>
      </c>
      <c r="CK7" s="24">
        <v>291.82</v>
      </c>
      <c r="CL7" s="24">
        <v>294.83</v>
      </c>
      <c r="CM7" s="24" t="s">
        <v>102</v>
      </c>
      <c r="CN7" s="24">
        <v>62.82</v>
      </c>
      <c r="CO7" s="24">
        <v>62.25</v>
      </c>
      <c r="CP7" s="24">
        <v>61.45</v>
      </c>
      <c r="CQ7" s="24">
        <v>66.14</v>
      </c>
      <c r="CR7" s="24" t="s">
        <v>102</v>
      </c>
      <c r="CS7" s="24">
        <v>55.96</v>
      </c>
      <c r="CT7" s="24">
        <v>56.45</v>
      </c>
      <c r="CU7" s="24">
        <v>58.26</v>
      </c>
      <c r="CV7" s="24">
        <v>88.45</v>
      </c>
      <c r="CW7" s="24">
        <v>84.27</v>
      </c>
      <c r="CX7" s="24" t="s">
        <v>102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102</v>
      </c>
      <c r="DD7" s="24">
        <v>60.12</v>
      </c>
      <c r="DE7" s="24">
        <v>54.99</v>
      </c>
      <c r="DF7" s="24">
        <v>66.430000000000007</v>
      </c>
      <c r="DG7" s="24">
        <v>90.34</v>
      </c>
      <c r="DH7" s="24">
        <v>86.02</v>
      </c>
      <c r="DI7" s="24" t="s">
        <v>102</v>
      </c>
      <c r="DJ7" s="24">
        <v>3.55</v>
      </c>
      <c r="DK7" s="24">
        <v>6.35</v>
      </c>
      <c r="DL7" s="24">
        <v>9.93</v>
      </c>
      <c r="DM7" s="24">
        <v>13.73</v>
      </c>
      <c r="DN7" s="24" t="s">
        <v>102</v>
      </c>
      <c r="DO7" s="24">
        <v>16.63</v>
      </c>
      <c r="DP7" s="24">
        <v>15.4</v>
      </c>
      <c r="DQ7" s="24">
        <v>16.28</v>
      </c>
      <c r="DR7" s="24">
        <v>24.31</v>
      </c>
      <c r="DS7" s="24">
        <v>22.91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2024-01-26T06:33:32Z</cp:lastPrinted>
  <dcterms:created xsi:type="dcterms:W3CDTF">2023-12-12T01:07:21Z</dcterms:created>
  <dcterms:modified xsi:type="dcterms:W3CDTF">2024-01-26T07:48:43Z</dcterms:modified>
  <cp:category/>
</cp:coreProperties>
</file>