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0zWK+J/wLDsb3jTFaOK786vP+SGi2Dmb5d/bRoI9pxcstp7xZMl/OV8mm2sAyYdHzbnsoWivlP9/4cKNOIdGQ==" workbookSaltValue="yN34P+5ivF6Kbzof/vgzoA=="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<sst xmlns="http://schemas.openxmlformats.org/spreadsheetml/2006/main" xmlns:r="http://schemas.openxmlformats.org/officeDocument/2006/relationships" count="114" uniqueCount="114">
  <si>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⑧有収率(％)</t>
  </si>
  <si>
    <t>経営比較分析表（令和4年度決算）</t>
    <rPh sb="8" eb="10">
      <t>レイワ</t>
    </rPh>
    <rPh sb="11" eb="13">
      <t>ネンド</t>
    </rPh>
    <phoneticPr fontId="1"/>
  </si>
  <si>
    <t>団体CD</t>
    <rPh sb="0" eb="2">
      <t>ダンタイ</t>
    </rPh>
    <phoneticPr fontId="1"/>
  </si>
  <si>
    <t>都道府県名</t>
    <rPh sb="0" eb="4">
      <t>トドウフケン</t>
    </rPh>
    <rPh sb="4" eb="5">
      <t>メイ</t>
    </rPh>
    <phoneticPr fontId="1"/>
  </si>
  <si>
    <t>管理者の情報</t>
    <rPh sb="0" eb="2">
      <t>カンリ</t>
    </rPh>
    <rPh sb="2" eb="3">
      <t>シャ</t>
    </rPh>
    <rPh sb="4" eb="6">
      <t>ジョウホウ</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</si>
  <si>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</si>
  <si>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非設置</t>
  </si>
  <si>
    <t>人口（人）</t>
    <rPh sb="0" eb="2">
      <t>ジンコウ</t>
    </rPh>
    <rPh sb="3" eb="4">
      <t>ヒト</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</si>
  <si>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</si>
  <si>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</si>
  <si>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</si>
  <si>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</si>
  <si>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</si>
  <si>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</si>
  <si>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</si>
  <si>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</si>
  <si>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</si>
  <si>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</si>
  <si>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</si>
  <si>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</si>
  <si>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</si>
  <si>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</si>
  <si>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</si>
  <si>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</si>
  <si>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</si>
  <si>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</si>
  <si>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</si>
  <si>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</si>
  <si>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</si>
  <si>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</si>
  <si>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</si>
  <si>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</si>
  <si>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</si>
  <si>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</si>
  <si>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</si>
  <si>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</si>
  <si>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</si>
  <si>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</si>
  <si>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</si>
  <si>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</si>
  <si>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</si>
  <si>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</si>
  <si>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</si>
  <si>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</si>
  <si>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</si>
  <si>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</si>
  <si>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</si>
  <si>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</si>
  <si>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</si>
  <si>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</si>
  <si>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</si>
  <si>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</si>
  <si>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</si>
  <si>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</si>
  <si>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</si>
  <si>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</si>
  <si>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</si>
  <si>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</si>
  <si>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</si>
  <si>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</si>
  <si>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</si>
  <si>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</si>
  <si>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</si>
  <si>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</si>
  <si>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</si>
  <si>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</si>
  <si>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</si>
  <si>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</si>
  <si>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</si>
  <si>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</si>
  <si>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</si>
  <si>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</si>
  <si>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</si>
  <si>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</si>
  <si>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</si>
  <si>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</si>
  <si>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</si>
  <si>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</si>
  <si>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</si>
  <si>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</si>
  <si>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</si>
  <si>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</si>
  <si>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</si>
  <si>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</si>
  <si>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</si>
  <si>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</si>
  <si>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</si>
  <si>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</si>
  <si>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</si>
  <si>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</si>
  <si>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</si>
  <si>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</si>
  <si>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</si>
  <si>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</si>
  <si>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</si>
  <si>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南牧村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</si>
  <si>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</si>
  <si>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</si>
  <si>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</si>
  <si>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</si>
  <si>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</si>
  <si>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</si>
  <si>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</si>
  <si>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</si>
  <si>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</si>
  <si>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</si>
  <si>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</si>
  <si>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③管路更新率
(1)令和4年度に接続工事を行ったため、更新率が
上がった。
(2)現在異常が見受けられる管路の修繕や水道管の接続に伴う水道管の布設を行っている。
(2)どこの施設も老朽化してきているため、施設、管路の状況や現状(経年数)を把握し、施設の管理運営を行いながら、計画的に管路等の更新を行う必要性がある。</t>
    <rPh sb="10" eb="12">
      <t>レイワ</t>
    </rPh>
    <rPh sb="13" eb="14">
      <t>ネン</t>
    </rPh>
    <rPh sb="14" eb="15">
      <t>ド</t>
    </rPh>
    <rPh sb="16" eb="18">
      <t>セツゾク</t>
    </rPh>
    <rPh sb="18" eb="20">
      <t>コウジ</t>
    </rPh>
    <rPh sb="21" eb="22">
      <t>オコナ</t>
    </rPh>
    <rPh sb="27" eb="31">
      <t>コウシン</t>
    </rPh>
    <rPh sb="55" eb="57">
      <t>シュウゼン</t>
    </rPh>
    <phoneticPr fontId="1"/>
  </si>
  <si>
    <t>←日数補正</t>
    <rPh sb="1" eb="3">
      <t>ニッスウ</t>
    </rPh>
    <rPh sb="3" eb="5">
      <t>ホセイ</t>
    </rPh>
    <phoneticPr fontId="1"/>
  </si>
  <si>
    <t>"H"yy</t>
  </si>
  <si>
    <t>"R"dd</t>
  </si>
  <si>
    <t>←書式設定</t>
    <rPh sb="1" eb="3">
      <t>ショシキ</t>
    </rPh>
    <rPh sb="3" eb="5">
      <t>セッテイ</t>
    </rPh>
    <phoneticPr fontId="1"/>
  </si>
  <si>
    <t>(１)
①前年度より収益的収支は増加、収支比率は減少したが100％を上回った。上昇するよう努めたい。
④他の類似団体と比べると大幅に低くなっている。その原因として施設設備の更新の先送りなどが考えられる。令和4年度は新設工事を行ったため上昇した。
⑤前年度より供給単価、給水原価は上がったが回収率は減少した。回収率の向上に努めたい。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２)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上記⑧の有収率が低くなっている主な原因として漏水が考えられる。施設の老朽化による漏水及び冬期の凍結による水道管の破裂などが考えられる。
今後、有収率を上げるためには施設の更新や適正な施設管理を行いに取り組んでいくことが重要である。　　　</t>
    <rPh sb="16" eb="18">
      <t>ゾウカ</t>
    </rPh>
    <rPh sb="24" eb="26">
      <t>ゲンショウ</t>
    </rPh>
    <rPh sb="101" eb="103">
      <t>レイワ</t>
    </rPh>
    <rPh sb="104" eb="105">
      <t>ネン</t>
    </rPh>
    <rPh sb="105" eb="106">
      <t>ド</t>
    </rPh>
    <rPh sb="107" eb="109">
      <t>シンセツ</t>
    </rPh>
    <rPh sb="109" eb="111">
      <t>コウジ</t>
    </rPh>
    <rPh sb="112" eb="113">
      <t>オコナ</t>
    </rPh>
    <rPh sb="117" eb="119">
      <t>ジョウショウ</t>
    </rPh>
    <rPh sb="139" eb="140">
      <t>ウエ</t>
    </rPh>
    <rPh sb="148" eb="150">
      <t>ゲンショウ</t>
    </rPh>
    <phoneticPr fontId="1"/>
  </si>
  <si>
    <t>(1)日々の巡回において、施設の状況把握をして
維持管理に努めるとともに、異常個所等の早期発見
に努める。
(2)施設・管路の老朽化については、経年数や現在の状況を把握し、必要な箇所から順を追って計画的な更新に努めたい。
(3)施設設備については、点検・修繕等を計画的に行い実施。計画的に行うことにより費用の削減にも繋がることが考えられる。
(4)冬期の漏水対策については、管に保温材などを使用しているが、気温がより低下する地域についてはより一層の対策を行いたい。また家庭の水道に関しては、村の告知放送やテレビなどを活用して、凍結・漏水対策などの強化に努めていきたい。</t>
    <rPh sb="3" eb="5">
      <t>ヒビ</t>
    </rPh>
    <rPh sb="6" eb="8">
      <t>ジュンカイ</t>
    </rPh>
    <rPh sb="13" eb="15">
      <t>シセツ</t>
    </rPh>
    <rPh sb="16" eb="18">
      <t>ジョウキョウ</t>
    </rPh>
    <rPh sb="18" eb="20">
      <t>ハアク</t>
    </rPh>
    <rPh sb="24" eb="28">
      <t>イジカ</t>
    </rPh>
    <rPh sb="29" eb="30">
      <t>ツト</t>
    </rPh>
    <rPh sb="37" eb="42">
      <t>イジョウ</t>
    </rPh>
    <rPh sb="43" eb="45">
      <t>ソウキ</t>
    </rPh>
    <rPh sb="45" eb="47">
      <t>ハッケン</t>
    </rPh>
    <rPh sb="49" eb="50">
      <t>ツト</t>
    </rPh>
    <rPh sb="105" eb="106">
      <t>ツト</t>
    </rPh>
    <rPh sb="127" eb="129">
      <t>シュウゼン</t>
    </rPh>
    <rPh sb="131" eb="133">
      <t>ケイカク</t>
    </rPh>
    <rPh sb="133" eb="134">
      <t>テキ</t>
    </rPh>
    <rPh sb="135" eb="136">
      <t>オコナ</t>
    </rPh>
    <rPh sb="137" eb="139">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</si>
</sst>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0.4</c:v>
                </c:pt>
                <c:pt idx="2" formatCode="#,##0.00;&quot;△&quot;#,##0.00">
                  <c:v>0</c:v>
                </c:pt>
                <c:pt idx="3" formatCode="#,##0.00;&quot;△&quot;#,##0.00">
                  <c:v>0</c:v>
                </c:pt>
                <c:pt idx="4">
                  <c:v>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0.62</c:v>
                </c:pt>
                <c:pt idx="1">
                  <c:v>0.39</c:v>
                </c:pt>
                <c:pt idx="2">
                  <c:v>0.61</c:v>
                </c:pt>
                <c:pt idx="3">
                  <c:v>0.4</c:v>
                </c:pt>
                <c:pt idx="4">
                  <c:v>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107.16</c:v>
                </c:pt>
                <c:pt idx="1">
                  <c:v>99.56</c:v>
                </c:pt>
                <c:pt idx="2">
                  <c:v>101.62</c:v>
                </c:pt>
                <c:pt idx="3">
                  <c:v>111.72</c:v>
                </c:pt>
                <c:pt idx="4">
                  <c:v>108.5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73.25</c:v>
                </c:pt>
                <c:pt idx="1">
                  <c:v>75.06</c:v>
                </c:pt>
                <c:pt idx="2">
                  <c:v>73.22</c:v>
                </c:pt>
                <c:pt idx="3">
                  <c:v>69.05</c:v>
                </c:pt>
                <c:pt idx="4">
                  <c:v>67.02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6.37</c:v>
                </c:pt>
                <c:pt idx="1">
                  <c:v>4.75</c:v>
                </c:pt>
                <c:pt idx="2">
                  <c:v>2.97</c:v>
                </c:pt>
                <c:pt idx="3">
                  <c:v>10.3</c:v>
                </c:pt>
                <c:pt idx="4">
                  <c:v>30.66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1274.21</c:v>
                </c:pt>
                <c:pt idx="1">
                  <c:v>1183.92</c:v>
                </c:pt>
                <c:pt idx="2">
                  <c:v>1128.72</c:v>
                </c:pt>
                <c:pt idx="3">
                  <c:v>1125.25</c:v>
                </c:pt>
                <c:pt idx="4">
                  <c:v>1157.05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93.26</c:v>
                </c:pt>
                <c:pt idx="1">
                  <c:v>84.37</c:v>
                </c:pt>
                <c:pt idx="2">
                  <c:v>72.14</c:v>
                </c:pt>
                <c:pt idx="3">
                  <c:v>96.89</c:v>
                </c:pt>
                <c:pt idx="4">
                  <c:v>91.05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41.25</c:v>
                </c:pt>
                <c:pt idx="1">
                  <c:v>42.5</c:v>
                </c:pt>
                <c:pt idx="2">
                  <c:v>41.84</c:v>
                </c:pt>
                <c:pt idx="3">
                  <c:v>41.44</c:v>
                </c:pt>
                <c:pt idx="4">
                  <c:v>37.65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58.5</c:v>
                </c:pt>
                <c:pt idx="1">
                  <c:v>66.400000000000006</c:v>
                </c:pt>
                <c:pt idx="2">
                  <c:v>84.75</c:v>
                </c:pt>
                <c:pt idx="3">
                  <c:v>62.29</c:v>
                </c:pt>
                <c:pt idx="4">
                  <c:v>72.540000000000006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383.25</c:v>
                </c:pt>
                <c:pt idx="1">
                  <c:v>377.72</c:v>
                </c:pt>
                <c:pt idx="2">
                  <c:v>390.47</c:v>
                </c:pt>
                <c:pt idx="3">
                  <c:v>403.61</c:v>
                </c:pt>
                <c:pt idx="4">
                  <c:v>442.82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85.23</c:v>
                </c:pt>
                <c:pt idx="1">
                  <c:v>85</c:v>
                </c:pt>
                <c:pt idx="2">
                  <c:v>85.23</c:v>
                </c:pt>
                <c:pt idx="3">
                  <c:v>85.23</c:v>
                </c:pt>
                <c:pt idx="4">
                  <c:v>85.23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48.26</c:v>
                </c:pt>
                <c:pt idx="1">
                  <c:v>48.01</c:v>
                </c:pt>
                <c:pt idx="2">
                  <c:v>49.08</c:v>
                </c:pt>
                <c:pt idx="3">
                  <c:v>51.46</c:v>
                </c:pt>
                <c:pt idx="4">
                  <c:v>51.84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60</c:v>
                </c:pt>
                <c:pt idx="1">
                  <c:v>60</c:v>
                </c:pt>
                <c:pt idx="2">
                  <c:v>60</c:v>
                </c:pt>
                <c:pt idx="3">
                  <c:v>59.96</c:v>
                </c:pt>
                <c:pt idx="4">
                  <c:v>55.55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72.72</c:v>
                </c:pt>
                <c:pt idx="1">
                  <c:v>72.75</c:v>
                </c:pt>
                <c:pt idx="2">
                  <c:v>71.27</c:v>
                </c:pt>
                <c:pt idx="3">
                  <c:v>68.58</c:v>
                </c:pt>
                <c:pt idx="4">
                  <c:v>67.94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南牧村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8</v>
      </c>
      <c r="Q7" s="5"/>
      <c r="R7" s="5"/>
      <c r="S7" s="5"/>
      <c r="T7" s="5"/>
      <c r="U7" s="5"/>
      <c r="V7" s="5"/>
      <c r="W7" s="5" t="s">
        <v>16</v>
      </c>
      <c r="X7" s="5"/>
      <c r="Y7" s="5"/>
      <c r="Z7" s="5"/>
      <c r="AA7" s="5"/>
      <c r="AB7" s="5"/>
      <c r="AC7" s="5"/>
      <c r="AD7" s="5" t="s">
        <v>4</v>
      </c>
      <c r="AE7" s="5"/>
      <c r="AF7" s="5"/>
      <c r="AG7" s="5"/>
      <c r="AH7" s="5"/>
      <c r="AI7" s="5"/>
      <c r="AJ7" s="5"/>
      <c r="AK7" s="2"/>
      <c r="AL7" s="5" t="s">
        <v>7</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1578</v>
      </c>
      <c r="AM8" s="20"/>
      <c r="AN8" s="20"/>
      <c r="AO8" s="20"/>
      <c r="AP8" s="20"/>
      <c r="AQ8" s="20"/>
      <c r="AR8" s="20"/>
      <c r="AS8" s="20"/>
      <c r="AT8" s="7">
        <f>データ!$S$6</f>
        <v>118.83</v>
      </c>
      <c r="AU8" s="7"/>
      <c r="AV8" s="7"/>
      <c r="AW8" s="7"/>
      <c r="AX8" s="7"/>
      <c r="AY8" s="7"/>
      <c r="AZ8" s="7"/>
      <c r="BA8" s="7"/>
      <c r="BB8" s="7">
        <f>データ!$T$6</f>
        <v>13.28</v>
      </c>
      <c r="BC8" s="7"/>
      <c r="BD8" s="7"/>
      <c r="BE8" s="7"/>
      <c r="BF8" s="7"/>
      <c r="BG8" s="7"/>
      <c r="BH8" s="7"/>
      <c r="BI8" s="7"/>
      <c r="BJ8" s="3"/>
      <c r="BK8" s="3"/>
      <c r="BL8" s="26" t="s">
        <v>15</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99.1</v>
      </c>
      <c r="Q10" s="7"/>
      <c r="R10" s="7"/>
      <c r="S10" s="7"/>
      <c r="T10" s="7"/>
      <c r="U10" s="7"/>
      <c r="V10" s="7"/>
      <c r="W10" s="20">
        <f>データ!$Q$6</f>
        <v>2200</v>
      </c>
      <c r="X10" s="20"/>
      <c r="Y10" s="20"/>
      <c r="Z10" s="20"/>
      <c r="AA10" s="20"/>
      <c r="AB10" s="20"/>
      <c r="AC10" s="20"/>
      <c r="AD10" s="2"/>
      <c r="AE10" s="2"/>
      <c r="AF10" s="2"/>
      <c r="AG10" s="2"/>
      <c r="AH10" s="2"/>
      <c r="AI10" s="2"/>
      <c r="AJ10" s="2"/>
      <c r="AK10" s="2"/>
      <c r="AL10" s="20">
        <f>データ!$U$6</f>
        <v>1542</v>
      </c>
      <c r="AM10" s="20"/>
      <c r="AN10" s="20"/>
      <c r="AO10" s="20"/>
      <c r="AP10" s="20"/>
      <c r="AQ10" s="20"/>
      <c r="AR10" s="20"/>
      <c r="AS10" s="20"/>
      <c r="AT10" s="7">
        <f>データ!$V$6</f>
        <v>24.3</v>
      </c>
      <c r="AU10" s="7"/>
      <c r="AV10" s="7"/>
      <c r="AW10" s="7"/>
      <c r="AX10" s="7"/>
      <c r="AY10" s="7"/>
      <c r="AZ10" s="7"/>
      <c r="BA10" s="7"/>
      <c r="BB10" s="7">
        <f>データ!$W$6</f>
        <v>63.46</v>
      </c>
      <c r="BC10" s="7"/>
      <c r="BD10" s="7"/>
      <c r="BE10" s="7"/>
      <c r="BF10" s="7"/>
      <c r="BG10" s="7"/>
      <c r="BH10" s="7"/>
      <c r="BI10" s="7"/>
      <c r="BJ10" s="2"/>
      <c r="BK10" s="2"/>
      <c r="BL10" s="28" t="s">
        <v>36</v>
      </c>
      <c r="BM10" s="38"/>
      <c r="BN10" s="45" t="s">
        <v>18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43</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107</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12</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46</v>
      </c>
      <c r="F84" s="12" t="s">
        <v>48</v>
      </c>
      <c r="G84" s="12" t="s">
        <v>50</v>
      </c>
      <c r="H84" s="12" t="s">
        <v>44</v>
      </c>
      <c r="I84" s="12" t="s">
        <v>13</v>
      </c>
      <c r="J84" s="12" t="s">
        <v>30</v>
      </c>
      <c r="K84" s="12" t="s">
        <v>51</v>
      </c>
      <c r="L84" s="12" t="s">
        <v>52</v>
      </c>
      <c r="M84" s="12" t="s">
        <v>35</v>
      </c>
      <c r="N84" s="12" t="s">
        <v>54</v>
      </c>
      <c r="O84" s="12" t="s">
        <v>55</v>
      </c>
    </row>
    <row r="85" spans="1:78" hidden="1">
      <c r="B85" s="12"/>
      <c r="C85" s="12"/>
      <c r="D85" s="12"/>
      <c r="E85" s="12" t="str">
        <f>データ!AH6</f>
        <v>【73.00】</v>
      </c>
      <c r="F85" s="12" t="s">
        <v>39</v>
      </c>
      <c r="G85" s="12" t="s">
        <v>39</v>
      </c>
      <c r="H85" s="12" t="str">
        <f>データ!BO6</f>
        <v>【982.48】</v>
      </c>
      <c r="I85" s="12" t="str">
        <f>データ!BZ6</f>
        <v>【50.61】</v>
      </c>
      <c r="J85" s="12" t="str">
        <f>データ!CK6</f>
        <v>【320.83】</v>
      </c>
      <c r="K85" s="12" t="str">
        <f>データ!CV6</f>
        <v>【56.15】</v>
      </c>
      <c r="L85" s="12" t="str">
        <f>データ!DG6</f>
        <v>【70.01】</v>
      </c>
      <c r="M85" s="12" t="s">
        <v>39</v>
      </c>
      <c r="N85" s="12" t="s">
        <v>39</v>
      </c>
      <c r="O85" s="12" t="str">
        <f>データ!EN6</f>
        <v>【0.52】</v>
      </c>
    </row>
  </sheetData>
  <sheetProtection algorithmName="SHA-512" hashValue="GhLM7bdWTwn7G6yZ1Hcy9M9JKKykUefmPZf6P/AHbD+jWIDEWxkZiDSdeEbpYhAVQ6viKmHtTx1rGh+HjcXf2Q==" saltValue="TTBaIqlWVWT4GlZPPpCTT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49</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53</v>
      </c>
      <c r="C3" s="57" t="s">
        <v>2</v>
      </c>
      <c r="D3" s="57" t="s">
        <v>58</v>
      </c>
      <c r="E3" s="57" t="s">
        <v>59</v>
      </c>
      <c r="F3" s="57" t="s">
        <v>60</v>
      </c>
      <c r="G3" s="57" t="s">
        <v>25</v>
      </c>
      <c r="H3" s="65" t="s">
        <v>32</v>
      </c>
      <c r="I3" s="68"/>
      <c r="J3" s="68"/>
      <c r="K3" s="68"/>
      <c r="L3" s="68"/>
      <c r="M3" s="68"/>
      <c r="N3" s="68"/>
      <c r="O3" s="68"/>
      <c r="P3" s="68"/>
      <c r="Q3" s="68"/>
      <c r="R3" s="68"/>
      <c r="S3" s="68"/>
      <c r="T3" s="68"/>
      <c r="U3" s="68"/>
      <c r="V3" s="68"/>
      <c r="W3" s="72"/>
      <c r="X3" s="74" t="s">
        <v>56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11</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47</v>
      </c>
      <c r="AJ4" s="75"/>
      <c r="AK4" s="75"/>
      <c r="AL4" s="75"/>
      <c r="AM4" s="75"/>
      <c r="AN4" s="75"/>
      <c r="AO4" s="75"/>
      <c r="AP4" s="75"/>
      <c r="AQ4" s="75"/>
      <c r="AR4" s="75"/>
      <c r="AS4" s="75"/>
      <c r="AT4" s="75" t="s">
        <v>41</v>
      </c>
      <c r="AU4" s="75"/>
      <c r="AV4" s="75"/>
      <c r="AW4" s="75"/>
      <c r="AX4" s="75"/>
      <c r="AY4" s="75"/>
      <c r="AZ4" s="75"/>
      <c r="BA4" s="75"/>
      <c r="BB4" s="75"/>
      <c r="BC4" s="75"/>
      <c r="BD4" s="75"/>
      <c r="BE4" s="75" t="s">
        <v>62</v>
      </c>
      <c r="BF4" s="75"/>
      <c r="BG4" s="75"/>
      <c r="BH4" s="75"/>
      <c r="BI4" s="75"/>
      <c r="BJ4" s="75"/>
      <c r="BK4" s="75"/>
      <c r="BL4" s="75"/>
      <c r="BM4" s="75"/>
      <c r="BN4" s="75"/>
      <c r="BO4" s="75"/>
      <c r="BP4" s="75" t="s">
        <v>37</v>
      </c>
      <c r="BQ4" s="75"/>
      <c r="BR4" s="75"/>
      <c r="BS4" s="75"/>
      <c r="BT4" s="75"/>
      <c r="BU4" s="75"/>
      <c r="BV4" s="75"/>
      <c r="BW4" s="75"/>
      <c r="BX4" s="75"/>
      <c r="BY4" s="75"/>
      <c r="BZ4" s="75"/>
      <c r="CA4" s="75" t="s">
        <v>64</v>
      </c>
      <c r="CB4" s="75"/>
      <c r="CC4" s="75"/>
      <c r="CD4" s="75"/>
      <c r="CE4" s="75"/>
      <c r="CF4" s="75"/>
      <c r="CG4" s="75"/>
      <c r="CH4" s="75"/>
      <c r="CI4" s="75"/>
      <c r="CJ4" s="75"/>
      <c r="CK4" s="75"/>
      <c r="CL4" s="75" t="s">
        <v>65</v>
      </c>
      <c r="CM4" s="75"/>
      <c r="CN4" s="75"/>
      <c r="CO4" s="75"/>
      <c r="CP4" s="75"/>
      <c r="CQ4" s="75"/>
      <c r="CR4" s="75"/>
      <c r="CS4" s="75"/>
      <c r="CT4" s="75"/>
      <c r="CU4" s="75"/>
      <c r="CV4" s="75"/>
      <c r="CW4" s="75" t="s">
        <v>0</v>
      </c>
      <c r="CX4" s="75"/>
      <c r="CY4" s="75"/>
      <c r="CZ4" s="75"/>
      <c r="DA4" s="75"/>
      <c r="DB4" s="75"/>
      <c r="DC4" s="75"/>
      <c r="DD4" s="75"/>
      <c r="DE4" s="75"/>
      <c r="DF4" s="75"/>
      <c r="DG4" s="75"/>
      <c r="DH4" s="75" t="s">
        <v>67</v>
      </c>
      <c r="DI4" s="75"/>
      <c r="DJ4" s="75"/>
      <c r="DK4" s="75"/>
      <c r="DL4" s="75"/>
      <c r="DM4" s="75"/>
      <c r="DN4" s="75"/>
      <c r="DO4" s="75"/>
      <c r="DP4" s="75"/>
      <c r="DQ4" s="75"/>
      <c r="DR4" s="75"/>
      <c r="DS4" s="75" t="s">
        <v>63</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66</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45</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2022</v>
      </c>
      <c r="C6" s="60">
        <f t="shared" si="1"/>
        <v>103837</v>
      </c>
      <c r="D6" s="60">
        <f t="shared" si="1"/>
        <v>47</v>
      </c>
      <c r="E6" s="60">
        <f t="shared" si="1"/>
        <v>1</v>
      </c>
      <c r="F6" s="60">
        <f t="shared" si="1"/>
        <v>0</v>
      </c>
      <c r="G6" s="60">
        <f t="shared" si="1"/>
        <v>0</v>
      </c>
      <c r="H6" s="60" t="str">
        <f t="shared" si="1"/>
        <v>群馬県　南牧村</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99.1</v>
      </c>
      <c r="Q6" s="70">
        <f t="shared" si="1"/>
        <v>2200</v>
      </c>
      <c r="R6" s="70">
        <f t="shared" si="1"/>
        <v>1578</v>
      </c>
      <c r="S6" s="70">
        <f t="shared" si="1"/>
        <v>118.83</v>
      </c>
      <c r="T6" s="70">
        <f t="shared" si="1"/>
        <v>13.28</v>
      </c>
      <c r="U6" s="70">
        <f t="shared" si="1"/>
        <v>1542</v>
      </c>
      <c r="V6" s="70">
        <f t="shared" si="1"/>
        <v>24.3</v>
      </c>
      <c r="W6" s="70">
        <f t="shared" si="1"/>
        <v>63.46</v>
      </c>
      <c r="X6" s="76">
        <f t="shared" ref="X6:AG6" si="2">IF(X7="",NA(),X7)</f>
        <v>107.16</v>
      </c>
      <c r="Y6" s="76">
        <f t="shared" si="2"/>
        <v>99.56</v>
      </c>
      <c r="Z6" s="76">
        <f t="shared" si="2"/>
        <v>101.62</v>
      </c>
      <c r="AA6" s="76">
        <f t="shared" si="2"/>
        <v>111.72</v>
      </c>
      <c r="AB6" s="76">
        <f t="shared" si="2"/>
        <v>108.5</v>
      </c>
      <c r="AC6" s="76">
        <f t="shared" si="2"/>
        <v>73.25</v>
      </c>
      <c r="AD6" s="76">
        <f t="shared" si="2"/>
        <v>75.06</v>
      </c>
      <c r="AE6" s="76">
        <f t="shared" si="2"/>
        <v>73.22</v>
      </c>
      <c r="AF6" s="76">
        <f t="shared" si="2"/>
        <v>69.05</v>
      </c>
      <c r="AG6" s="76">
        <f t="shared" si="2"/>
        <v>67.02</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6.37</v>
      </c>
      <c r="BF6" s="76">
        <f t="shared" si="5"/>
        <v>4.75</v>
      </c>
      <c r="BG6" s="76">
        <f t="shared" si="5"/>
        <v>2.97</v>
      </c>
      <c r="BH6" s="76">
        <f t="shared" si="5"/>
        <v>10.3</v>
      </c>
      <c r="BI6" s="76">
        <f t="shared" si="5"/>
        <v>30.66</v>
      </c>
      <c r="BJ6" s="76">
        <f t="shared" si="5"/>
        <v>1274.21</v>
      </c>
      <c r="BK6" s="76">
        <f t="shared" si="5"/>
        <v>1183.92</v>
      </c>
      <c r="BL6" s="76">
        <f t="shared" si="5"/>
        <v>1128.72</v>
      </c>
      <c r="BM6" s="76">
        <f t="shared" si="5"/>
        <v>1125.25</v>
      </c>
      <c r="BN6" s="76">
        <f t="shared" si="5"/>
        <v>1157.05</v>
      </c>
      <c r="BO6" s="70" t="str">
        <f>IF(BO7="","",IF(BO7="-","【-】","【"&amp;SUBSTITUTE(TEXT(BO7,"#,##0.00"),"-","△")&amp;"】"))</f>
        <v>【982.48】</v>
      </c>
      <c r="BP6" s="76">
        <f t="shared" ref="BP6:BY6" si="6">IF(BP7="",NA(),BP7)</f>
        <v>93.26</v>
      </c>
      <c r="BQ6" s="76">
        <f t="shared" si="6"/>
        <v>84.37</v>
      </c>
      <c r="BR6" s="76">
        <f t="shared" si="6"/>
        <v>72.14</v>
      </c>
      <c r="BS6" s="76">
        <f t="shared" si="6"/>
        <v>96.89</v>
      </c>
      <c r="BT6" s="76">
        <f t="shared" si="6"/>
        <v>91.05</v>
      </c>
      <c r="BU6" s="76">
        <f t="shared" si="6"/>
        <v>41.25</v>
      </c>
      <c r="BV6" s="76">
        <f t="shared" si="6"/>
        <v>42.5</v>
      </c>
      <c r="BW6" s="76">
        <f t="shared" si="6"/>
        <v>41.84</v>
      </c>
      <c r="BX6" s="76">
        <f t="shared" si="6"/>
        <v>41.44</v>
      </c>
      <c r="BY6" s="76">
        <f t="shared" si="6"/>
        <v>37.65</v>
      </c>
      <c r="BZ6" s="70" t="str">
        <f>IF(BZ7="","",IF(BZ7="-","【-】","【"&amp;SUBSTITUTE(TEXT(BZ7,"#,##0.00"),"-","△")&amp;"】"))</f>
        <v>【50.61】</v>
      </c>
      <c r="CA6" s="76">
        <f t="shared" ref="CA6:CJ6" si="7">IF(CA7="",NA(),CA7)</f>
        <v>58.5</v>
      </c>
      <c r="CB6" s="76">
        <f t="shared" si="7"/>
        <v>66.400000000000006</v>
      </c>
      <c r="CC6" s="76">
        <f t="shared" si="7"/>
        <v>84.75</v>
      </c>
      <c r="CD6" s="76">
        <f t="shared" si="7"/>
        <v>62.29</v>
      </c>
      <c r="CE6" s="76">
        <f t="shared" si="7"/>
        <v>72.540000000000006</v>
      </c>
      <c r="CF6" s="76">
        <f t="shared" si="7"/>
        <v>383.25</v>
      </c>
      <c r="CG6" s="76">
        <f t="shared" si="7"/>
        <v>377.72</v>
      </c>
      <c r="CH6" s="76">
        <f t="shared" si="7"/>
        <v>390.47</v>
      </c>
      <c r="CI6" s="76">
        <f t="shared" si="7"/>
        <v>403.61</v>
      </c>
      <c r="CJ6" s="76">
        <f t="shared" si="7"/>
        <v>442.82</v>
      </c>
      <c r="CK6" s="70" t="str">
        <f>IF(CK7="","",IF(CK7="-","【-】","【"&amp;SUBSTITUTE(TEXT(CK7,"#,##0.00"),"-","△")&amp;"】"))</f>
        <v>【320.83】</v>
      </c>
      <c r="CL6" s="76">
        <f t="shared" ref="CL6:CU6" si="8">IF(CL7="",NA(),CL7)</f>
        <v>85.23</v>
      </c>
      <c r="CM6" s="76">
        <f t="shared" si="8"/>
        <v>85</v>
      </c>
      <c r="CN6" s="76">
        <f t="shared" si="8"/>
        <v>85.23</v>
      </c>
      <c r="CO6" s="76">
        <f t="shared" si="8"/>
        <v>85.23</v>
      </c>
      <c r="CP6" s="76">
        <f t="shared" si="8"/>
        <v>85.23</v>
      </c>
      <c r="CQ6" s="76">
        <f t="shared" si="8"/>
        <v>48.26</v>
      </c>
      <c r="CR6" s="76">
        <f t="shared" si="8"/>
        <v>48.01</v>
      </c>
      <c r="CS6" s="76">
        <f t="shared" si="8"/>
        <v>49.08</v>
      </c>
      <c r="CT6" s="76">
        <f t="shared" si="8"/>
        <v>51.46</v>
      </c>
      <c r="CU6" s="76">
        <f t="shared" si="8"/>
        <v>51.84</v>
      </c>
      <c r="CV6" s="70" t="str">
        <f>IF(CV7="","",IF(CV7="-","【-】","【"&amp;SUBSTITUTE(TEXT(CV7,"#,##0.00"),"-","△")&amp;"】"))</f>
        <v>【56.15】</v>
      </c>
      <c r="CW6" s="76">
        <f t="shared" ref="CW6:DF6" si="9">IF(CW7="",NA(),CW7)</f>
        <v>60</v>
      </c>
      <c r="CX6" s="76">
        <f t="shared" si="9"/>
        <v>60</v>
      </c>
      <c r="CY6" s="76">
        <f t="shared" si="9"/>
        <v>60</v>
      </c>
      <c r="CZ6" s="76">
        <f t="shared" si="9"/>
        <v>59.96</v>
      </c>
      <c r="DA6" s="76">
        <f t="shared" si="9"/>
        <v>55.55</v>
      </c>
      <c r="DB6" s="76">
        <f t="shared" si="9"/>
        <v>72.72</v>
      </c>
      <c r="DC6" s="76">
        <f t="shared" si="9"/>
        <v>72.75</v>
      </c>
      <c r="DD6" s="76">
        <f t="shared" si="9"/>
        <v>71.27</v>
      </c>
      <c r="DE6" s="76">
        <f t="shared" si="9"/>
        <v>68.58</v>
      </c>
      <c r="DF6" s="76">
        <f t="shared" si="9"/>
        <v>67.94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0.16</v>
      </c>
      <c r="EE6" s="76">
        <f t="shared" si="12"/>
        <v>0.4</v>
      </c>
      <c r="EF6" s="70">
        <f t="shared" si="12"/>
        <v>0</v>
      </c>
      <c r="EG6" s="70">
        <f t="shared" si="12"/>
        <v>0</v>
      </c>
      <c r="EH6" s="76">
        <f t="shared" si="12"/>
        <v>0.2</v>
      </c>
      <c r="EI6" s="76">
        <f t="shared" si="12"/>
        <v>0.62</v>
      </c>
      <c r="EJ6" s="76">
        <f t="shared" si="12"/>
        <v>0.39</v>
      </c>
      <c r="EK6" s="76">
        <f t="shared" si="12"/>
        <v>0.61</v>
      </c>
      <c r="EL6" s="76">
        <f t="shared" si="12"/>
        <v>0.4</v>
      </c>
      <c r="EM6" s="76">
        <f t="shared" si="12"/>
        <v>0.59</v>
      </c>
      <c r="EN6" s="70" t="str">
        <f>IF(EN7="","",IF(EN7="-","【-】","【"&amp;SUBSTITUTE(TEXT(EN7,"#,##0.00"),"-","△")&amp;"】"))</f>
        <v>【0.52】</v>
      </c>
    </row>
    <row r="7" spans="1:144" s="54" customFormat="1">
      <c r="A7" s="55"/>
      <c r="B7" s="61">
        <v>2022</v>
      </c>
      <c r="C7" s="61">
        <v>103837</v>
      </c>
      <c r="D7" s="61">
        <v>47</v>
      </c>
      <c r="E7" s="61">
        <v>1</v>
      </c>
      <c r="F7" s="61">
        <v>0</v>
      </c>
      <c r="G7" s="61">
        <v>0</v>
      </c>
      <c r="H7" s="61" t="s">
        <v>95</v>
      </c>
      <c r="I7" s="61" t="s">
        <v>96</v>
      </c>
      <c r="J7" s="61" t="s">
        <v>97</v>
      </c>
      <c r="K7" s="61" t="s">
        <v>98</v>
      </c>
      <c r="L7" s="61" t="s">
        <v>99</v>
      </c>
      <c r="M7" s="61" t="s">
        <v>6</v>
      </c>
      <c r="N7" s="71" t="s">
        <v>39</v>
      </c>
      <c r="O7" s="71" t="s">
        <v>100</v>
      </c>
      <c r="P7" s="71">
        <v>99.1</v>
      </c>
      <c r="Q7" s="71">
        <v>2200</v>
      </c>
      <c r="R7" s="71">
        <v>1578</v>
      </c>
      <c r="S7" s="71">
        <v>118.83</v>
      </c>
      <c r="T7" s="71">
        <v>13.28</v>
      </c>
      <c r="U7" s="71">
        <v>1542</v>
      </c>
      <c r="V7" s="71">
        <v>24.3</v>
      </c>
      <c r="W7" s="71">
        <v>63.46</v>
      </c>
      <c r="X7" s="71">
        <v>107.16</v>
      </c>
      <c r="Y7" s="71">
        <v>99.56</v>
      </c>
      <c r="Z7" s="71">
        <v>101.62</v>
      </c>
      <c r="AA7" s="71">
        <v>111.72</v>
      </c>
      <c r="AB7" s="71">
        <v>108.5</v>
      </c>
      <c r="AC7" s="71">
        <v>73.25</v>
      </c>
      <c r="AD7" s="71">
        <v>75.06</v>
      </c>
      <c r="AE7" s="71">
        <v>73.22</v>
      </c>
      <c r="AF7" s="71">
        <v>69.05</v>
      </c>
      <c r="AG7" s="71">
        <v>67.02</v>
      </c>
      <c r="AH7" s="71">
        <v>73</v>
      </c>
      <c r="AI7" s="71"/>
      <c r="AJ7" s="71"/>
      <c r="AK7" s="71"/>
      <c r="AL7" s="71"/>
      <c r="AM7" s="71"/>
      <c r="AN7" s="71"/>
      <c r="AO7" s="71"/>
      <c r="AP7" s="71"/>
      <c r="AQ7" s="71"/>
      <c r="AR7" s="71"/>
      <c r="AS7" s="71"/>
      <c r="AT7" s="71"/>
      <c r="AU7" s="71"/>
      <c r="AV7" s="71"/>
      <c r="AW7" s="71"/>
      <c r="AX7" s="71"/>
      <c r="AY7" s="71"/>
      <c r="AZ7" s="71"/>
      <c r="BA7" s="71"/>
      <c r="BB7" s="71"/>
      <c r="BC7" s="71"/>
      <c r="BD7" s="71"/>
      <c r="BE7" s="71">
        <v>6.37</v>
      </c>
      <c r="BF7" s="71">
        <v>4.75</v>
      </c>
      <c r="BG7" s="71">
        <v>2.97</v>
      </c>
      <c r="BH7" s="71">
        <v>10.3</v>
      </c>
      <c r="BI7" s="71">
        <v>30.66</v>
      </c>
      <c r="BJ7" s="71">
        <v>1274.21</v>
      </c>
      <c r="BK7" s="71">
        <v>1183.92</v>
      </c>
      <c r="BL7" s="71">
        <v>1128.72</v>
      </c>
      <c r="BM7" s="71">
        <v>1125.25</v>
      </c>
      <c r="BN7" s="71">
        <v>1157.05</v>
      </c>
      <c r="BO7" s="71">
        <v>982.48</v>
      </c>
      <c r="BP7" s="71">
        <v>93.26</v>
      </c>
      <c r="BQ7" s="71">
        <v>84.37</v>
      </c>
      <c r="BR7" s="71">
        <v>72.14</v>
      </c>
      <c r="BS7" s="71">
        <v>96.89</v>
      </c>
      <c r="BT7" s="71">
        <v>91.05</v>
      </c>
      <c r="BU7" s="71">
        <v>41.25</v>
      </c>
      <c r="BV7" s="71">
        <v>42.5</v>
      </c>
      <c r="BW7" s="71">
        <v>41.84</v>
      </c>
      <c r="BX7" s="71">
        <v>41.44</v>
      </c>
      <c r="BY7" s="71">
        <v>37.65</v>
      </c>
      <c r="BZ7" s="71">
        <v>50.61</v>
      </c>
      <c r="CA7" s="71">
        <v>58.5</v>
      </c>
      <c r="CB7" s="71">
        <v>66.400000000000006</v>
      </c>
      <c r="CC7" s="71">
        <v>84.75</v>
      </c>
      <c r="CD7" s="71">
        <v>62.29</v>
      </c>
      <c r="CE7" s="71">
        <v>72.540000000000006</v>
      </c>
      <c r="CF7" s="71">
        <v>383.25</v>
      </c>
      <c r="CG7" s="71">
        <v>377.72</v>
      </c>
      <c r="CH7" s="71">
        <v>390.47</v>
      </c>
      <c r="CI7" s="71">
        <v>403.61</v>
      </c>
      <c r="CJ7" s="71">
        <v>442.82</v>
      </c>
      <c r="CK7" s="71">
        <v>320.83</v>
      </c>
      <c r="CL7" s="71">
        <v>85.23</v>
      </c>
      <c r="CM7" s="71">
        <v>85</v>
      </c>
      <c r="CN7" s="71">
        <v>85.23</v>
      </c>
      <c r="CO7" s="71">
        <v>85.23</v>
      </c>
      <c r="CP7" s="71">
        <v>85.23</v>
      </c>
      <c r="CQ7" s="71">
        <v>48.26</v>
      </c>
      <c r="CR7" s="71">
        <v>48.01</v>
      </c>
      <c r="CS7" s="71">
        <v>49.08</v>
      </c>
      <c r="CT7" s="71">
        <v>51.46</v>
      </c>
      <c r="CU7" s="71">
        <v>51.84</v>
      </c>
      <c r="CV7" s="71">
        <v>56.15</v>
      </c>
      <c r="CW7" s="71">
        <v>60</v>
      </c>
      <c r="CX7" s="71">
        <v>60</v>
      </c>
      <c r="CY7" s="71">
        <v>60</v>
      </c>
      <c r="CZ7" s="71">
        <v>59.96</v>
      </c>
      <c r="DA7" s="71">
        <v>55.55</v>
      </c>
      <c r="DB7" s="71">
        <v>72.72</v>
      </c>
      <c r="DC7" s="71">
        <v>72.75</v>
      </c>
      <c r="DD7" s="71">
        <v>71.27</v>
      </c>
      <c r="DE7" s="71">
        <v>68.58</v>
      </c>
      <c r="DF7" s="71">
        <v>67.94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0.16</v>
      </c>
      <c r="EE7" s="71">
        <v>0.4</v>
      </c>
      <c r="EF7" s="71">
        <v>0</v>
      </c>
      <c r="EG7" s="71">
        <v>0</v>
      </c>
      <c r="EH7" s="71">
        <v>0.2</v>
      </c>
      <c r="EI7" s="71">
        <v>0.62</v>
      </c>
      <c r="EJ7" s="71">
        <v>0.39</v>
      </c>
      <c r="EK7" s="71">
        <v>0.61</v>
      </c>
      <c r="EL7" s="71">
        <v>0.4</v>
      </c>
      <c r="EM7" s="71">
        <v>0.59</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53</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106</v>
      </c>
    </row>
    <row r="12" spans="1:144">
      <c r="B12">
        <v>1</v>
      </c>
      <c r="C12">
        <v>1</v>
      </c>
      <c r="D12">
        <v>2</v>
      </c>
      <c r="E12">
        <v>3</v>
      </c>
      <c r="F12">
        <v>4</v>
      </c>
      <c r="G12" t="s">
        <v>108</v>
      </c>
    </row>
    <row r="13" spans="1:144">
      <c r="B13" t="s">
        <v>109</v>
      </c>
      <c r="C13" t="s">
        <v>110</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2023-12-05T01:05:17Z</dcterms:created>
  <dcterms:modified xsi:type="dcterms:W3CDTF">2024-02-02T02:44:59Z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2024-02-02T02:44:59Z</vt:filetime>
  </property>
</Properties>
</file>