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72.16.2.90\役場共有\上下水道課\３共通\001公営企業会計に関する事\経営比較分析関係\令和5年度経営比較分析4年度決算\"/>
    </mc:Choice>
  </mc:AlternateContent>
  <xr:revisionPtr revIDLastSave="0" documentId="13_ncr:1_{122848F3-2F82-4B4E-9D9C-F8C86EE2ADA8}" xr6:coauthVersionLast="36" xr6:coauthVersionMax="36" xr10:uidLastSave="{00000000-0000-0000-0000-000000000000}"/>
  <workbookProtection workbookAlgorithmName="SHA-512" workbookHashValue="jvQXi7BZb3vtoVLlVSrfeFumHH3Plo34dKzBhDSJmMqNqTb82Z5teuZgBkrzZbWZIxjHcOly81aaJWKahoWATg==" workbookSaltValue="mwokW/hkE/pI+6LHbq8TsA==" workbookSpinCount="100000" lockStructure="1"/>
  <bookViews>
    <workbookView xWindow="0" yWindow="0" windowWidth="7470" windowHeight="250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BB10" i="4"/>
  <c r="AL10" i="4"/>
  <c r="W10" i="4"/>
  <c r="P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<sst xmlns="http://schemas.openxmlformats.org/spreadsheetml/2006/main" count="233" uniqueCount="118">
  <si>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</si>
  <si>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</si>
  <si>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</si>
  <si>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</si>
  <si>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</si>
  <si>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</si>
  <si>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</si>
  <si>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</si>
  <si>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</si>
  <si>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</si>
  <si>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</si>
  <si>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</si>
  <si>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</si>
  <si>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</si>
  <si>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</si>
  <si>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</si>
  <si>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</si>
  <si>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</si>
  <si>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</si>
  <si>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</si>
  <si>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</si>
  <si>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</si>
  <si>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</si>
  <si>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</si>
  <si>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</si>
  <si>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</si>
  <si>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</si>
  <si>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</si>
  <si>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</si>
  <si>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</si>
  <si>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</si>
  <si>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</si>
  <si>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</si>
  <si>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</si>
  <si>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</si>
  <si>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</si>
  <si>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</si>
  <si>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</si>
  <si>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</si>
  <si>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</si>
  <si>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</si>
  <si>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</si>
  <si>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</si>
  <si>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</si>
  <si>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</si>
  <si>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</si>
  <si>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</si>
  <si>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</si>
  <si>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</si>
  <si>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</si>
  <si>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</si>
  <si>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</si>
  <si>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</si>
  <si>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</si>
  <si>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</si>
  <si>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</si>
  <si>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</si>
  <si>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</si>
  <si>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</si>
  <si>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</si>
  <si>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</si>
  <si>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</si>
  <si>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</si>
  <si>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</si>
  <si>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</si>
  <si>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</si>
  <si>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</si>
  <si>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</si>
  <si>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</si>
  <si>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</si>
  <si>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</si>
  <si>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</si>
  <si>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</si>
  <si>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</si>
  <si>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</si>
  <si>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</si>
  <si>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</si>
  <si>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</si>
  <si>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</si>
  <si>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</si>
  <si>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</si>
  <si>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</si>
  <si>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</si>
  <si>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</si>
  <si>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</si>
  <si>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</si>
  <si>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</si>
  <si>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</si>
  <si>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</si>
  <si>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</si>
  <si>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</si>
  <si>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</si>
  <si>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</si>
  <si>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</si>
  <si>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</si>
  <si>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</si>
  <si>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</si>
  <si>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</si>
  <si>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</si>
  <si>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</si>
  <si>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</si>
  <si>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</si>
  <si>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</si>
  <si>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</si>
  <si>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</si>
  <si>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</si>
  <si>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</si>
  <si>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</si>
  <si>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</si>
  <si>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</si>
  <si>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</si>
  <si>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</si>
  <si>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</si>
  <si>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</si>
  <si>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</si>
  <si>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(1)各指標の分析
①収益的収支比率について、平成２７年度に悪化したことで費用削減に取組んだ結果、改善の傾向を示してはいるが、引き続き費用削減に取り組み黒字化させる必要がある。④企業債残高対給水収益比率については、類似団体と比較すると低い数値で推移している。工事単価が上昇により起債残高が増加傾向にある。今後は公営企業会計移行に伴い資産内容が明確になることからより計画的な投資を行っていく必要がある。⑤料金回収率については、類似団体より高いが今後も更なる費用削減に取組む必要る。⑥給水原価は類似団体と比較して低いが物価高騰の影響で上昇傾向にあるため効率的な投資を行っていくことが必要である。⑦施設利用率は類似団体より低い数値であるが人口減少や節水意識の高まりによる使用量の減少に対応するため施設の統廃合やダウンサイジング等の検討を行う必要がある。⑧有収率については、管路更新により改善傾向にあるが、更なる改善に向け、漏水調査の実施と管路更新を行っていく必要がある。
(2)現状、課題
  節水意識の高まりや人口減少により料金収入が減少傾向であり、経費削減の一層の努力と、老朽化する施設の把握と更新を効率的に進めるため｢経営戦略｣を策定し、より計画的に施設の更新を進める必要がある。</t>
    <phoneticPr fontId="4"/>
  </si>
  <si>
    <t>(1)現状・課題
  資産台帳整備と管路図のデジタル化等により老朽管の把握が進んできている。今後は更新計画を明確化して効率的に更新を行っていく。
(2)改善に向けた取り組み 
  管路の更新を中心で行ってきたが、配水池等その他の施設の更新が必要となっていきている。配水池の更新は費用負担が大きいため施設の統廃合も検討しながら行う必要がある。</t>
    <phoneticPr fontId="4"/>
  </si>
  <si>
    <t>(1)課題 
  人口減少や節水意識の向上により料金収入の減少が予想される中、老朽化施設の更新を効率よく実施していく必要がある。
(2)改善に向けた取り組み 
  公営企業会計移行により、資産内容が明確になることから、長期的な施設更新計画を策定し、持続可能な水道事業の運営を図る必要がある。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</si>
</sst>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0.77</c:v>
                </c:pt>
                <c:pt idx="1">
                  <c:v>1.19</c:v>
                </c:pt>
                <c:pt idx="2">
                  <c:v>1.19</c:v>
                </c:pt>
                <c:pt idx="3">
                  <c:v>0.46</c:v>
                </c:pt>
                <c:pt idx="4">
                  <c:v>0.96</c:v>
                </c:pt>
              </c:numCache>
            </c:numRef>
          </c:val>
          <c:extLst>
            <c:ext xmlns:c16="http://schemas.microsoft.com/office/drawing/2014/chart" uri="{C3380CC4-5D6E-409C-BE32-E72D297353CC}">
              <c16:uniqueId val="{00000000-D8F5-433D-AB4C-FDD2864544C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D8F5-433D-AB4C-FDD2864544C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65.849999999999994</c:v>
                </c:pt>
                <c:pt idx="1">
                  <c:v>58.47</c:v>
                </c:pt>
                <c:pt idx="2">
                  <c:v>50.1</c:v>
                </c:pt>
                <c:pt idx="3">
                  <c:v>50.77</c:v>
                </c:pt>
                <c:pt idx="4">
                  <c:v>40.01</c:v>
                </c:pt>
              </c:numCache>
            </c:numRef>
          </c:val>
          <c:extLst>
            <c:ext xmlns:c16="http://schemas.microsoft.com/office/drawing/2014/chart" uri="{C3380CC4-5D6E-409C-BE32-E72D297353CC}">
              <c16:uniqueId val="{00000000-993B-4AD6-9B58-289030B4E4E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993B-4AD6-9B58-289030B4E4E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63</c:v>
                </c:pt>
                <c:pt idx="1">
                  <c:v>69.62</c:v>
                </c:pt>
                <c:pt idx="2">
                  <c:v>69.900000000000006</c:v>
                </c:pt>
                <c:pt idx="3">
                  <c:v>71.87</c:v>
                </c:pt>
                <c:pt idx="4">
                  <c:v>66.64</c:v>
                </c:pt>
              </c:numCache>
            </c:numRef>
          </c:val>
          <c:extLst>
            <c:ext xmlns:c16="http://schemas.microsoft.com/office/drawing/2014/chart" uri="{C3380CC4-5D6E-409C-BE32-E72D297353CC}">
              <c16:uniqueId val="{00000000-3A60-419C-99B4-2D41BF8A067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3A60-419C-99B4-2D41BF8A067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97.04</c:v>
                </c:pt>
                <c:pt idx="1">
                  <c:v>101.27</c:v>
                </c:pt>
                <c:pt idx="2">
                  <c:v>95.28</c:v>
                </c:pt>
                <c:pt idx="3">
                  <c:v>92.41</c:v>
                </c:pt>
                <c:pt idx="4">
                  <c:v>89.09</c:v>
                </c:pt>
              </c:numCache>
            </c:numRef>
          </c:val>
          <c:extLst>
            <c:ext xmlns:c16="http://schemas.microsoft.com/office/drawing/2014/chart" uri="{C3380CC4-5D6E-409C-BE32-E72D297353CC}">
              <c16:uniqueId val="{00000000-E268-4637-B598-579E4779F16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E268-4637-B598-579E4779F16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0D-43C0-9ABE-B125DAFAB03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0D-43C0-9ABE-B125DAFAB03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9-492E-9132-5948B1E33D3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9-492E-9132-5948B1E33D3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F7-4AEE-91AF-EF68BA4D3F4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F7-4AEE-91AF-EF68BA4D3F4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A7-43E8-B99A-1B739BAA335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A7-43E8-B99A-1B739BAA335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466.61</c:v>
                </c:pt>
                <c:pt idx="1">
                  <c:v>555.20000000000005</c:v>
                </c:pt>
                <c:pt idx="2">
                  <c:v>595.44000000000005</c:v>
                </c:pt>
                <c:pt idx="3">
                  <c:v>699.16</c:v>
                </c:pt>
                <c:pt idx="4">
                  <c:v>744.77</c:v>
                </c:pt>
              </c:numCache>
            </c:numRef>
          </c:val>
          <c:extLst>
            <c:ext xmlns:c16="http://schemas.microsoft.com/office/drawing/2014/chart" uri="{C3380CC4-5D6E-409C-BE32-E72D297353CC}">
              <c16:uniqueId val="{00000000-BF6D-401A-B1F7-E380A6185CE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BF6D-401A-B1F7-E380A6185CE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66.92</c:v>
                </c:pt>
                <c:pt idx="1">
                  <c:v>70.989999999999995</c:v>
                </c:pt>
                <c:pt idx="2">
                  <c:v>71.78</c:v>
                </c:pt>
                <c:pt idx="3">
                  <c:v>68.27</c:v>
                </c:pt>
                <c:pt idx="4">
                  <c:v>56.94</c:v>
                </c:pt>
              </c:numCache>
            </c:numRef>
          </c:val>
          <c:extLst>
            <c:ext xmlns:c16="http://schemas.microsoft.com/office/drawing/2014/chart" uri="{C3380CC4-5D6E-409C-BE32-E72D297353CC}">
              <c16:uniqueId val="{00000000-9AF4-480E-AE4A-C46155CC9FB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9AF4-480E-AE4A-C46155CC9FB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102.52</c:v>
                </c:pt>
                <c:pt idx="1">
                  <c:v>95.61</c:v>
                </c:pt>
                <c:pt idx="2">
                  <c:v>107.69</c:v>
                </c:pt>
                <c:pt idx="3">
                  <c:v>109.95</c:v>
                </c:pt>
                <c:pt idx="4">
                  <c:v>181.15</c:v>
                </c:pt>
              </c:numCache>
            </c:numRef>
          </c:val>
          <c:extLst>
            <c:ext xmlns:c16="http://schemas.microsoft.com/office/drawing/2014/chart" uri="{C3380CC4-5D6E-409C-BE32-E72D297353CC}">
              <c16:uniqueId val="{00000000-317B-42AE-A4C8-D55AFC3A6FE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317B-42AE-A4C8-D55AFC3A6FE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群馬県　嬬恋村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55">
        <f>データ!$R$6</f>
        <v>9174</v>
      </c>
      <c r="AM8" s="55"/>
      <c r="AN8" s="55"/>
      <c r="AO8" s="55"/>
      <c r="AP8" s="55"/>
      <c r="AQ8" s="55"/>
      <c r="AR8" s="55"/>
      <c r="AS8" s="55"/>
      <c r="AT8" s="45">
        <f>データ!$S$6</f>
        <v>337.58</v>
      </c>
      <c r="AU8" s="45"/>
      <c r="AV8" s="45"/>
      <c r="AW8" s="45"/>
      <c r="AX8" s="45"/>
      <c r="AY8" s="45"/>
      <c r="AZ8" s="45"/>
      <c r="BA8" s="45"/>
      <c r="BB8" s="45">
        <f>データ!$T$6</f>
        <v>27.18</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62.83</v>
      </c>
      <c r="Q10" s="45"/>
      <c r="R10" s="45"/>
      <c r="S10" s="45"/>
      <c r="T10" s="45"/>
      <c r="U10" s="45"/>
      <c r="V10" s="45"/>
      <c r="W10" s="55">
        <f>データ!$Q$6</f>
        <v>1276</v>
      </c>
      <c r="X10" s="55"/>
      <c r="Y10" s="55"/>
      <c r="Z10" s="55"/>
      <c r="AA10" s="55"/>
      <c r="AB10" s="55"/>
      <c r="AC10" s="55"/>
      <c r="AD10" s="2"/>
      <c r="AE10" s="2"/>
      <c r="AF10" s="2"/>
      <c r="AG10" s="2"/>
      <c r="AH10" s="2"/>
      <c r="AI10" s="2"/>
      <c r="AJ10" s="2"/>
      <c r="AK10" s="2"/>
      <c r="AL10" s="55">
        <f>データ!$U$6</f>
        <v>5733</v>
      </c>
      <c r="AM10" s="55"/>
      <c r="AN10" s="55"/>
      <c r="AO10" s="55"/>
      <c r="AP10" s="55"/>
      <c r="AQ10" s="55"/>
      <c r="AR10" s="55"/>
      <c r="AS10" s="55"/>
      <c r="AT10" s="45">
        <f>データ!$V$6</f>
        <v>33.74</v>
      </c>
      <c r="AU10" s="45"/>
      <c r="AV10" s="45"/>
      <c r="AW10" s="45"/>
      <c r="AX10" s="45"/>
      <c r="AY10" s="45"/>
      <c r="AZ10" s="45"/>
      <c r="BA10" s="45"/>
      <c r="BB10" s="45">
        <f>データ!$W$6</f>
        <v>169.92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115</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Cg3K1PrKJNnwonx/95V9sojpPDRvvidffc0XXWoVyv3P/LmcI0h3mztmYEwqTGeUNlcD2bbmsw/x/tzSuDoJQ==" saltValue="EBUi2SFDlhC0sR+tzGbvp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104256</v>
      </c>
      <c r="D6" s="20">
        <f t="shared" si="3"/>
        <v>47</v>
      </c>
      <c r="E6" s="20">
        <f t="shared" si="3"/>
        <v>1</v>
      </c>
      <c r="F6" s="20">
        <f t="shared" si="3"/>
        <v>0</v>
      </c>
      <c r="G6" s="20">
        <f t="shared" si="3"/>
        <v>0</v>
      </c>
      <c r="H6" s="20" t="str">
        <f t="shared" si="3"/>
        <v>群馬県　嬬恋村</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62.83</v>
      </c>
      <c r="Q6" s="21">
        <f t="shared" si="3"/>
        <v>1276</v>
      </c>
      <c r="R6" s="21">
        <f t="shared" si="3"/>
        <v>9174</v>
      </c>
      <c r="S6" s="21">
        <f t="shared" si="3"/>
        <v>337.58</v>
      </c>
      <c r="T6" s="21">
        <f t="shared" si="3"/>
        <v>27.18</v>
      </c>
      <c r="U6" s="21">
        <f t="shared" si="3"/>
        <v>5733</v>
      </c>
      <c r="V6" s="21">
        <f t="shared" si="3"/>
        <v>33.74</v>
      </c>
      <c r="W6" s="21">
        <f t="shared" si="3"/>
        <v>169.92</v>
      </c>
      <c r="X6" s="22">
        <f>IF(X7="",NA(),X7)</f>
        <v>97.04</v>
      </c>
      <c r="Y6" s="22">
        <f t="shared" ref="Y6:AG6" si="4">IF(Y7="",NA(),Y7)</f>
        <v>101.27</v>
      </c>
      <c r="Z6" s="22">
        <f t="shared" si="4"/>
        <v>95.28</v>
      </c>
      <c r="AA6" s="22">
        <f t="shared" si="4"/>
        <v>92.41</v>
      </c>
      <c r="AB6" s="22">
        <f t="shared" si="4"/>
        <v>89.09</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466.61</v>
      </c>
      <c r="BF6" s="22">
        <f t="shared" ref="BF6:BN6" si="7">IF(BF7="",NA(),BF7)</f>
        <v>555.20000000000005</v>
      </c>
      <c r="BG6" s="22">
        <f t="shared" si="7"/>
        <v>595.44000000000005</v>
      </c>
      <c r="BH6" s="22">
        <f t="shared" si="7"/>
        <v>699.16</v>
      </c>
      <c r="BI6" s="22">
        <f t="shared" si="7"/>
        <v>744.77</v>
      </c>
      <c r="BJ6" s="22">
        <f t="shared" si="7"/>
        <v>1168.7</v>
      </c>
      <c r="BK6" s="22">
        <f t="shared" si="7"/>
        <v>1245.46</v>
      </c>
      <c r="BL6" s="22">
        <f t="shared" si="7"/>
        <v>834.1</v>
      </c>
      <c r="BM6" s="22">
        <f t="shared" si="7"/>
        <v>853.42</v>
      </c>
      <c r="BN6" s="22">
        <f t="shared" si="7"/>
        <v>906.61</v>
      </c>
      <c r="BO6" s="21" t="str">
        <f>IF(BO7="","",IF(BO7="-","【-】","【"&amp;SUBSTITUTE(TEXT(BO7,"#,##0.00"),"-","△")&amp;"】"))</f>
        <v>【982.48】</v>
      </c>
      <c r="BP6" s="22">
        <f>IF(BP7="",NA(),BP7)</f>
        <v>66.92</v>
      </c>
      <c r="BQ6" s="22">
        <f t="shared" ref="BQ6:BY6" si="8">IF(BQ7="",NA(),BQ7)</f>
        <v>70.989999999999995</v>
      </c>
      <c r="BR6" s="22">
        <f t="shared" si="8"/>
        <v>71.78</v>
      </c>
      <c r="BS6" s="22">
        <f t="shared" si="8"/>
        <v>68.27</v>
      </c>
      <c r="BT6" s="22">
        <f t="shared" si="8"/>
        <v>56.94</v>
      </c>
      <c r="BU6" s="22">
        <f t="shared" si="8"/>
        <v>53.59</v>
      </c>
      <c r="BV6" s="22">
        <f t="shared" si="8"/>
        <v>51.08</v>
      </c>
      <c r="BW6" s="22">
        <f t="shared" si="8"/>
        <v>64.44</v>
      </c>
      <c r="BX6" s="22">
        <f t="shared" si="8"/>
        <v>60.53</v>
      </c>
      <c r="BY6" s="22">
        <f t="shared" si="8"/>
        <v>56.38</v>
      </c>
      <c r="BZ6" s="21" t="str">
        <f>IF(BZ7="","",IF(BZ7="-","【-】","【"&amp;SUBSTITUTE(TEXT(BZ7,"#,##0.00"),"-","△")&amp;"】"))</f>
        <v>【50.61】</v>
      </c>
      <c r="CA6" s="22">
        <f>IF(CA7="",NA(),CA7)</f>
        <v>102.52</v>
      </c>
      <c r="CB6" s="22">
        <f t="shared" ref="CB6:CJ6" si="9">IF(CB7="",NA(),CB7)</f>
        <v>95.61</v>
      </c>
      <c r="CC6" s="22">
        <f t="shared" si="9"/>
        <v>107.69</v>
      </c>
      <c r="CD6" s="22">
        <f t="shared" si="9"/>
        <v>109.95</v>
      </c>
      <c r="CE6" s="22">
        <f t="shared" si="9"/>
        <v>181.15</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65.849999999999994</v>
      </c>
      <c r="CM6" s="22">
        <f t="shared" ref="CM6:CU6" si="10">IF(CM7="",NA(),CM7)</f>
        <v>58.47</v>
      </c>
      <c r="CN6" s="22">
        <f t="shared" si="10"/>
        <v>50.1</v>
      </c>
      <c r="CO6" s="22">
        <f t="shared" si="10"/>
        <v>50.77</v>
      </c>
      <c r="CP6" s="22">
        <f t="shared" si="10"/>
        <v>40.01</v>
      </c>
      <c r="CQ6" s="22">
        <f t="shared" si="10"/>
        <v>56.41</v>
      </c>
      <c r="CR6" s="22">
        <f t="shared" si="10"/>
        <v>54.9</v>
      </c>
      <c r="CS6" s="22">
        <f t="shared" si="10"/>
        <v>55.7</v>
      </c>
      <c r="CT6" s="22">
        <f t="shared" si="10"/>
        <v>54.87</v>
      </c>
      <c r="CU6" s="22">
        <f t="shared" si="10"/>
        <v>54.82</v>
      </c>
      <c r="CV6" s="21" t="str">
        <f>IF(CV7="","",IF(CV7="-","【-】","【"&amp;SUBSTITUTE(TEXT(CV7,"#,##0.00"),"-","△")&amp;"】"))</f>
        <v>【56.15】</v>
      </c>
      <c r="CW6" s="22">
        <f>IF(CW7="",NA(),CW7)</f>
        <v>63</v>
      </c>
      <c r="CX6" s="22">
        <f t="shared" ref="CX6:DF6" si="11">IF(CX7="",NA(),CX7)</f>
        <v>69.62</v>
      </c>
      <c r="CY6" s="22">
        <f t="shared" si="11"/>
        <v>69.900000000000006</v>
      </c>
      <c r="CZ6" s="22">
        <f t="shared" si="11"/>
        <v>71.87</v>
      </c>
      <c r="DA6" s="22">
        <f t="shared" si="11"/>
        <v>66.64</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0.77</v>
      </c>
      <c r="EE6" s="22">
        <f t="shared" ref="EE6:EM6" si="14">IF(EE7="",NA(),EE7)</f>
        <v>1.19</v>
      </c>
      <c r="EF6" s="22">
        <f t="shared" si="14"/>
        <v>1.19</v>
      </c>
      <c r="EG6" s="22">
        <f t="shared" si="14"/>
        <v>0.46</v>
      </c>
      <c r="EH6" s="22">
        <f t="shared" si="14"/>
        <v>0.96</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15">
      <c r="A7" s="15"/>
      <c r="B7" s="24">
        <v>2022</v>
      </c>
      <c r="C7" s="24">
        <v>104256</v>
      </c>
      <c r="D7" s="24">
        <v>47</v>
      </c>
      <c r="E7" s="24">
        <v>1</v>
      </c>
      <c r="F7" s="24">
        <v>0</v>
      </c>
      <c r="G7" s="24">
        <v>0</v>
      </c>
      <c r="H7" s="24" t="s">
        <v>96</v>
      </c>
      <c r="I7" s="24" t="s">
        <v>97</v>
      </c>
      <c r="J7" s="24" t="s">
        <v>98</v>
      </c>
      <c r="K7" s="24" t="s">
        <v>99</v>
      </c>
      <c r="L7" s="24" t="s">
        <v>100</v>
      </c>
      <c r="M7" s="24" t="s">
        <v>101</v>
      </c>
      <c r="N7" s="25" t="s">
        <v>102</v>
      </c>
      <c r="O7" s="25" t="s">
        <v>103</v>
      </c>
      <c r="P7" s="25">
        <v>62.83</v>
      </c>
      <c r="Q7" s="25">
        <v>1276</v>
      </c>
      <c r="R7" s="25">
        <v>9174</v>
      </c>
      <c r="S7" s="25">
        <v>337.58</v>
      </c>
      <c r="T7" s="25">
        <v>27.18</v>
      </c>
      <c r="U7" s="25">
        <v>5733</v>
      </c>
      <c r="V7" s="25">
        <v>33.74</v>
      </c>
      <c r="W7" s="25">
        <v>169.92</v>
      </c>
      <c r="X7" s="25">
        <v>97.04</v>
      </c>
      <c r="Y7" s="25">
        <v>101.27</v>
      </c>
      <c r="Z7" s="25">
        <v>95.28</v>
      </c>
      <c r="AA7" s="25">
        <v>92.41</v>
      </c>
      <c r="AB7" s="25">
        <v>89.09</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466.61</v>
      </c>
      <c r="BF7" s="25">
        <v>555.20000000000005</v>
      </c>
      <c r="BG7" s="25">
        <v>595.44000000000005</v>
      </c>
      <c r="BH7" s="25">
        <v>699.16</v>
      </c>
      <c r="BI7" s="25">
        <v>744.77</v>
      </c>
      <c r="BJ7" s="25">
        <v>1168.7</v>
      </c>
      <c r="BK7" s="25">
        <v>1245.46</v>
      </c>
      <c r="BL7" s="25">
        <v>834.1</v>
      </c>
      <c r="BM7" s="25">
        <v>853.42</v>
      </c>
      <c r="BN7" s="25">
        <v>906.61</v>
      </c>
      <c r="BO7" s="25">
        <v>982.48</v>
      </c>
      <c r="BP7" s="25">
        <v>66.92</v>
      </c>
      <c r="BQ7" s="25">
        <v>70.989999999999995</v>
      </c>
      <c r="BR7" s="25">
        <v>71.78</v>
      </c>
      <c r="BS7" s="25">
        <v>68.27</v>
      </c>
      <c r="BT7" s="25">
        <v>56.94</v>
      </c>
      <c r="BU7" s="25">
        <v>53.59</v>
      </c>
      <c r="BV7" s="25">
        <v>51.08</v>
      </c>
      <c r="BW7" s="25">
        <v>64.44</v>
      </c>
      <c r="BX7" s="25">
        <v>60.53</v>
      </c>
      <c r="BY7" s="25">
        <v>56.38</v>
      </c>
      <c r="BZ7" s="25">
        <v>50.61</v>
      </c>
      <c r="CA7" s="25">
        <v>102.52</v>
      </c>
      <c r="CB7" s="25">
        <v>95.61</v>
      </c>
      <c r="CC7" s="25">
        <v>107.69</v>
      </c>
      <c r="CD7" s="25">
        <v>109.95</v>
      </c>
      <c r="CE7" s="25">
        <v>181.15</v>
      </c>
      <c r="CF7" s="25">
        <v>259.79000000000002</v>
      </c>
      <c r="CG7" s="25">
        <v>262.13</v>
      </c>
      <c r="CH7" s="25">
        <v>197.14</v>
      </c>
      <c r="CI7" s="25">
        <v>210.72</v>
      </c>
      <c r="CJ7" s="25">
        <v>227.71</v>
      </c>
      <c r="CK7" s="25">
        <v>320.83</v>
      </c>
      <c r="CL7" s="25">
        <v>65.849999999999994</v>
      </c>
      <c r="CM7" s="25">
        <v>58.47</v>
      </c>
      <c r="CN7" s="25">
        <v>50.1</v>
      </c>
      <c r="CO7" s="25">
        <v>50.77</v>
      </c>
      <c r="CP7" s="25">
        <v>40.01</v>
      </c>
      <c r="CQ7" s="25">
        <v>56.41</v>
      </c>
      <c r="CR7" s="25">
        <v>54.9</v>
      </c>
      <c r="CS7" s="25">
        <v>55.7</v>
      </c>
      <c r="CT7" s="25">
        <v>54.87</v>
      </c>
      <c r="CU7" s="25">
        <v>54.82</v>
      </c>
      <c r="CV7" s="25">
        <v>56.15</v>
      </c>
      <c r="CW7" s="25">
        <v>63</v>
      </c>
      <c r="CX7" s="25">
        <v>69.62</v>
      </c>
      <c r="CY7" s="25">
        <v>69.900000000000006</v>
      </c>
      <c r="CZ7" s="25">
        <v>71.87</v>
      </c>
      <c r="DA7" s="25">
        <v>66.64</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0.77</v>
      </c>
      <c r="EE7" s="25">
        <v>1.19</v>
      </c>
      <c r="EF7" s="25">
        <v>1.19</v>
      </c>
      <c r="EG7" s="25">
        <v>0.46</v>
      </c>
      <c r="EH7" s="25">
        <v>0.96</v>
      </c>
      <c r="EI7" s="25">
        <v>0.65</v>
      </c>
      <c r="EJ7" s="25">
        <v>0.52</v>
      </c>
      <c r="EK7" s="25">
        <v>1.48</v>
      </c>
      <c r="EL7" s="25">
        <v>0.45</v>
      </c>
      <c r="EM7" s="25">
        <v>0.35</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2023-12-05T01:05:19Z</dcterms:created>
  <dcterms:modified xsi:type="dcterms:W3CDTF">2024-01-23T04:43:09Z</dcterms:modified>
  <cp:category/>
</cp:coreProperties>
</file>