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intranas06\上下水道課\maki\○下水関係\調査関係\経営比較分析表\R4年度決算\"/>
    </mc:Choice>
  </mc:AlternateContent>
  <xr:revisionPtr revIDLastSave="0" documentId="13_ncr:1_{EC5DB76D-B43E-4F0B-B7B3-723D1EBA5A52}" xr6:coauthVersionLast="36" xr6:coauthVersionMax="36" xr10:uidLastSave="{00000000-0000-0000-0000-000000000000}"/>
  <workbookProtection workbookAlgorithmName="SHA-512" workbookHashValue="43TfAqdLdF/TZ/9A0omoF2EmvSahg1mxla0E6+Bd8VzEVTzhb0vhbD7hx2TT8iyPjDffX10JhiPLptYQK+f7Uw==" workbookSaltValue="5lA7L8aNMA0o7LsQxg2Zcg==" workbookSpinCount="100000" lockStructure="1"/>
  <bookViews>
    <workbookView xWindow="0" yWindow="0" windowWidth="15360" windowHeight="7635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J85" i="4"/>
  <c r="E85" i="4"/>
  <c r="BB10" i="4"/>
  <c r="AT10" i="4"/>
  <c r="AL10" i="4"/>
  <c r="W10" i="4"/>
  <c r="AD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<sst xmlns="http://schemas.openxmlformats.org/spreadsheetml/2006/main" count="233" uniqueCount="118">
  <si>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</si>
  <si>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</si>
  <si>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</si>
  <si>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</si>
  <si>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</si>
  <si>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</si>
  <si>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</si>
  <si>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</si>
  <si>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</si>
  <si>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</si>
  <si>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</si>
  <si>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</si>
  <si>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</si>
  <si>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</si>
  <si>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</si>
  <si>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</si>
  <si>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</si>
  <si>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</si>
  <si>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</si>
  <si>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</si>
  <si>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</si>
  <si>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</si>
  <si>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</si>
  <si>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</si>
  <si>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</si>
  <si>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</si>
  <si>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</si>
  <si>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</si>
  <si>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</si>
  <si>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</si>
  <si>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</si>
  <si>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</si>
  <si>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</si>
  <si>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</si>
  <si>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</si>
  <si>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</si>
  <si>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</si>
  <si>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</si>
  <si>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</si>
  <si>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</si>
  <si>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</si>
  <si>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</si>
  <si>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</si>
  <si>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</si>
  <si>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</si>
  <si>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</si>
  <si>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</si>
  <si>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</si>
  <si>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</si>
  <si>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</si>
  <si>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</si>
  <si>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</si>
  <si>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</si>
  <si>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</si>
  <si>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</si>
  <si>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</si>
  <si>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</si>
  <si>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</si>
  <si>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</si>
  <si>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</si>
  <si>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</si>
  <si>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</si>
  <si>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</si>
  <si>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</si>
  <si>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</si>
  <si>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</si>
  <si>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</si>
  <si>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</si>
  <si>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</si>
  <si>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</si>
  <si>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</si>
  <si>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</si>
  <si>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</si>
  <si>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</si>
  <si>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</si>
  <si>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</si>
  <si>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</si>
  <si>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</si>
  <si>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</si>
  <si>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</si>
  <si>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</si>
  <si>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</si>
  <si>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</si>
  <si>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</si>
  <si>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</si>
  <si>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</si>
  <si>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</si>
  <si>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</si>
  <si>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</si>
  <si>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</si>
  <si>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</si>
  <si>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</si>
  <si>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</si>
  <si>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</si>
  <si>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</si>
  <si>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</si>
  <si>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草津町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</si>
  <si>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</si>
  <si>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</si>
  <si>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</si>
  <si>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</si>
  <si>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</si>
  <si>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</si>
  <si>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</si>
  <si>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</si>
  <si>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</si>
  <si>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</si>
  <si>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</si>
  <si>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</si>
  <si>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</si>
  <si>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</si>
  <si>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</si>
  <si>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</si>
  <si>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</si>
  <si>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</si>
  <si>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①〈収益的収支比率〉
　類似団体平均値と比べると高水準を推移している。
　コロナ前と同等の収支比率になった。
④〈企業債残高対給水収益比率〉
　令和2～3年度に公営企業会計移行に係る起債をしている。今後の償還により数値は減少していく。
⑤〈料金回収率〉
　類似団体平均値と比べると高水準であるが、引き続き料金収入の確保に努める。
⑥〈給水原価〉
　類似団体平均値と比べると低水準であるが、償還や今後の更新等に備え今後もこの水準を維持していきたい。
⑦〈施設利用率〉
　人口減少や渇水期における原水の確保が課題であるが、安定供給に努める。
⑧〈有収率〉
　ほぼ例年通りで推移している。まだ発見できていない漏水がある可能性も考えられるため、管路更新及び漏水の早期発見等 、不明水対策に力を入れてたい。</t>
    <rPh sb="40" eb="41">
      <t>マエ</t>
    </rPh>
    <rPh sb="42" eb="44">
      <t>ドウトウ</t>
    </rPh>
    <rPh sb="45" eb="47">
      <t>シュウシ</t>
    </rPh>
    <rPh sb="47" eb="49">
      <t>ヒリツ</t>
    </rPh>
    <rPh sb="102" eb="104">
      <t>ショウカン</t>
    </rPh>
    <rPh sb="107" eb="109">
      <t>スウチ</t>
    </rPh>
    <rPh sb="110" eb="112">
      <t>ゲンショウ</t>
    </rPh>
    <rPh sb="279" eb="281">
      <t>レイネン</t>
    </rPh>
    <rPh sb="281" eb="282">
      <t>ドオ</t>
    </rPh>
    <rPh sb="284" eb="286">
      <t>スイイ</t>
    </rPh>
    <rPh sb="331" eb="332">
      <t>トウ</t>
    </rPh>
    <phoneticPr fontId="4"/>
  </si>
  <si>
    <t>　会計規模が小さく給水人口も減少傾向であり、施設修繕費の拠出も困難な状況であるため令和5年度より水道事業へ統合した。今後も経費削減をしながら、今までできなかった整備を計画的に行っていきたい。</t>
    <rPh sb="58" eb="60">
      <t>コンゴ</t>
    </rPh>
    <rPh sb="71" eb="72">
      <t>イマ</t>
    </rPh>
    <rPh sb="80" eb="82">
      <t>セイビ</t>
    </rPh>
    <rPh sb="83" eb="86">
      <t>ケイカクテキ</t>
    </rPh>
    <rPh sb="87" eb="88">
      <t>オコナ</t>
    </rPh>
    <phoneticPr fontId="4"/>
  </si>
  <si>
    <t>　予算等の問題もあり更新できずにいたが、令和5年度より水道事業へ統合したため、計画的に更新していきたい。</t>
    <rPh sb="20" eb="22">
      <t>レイワ</t>
    </rPh>
    <rPh sb="23" eb="25">
      <t>ネンド</t>
    </rPh>
    <rPh sb="27" eb="29">
      <t>スイドウ</t>
    </rPh>
    <rPh sb="29" eb="31">
      <t>ジギョウ</t>
    </rPh>
    <rPh sb="32" eb="34">
      <t>トウゴウ</t>
    </rPh>
    <rPh sb="39" eb="42">
      <t>ケイカクテキ</t>
    </rPh>
    <rPh sb="43" eb="45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</si>
</sst>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1-40AA-83B0-90BA3EE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1-40AA-83B0-90BA3EE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70.510000000000005</c:v>
                </c:pt>
                <c:pt idx="1">
                  <c:v>74.64</c:v>
                </c:pt>
                <c:pt idx="2">
                  <c:v>67.41</c:v>
                </c:pt>
                <c:pt idx="3">
                  <c:v>72.13</c:v>
                </c:pt>
                <c:pt idx="4">
                  <c:v>78.930000000000007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B-44DC-B943-BB1D02AB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B-44DC-B943-BB1D02AB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42.4</c:v>
                </c:pt>
                <c:pt idx="1">
                  <c:v>38.58</c:v>
                </c:pt>
                <c:pt idx="2">
                  <c:v>42.26</c:v>
                </c:pt>
                <c:pt idx="3">
                  <c:v>40.6</c:v>
                </c:pt>
                <c:pt idx="4">
                  <c:v>37.020000000000003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3-4C10-9836-5D2FC2CE2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3-4C10-9836-5D2FC2CE2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133.30000000000001</c:v>
                </c:pt>
                <c:pt idx="1">
                  <c:v>131.35</c:v>
                </c:pt>
                <c:pt idx="2">
                  <c:v>60.44</c:v>
                </c:pt>
                <c:pt idx="3">
                  <c:v>201.64</c:v>
                </c:pt>
                <c:pt idx="4">
                  <c:v>132.06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9-4DA0-9652-614C84730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9-4DA0-9652-614C84730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4-42C4-A595-8652A322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4-42C4-A595-8652A322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8-494D-8B83-4BC730C18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8-494D-8B83-4BC730C18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8-439B-84EB-C171939F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8-439B-84EB-C171939F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E-494A-9369-5CF2586E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E-494A-9369-5CF2586E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103.68</c:v>
                </c:pt>
                <c:pt idx="3" formatCode="#,##0.00;&quot;△&quot;#,##0.00;&quot;-&quot;">
                  <c:v>96.87</c:v>
                </c:pt>
                <c:pt idx="4" formatCode="#,##0.00;&quot;△&quot;#,##0.00;&quot;-&quot;">
                  <c:v>104.12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B-4B00-8257-07E9BEE25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B-4B00-8257-07E9BEE25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127.84</c:v>
                </c:pt>
                <c:pt idx="1">
                  <c:v>131.31</c:v>
                </c:pt>
                <c:pt idx="2">
                  <c:v>60.43</c:v>
                </c:pt>
                <c:pt idx="3">
                  <c:v>196.42</c:v>
                </c:pt>
                <c:pt idx="4">
                  <c:v>109.89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2-443D-8F8F-B59670EE8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2-443D-8F8F-B59670EE8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62.46</c:v>
                </c:pt>
                <c:pt idx="1">
                  <c:v>62.35</c:v>
                </c:pt>
                <c:pt idx="2">
                  <c:v>135.07</c:v>
                </c:pt>
                <c:pt idx="3">
                  <c:v>41.1</c:v>
                </c:pt>
                <c:pt idx="4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0-4581-8519-21BDF5E3D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0-4581-8519-21BDF5E3D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23" zoomScale="85" zoomScaleNormal="85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群馬県　草津町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6082</v>
      </c>
      <c r="AM8" s="37"/>
      <c r="AN8" s="37"/>
      <c r="AO8" s="37"/>
      <c r="AP8" s="37"/>
      <c r="AQ8" s="37"/>
      <c r="AR8" s="37"/>
      <c r="AS8" s="37"/>
      <c r="AT8" s="38">
        <f>データ!$S$6</f>
        <v>49.75</v>
      </c>
      <c r="AU8" s="38"/>
      <c r="AV8" s="38"/>
      <c r="AW8" s="38"/>
      <c r="AX8" s="38"/>
      <c r="AY8" s="38"/>
      <c r="AZ8" s="38"/>
      <c r="BA8" s="38"/>
      <c r="BB8" s="38">
        <f>データ!$T$6</f>
        <v>122.25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7.64</v>
      </c>
      <c r="Q10" s="38"/>
      <c r="R10" s="38"/>
      <c r="S10" s="38"/>
      <c r="T10" s="38"/>
      <c r="U10" s="38"/>
      <c r="V10" s="38"/>
      <c r="W10" s="37">
        <f>データ!$Q$6</f>
        <v>1414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462</v>
      </c>
      <c r="AM10" s="37"/>
      <c r="AN10" s="37"/>
      <c r="AO10" s="37"/>
      <c r="AP10" s="37"/>
      <c r="AQ10" s="37"/>
      <c r="AR10" s="37"/>
      <c r="AS10" s="37"/>
      <c r="AT10" s="38">
        <f>データ!$V$6</f>
        <v>1.8</v>
      </c>
      <c r="AU10" s="38"/>
      <c r="AV10" s="38"/>
      <c r="AW10" s="38"/>
      <c r="AX10" s="38"/>
      <c r="AY10" s="38"/>
      <c r="AZ10" s="38"/>
      <c r="BA10" s="38"/>
      <c r="BB10" s="38">
        <f>データ!$W$6</f>
        <v>256.67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117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42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42</v>
      </c>
      <c r="O85" s="13" t="str">
        <f>データ!EN6</f>
        <v>【0.52】</v>
      </c>
    </row>
  </sheetData>
  <sheetProtection algorithmName="SHA-512" hashValue="U8VVEn1olDHJRtKfBBkxlmyzVVCTdemgCfpHkNmMA8CUlmwMAbC3LM6BpcutZIo/uXDHa4pCellSwqeUASmLQg==" saltValue="3Bnym8YGW0/C32exwFwoV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104264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群馬県　草津町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7.64</v>
      </c>
      <c r="Q6" s="21">
        <f t="shared" si="3"/>
        <v>1414</v>
      </c>
      <c r="R6" s="21">
        <f t="shared" si="3"/>
        <v>6082</v>
      </c>
      <c r="S6" s="21">
        <f t="shared" si="3"/>
        <v>49.75</v>
      </c>
      <c r="T6" s="21">
        <f t="shared" si="3"/>
        <v>122.25</v>
      </c>
      <c r="U6" s="21">
        <f t="shared" si="3"/>
        <v>462</v>
      </c>
      <c r="V6" s="21">
        <f t="shared" si="3"/>
        <v>1.8</v>
      </c>
      <c r="W6" s="21">
        <f t="shared" si="3"/>
        <v>256.67</v>
      </c>
      <c r="X6" s="22">
        <f>IF(X7="",NA(),X7)</f>
        <v>133.30000000000001</v>
      </c>
      <c r="Y6" s="22">
        <f t="shared" ref="Y6:AG6" si="4">IF(Y7="",NA(),Y7)</f>
        <v>131.35</v>
      </c>
      <c r="Z6" s="22">
        <f t="shared" si="4"/>
        <v>60.44</v>
      </c>
      <c r="AA6" s="22">
        <f t="shared" si="4"/>
        <v>201.64</v>
      </c>
      <c r="AB6" s="22">
        <f t="shared" si="4"/>
        <v>132.06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2">
        <f t="shared" si="7"/>
        <v>103.68</v>
      </c>
      <c r="BH6" s="22">
        <f t="shared" si="7"/>
        <v>96.87</v>
      </c>
      <c r="BI6" s="22">
        <f t="shared" si="7"/>
        <v>104.12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127.84</v>
      </c>
      <c r="BQ6" s="22">
        <f t="shared" ref="BQ6:BY6" si="8">IF(BQ7="",NA(),BQ7)</f>
        <v>131.31</v>
      </c>
      <c r="BR6" s="22">
        <f t="shared" si="8"/>
        <v>60.43</v>
      </c>
      <c r="BS6" s="22">
        <f t="shared" si="8"/>
        <v>196.42</v>
      </c>
      <c r="BT6" s="22">
        <f t="shared" si="8"/>
        <v>109.89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62.46</v>
      </c>
      <c r="CB6" s="22">
        <f t="shared" ref="CB6:CJ6" si="9">IF(CB7="",NA(),CB7)</f>
        <v>62.35</v>
      </c>
      <c r="CC6" s="22">
        <f t="shared" si="9"/>
        <v>135.07</v>
      </c>
      <c r="CD6" s="22">
        <f t="shared" si="9"/>
        <v>41.1</v>
      </c>
      <c r="CE6" s="22">
        <f t="shared" si="9"/>
        <v>61.3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70.510000000000005</v>
      </c>
      <c r="CM6" s="22">
        <f t="shared" ref="CM6:CU6" si="10">IF(CM7="",NA(),CM7)</f>
        <v>74.64</v>
      </c>
      <c r="CN6" s="22">
        <f t="shared" si="10"/>
        <v>67.41</v>
      </c>
      <c r="CO6" s="22">
        <f t="shared" si="10"/>
        <v>72.13</v>
      </c>
      <c r="CP6" s="22">
        <f t="shared" si="10"/>
        <v>78.930000000000007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42.4</v>
      </c>
      <c r="CX6" s="22">
        <f t="shared" ref="CX6:DF6" si="11">IF(CX7="",NA(),CX7)</f>
        <v>38.58</v>
      </c>
      <c r="CY6" s="22">
        <f t="shared" si="11"/>
        <v>42.26</v>
      </c>
      <c r="CZ6" s="22">
        <f t="shared" si="11"/>
        <v>40.6</v>
      </c>
      <c r="DA6" s="22">
        <f t="shared" si="11"/>
        <v>37.020000000000003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104264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7.64</v>
      </c>
      <c r="Q7" s="25">
        <v>1414</v>
      </c>
      <c r="R7" s="25">
        <v>6082</v>
      </c>
      <c r="S7" s="25">
        <v>49.75</v>
      </c>
      <c r="T7" s="25">
        <v>122.25</v>
      </c>
      <c r="U7" s="25">
        <v>462</v>
      </c>
      <c r="V7" s="25">
        <v>1.8</v>
      </c>
      <c r="W7" s="25">
        <v>256.67</v>
      </c>
      <c r="X7" s="25">
        <v>133.30000000000001</v>
      </c>
      <c r="Y7" s="25">
        <v>131.35</v>
      </c>
      <c r="Z7" s="25">
        <v>60.44</v>
      </c>
      <c r="AA7" s="25">
        <v>201.64</v>
      </c>
      <c r="AB7" s="25">
        <v>132.06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103.68</v>
      </c>
      <c r="BH7" s="25">
        <v>96.87</v>
      </c>
      <c r="BI7" s="25">
        <v>104.12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127.84</v>
      </c>
      <c r="BQ7" s="25">
        <v>131.31</v>
      </c>
      <c r="BR7" s="25">
        <v>60.43</v>
      </c>
      <c r="BS7" s="25">
        <v>196.42</v>
      </c>
      <c r="BT7" s="25">
        <v>109.89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62.46</v>
      </c>
      <c r="CB7" s="25">
        <v>62.35</v>
      </c>
      <c r="CC7" s="25">
        <v>135.07</v>
      </c>
      <c r="CD7" s="25">
        <v>41.1</v>
      </c>
      <c r="CE7" s="25">
        <v>61.3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70.510000000000005</v>
      </c>
      <c r="CM7" s="25">
        <v>74.64</v>
      </c>
      <c r="CN7" s="25">
        <v>67.41</v>
      </c>
      <c r="CO7" s="25">
        <v>72.13</v>
      </c>
      <c r="CP7" s="25">
        <v>78.930000000000007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42.4</v>
      </c>
      <c r="CX7" s="25">
        <v>38.58</v>
      </c>
      <c r="CY7" s="25">
        <v>42.26</v>
      </c>
      <c r="CZ7" s="25">
        <v>40.6</v>
      </c>
      <c r="DA7" s="25">
        <v>37.020000000000003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113</v>
      </c>
      <c r="E13" t="s">
        <v>112</v>
      </c>
      <c r="F13" t="s">
        <v>112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2023-12-05T01:05:20Z</dcterms:created>
  <dcterms:modified xsi:type="dcterms:W3CDTF">2024-01-29T23:59:17Z</dcterms:modified>
  <cp:category/>
</cp:coreProperties>
</file>