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t-nogami\Desktop\【2月2日（金）〆】公営企業に係る経営比較分析表（令和４年度決算）の分析等について（県市町村課：依頼）【電気事業注意】\"/>
    </mc:Choice>
  </mc:AlternateContent>
  <xr:revisionPtr revIDLastSave="0" documentId="13_ncr:1_{FFCA23B0-E478-4F68-9044-50351DD2DE94}" xr6:coauthVersionLast="47" xr6:coauthVersionMax="47" xr10:uidLastSave="{00000000-0000-0000-0000-000000000000}"/>
  <workbookProtection workbookAlgorithmName="SHA-512" workbookHashValue="BS/cpEPNqQ712rwUQt5QD/7W/YR/pYTGVlZl7HhsHziNUZ0VThamqkR2hXq7z6RQ59siOBlzi3ffcNhOcJ9Y/w==" workbookSaltValue="BID3KX1wi71yOtEZuxYS0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Q6" i="5"/>
  <c r="P6" i="5"/>
  <c r="O6" i="5"/>
  <c r="N6" i="5"/>
  <c r="B10" i="4" s="1"/>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T10" i="4"/>
  <c r="W10" i="4"/>
  <c r="P10" i="4"/>
  <c r="I10" i="4"/>
  <c r="AL8" i="4"/>
  <c r="AD8" i="4"/>
  <c r="I8" i="4"/>
  <c r="B8"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<sst xmlns="http://schemas.openxmlformats.org/spreadsheetml/2006/main" count="233" uniqueCount="118">
  <si>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</si>
  <si>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</si>
  <si>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</si>
  <si>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</si>
  <si>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</si>
  <si>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</si>
  <si>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</si>
  <si>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</si>
  <si>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</si>
  <si>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</si>
  <si>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</si>
  <si>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</si>
  <si>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</si>
  <si>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</si>
  <si>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</si>
  <si>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</si>
  <si>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</si>
  <si>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</si>
  <si>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</si>
  <si>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</si>
  <si>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</si>
  <si>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</si>
  <si>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</si>
  <si>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</si>
  <si>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</si>
  <si>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</si>
  <si>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</si>
  <si>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</si>
  <si>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</si>
  <si>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</si>
  <si>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</si>
  <si>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</si>
  <si>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</si>
  <si>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</si>
  <si>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</si>
  <si>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</si>
  <si>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</si>
  <si>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</si>
  <si>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</si>
  <si>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</si>
  <si>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</si>
  <si>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</si>
  <si>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</si>
  <si>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</si>
  <si>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</si>
  <si>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</si>
  <si>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</si>
  <si>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</si>
  <si>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</si>
  <si>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</si>
  <si>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</si>
  <si>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</si>
  <si>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</si>
  <si>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</si>
  <si>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</si>
  <si>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</si>
  <si>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</si>
  <si>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</si>
  <si>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</si>
  <si>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</si>
  <si>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</si>
  <si>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</si>
  <si>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</si>
  <si>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</si>
  <si>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</si>
  <si>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</si>
  <si>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</si>
  <si>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</si>
  <si>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</si>
  <si>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</si>
  <si>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</si>
  <si>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</si>
  <si>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</si>
  <si>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</si>
  <si>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</si>
  <si>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</si>
  <si>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</si>
  <si>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</si>
  <si>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</si>
  <si>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</si>
  <si>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</si>
  <si>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</si>
  <si>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</si>
  <si>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</si>
  <si>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</si>
  <si>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</si>
  <si>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</si>
  <si>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</si>
  <si>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</si>
  <si>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</si>
  <si>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</si>
  <si>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</si>
  <si>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</si>
  <si>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</si>
  <si>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</si>
  <si>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</si>
  <si>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</si>
  <si>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</si>
  <si>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</si>
  <si>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</si>
  <si>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</si>
  <si>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</si>
  <si>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</si>
  <si>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</si>
  <si>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</si>
  <si>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</si>
  <si>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</si>
  <si>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</si>
  <si>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</si>
  <si>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</si>
  <si>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</si>
  <si>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</si>
  <si>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</si>
  <si>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</si>
  <si>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</si>
  <si>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①有形固定資産減価償却率・・・該当数値なし
②管路経年化率・・・該当数値なし
③管路更新率・・・計画的な更新を行い経費の均等化を計れるようにする。</t>
    <rPh sb="1" eb="3">
      <t>ユウケイ</t>
    </rPh>
    <rPh sb="3" eb="7">
      <t>コテイシサン</t>
    </rPh>
    <rPh sb="7" eb="9">
      <t>ゲンカ</t>
    </rPh>
    <rPh sb="9" eb="11">
      <t>ショウキャク</t>
    </rPh>
    <rPh sb="11" eb="12">
      <t>リツ</t>
    </rPh>
    <rPh sb="15" eb="17">
      <t>ガイトウ</t>
    </rPh>
    <rPh sb="17" eb="19">
      <t>スウチ</t>
    </rPh>
    <rPh sb="23" eb="25">
      <t>カンロ</t>
    </rPh>
    <rPh sb="25" eb="27">
      <t>ケイネン</t>
    </rPh>
    <rPh sb="27" eb="28">
      <t>カ</t>
    </rPh>
    <rPh sb="28" eb="29">
      <t>リツ</t>
    </rPh>
    <rPh sb="32" eb="34">
      <t>ガイトウ</t>
    </rPh>
    <rPh sb="34" eb="36">
      <t>スウチ</t>
    </rPh>
    <rPh sb="40" eb="42">
      <t>カンロ</t>
    </rPh>
    <rPh sb="42" eb="44">
      <t>コウシン</t>
    </rPh>
    <rPh sb="44" eb="45">
      <t>リツ</t>
    </rPh>
    <rPh sb="48" eb="51">
      <t>ケイカクテキ</t>
    </rPh>
    <rPh sb="52" eb="54">
      <t>コウシン</t>
    </rPh>
    <rPh sb="55" eb="56">
      <t>オコナ</t>
    </rPh>
    <rPh sb="57" eb="59">
      <t>ケイヒ</t>
    </rPh>
    <rPh sb="60" eb="63">
      <t>キントウカ</t>
    </rPh>
    <rPh sb="64" eb="65">
      <t>ハカ</t>
    </rPh>
    <phoneticPr fontId="4"/>
  </si>
  <si>
    <t>①収益的収支比率・・・料金回収率が低い水準となっており、繰入金に依存している状況であるため、検討が必要である。
②累積欠損金比率・・・該当数値なし
③流動比率・・・・・・該当数値なし
④企業債残高対給水収益比率・・・類似団体平均値の３割程度と低い水準であり、施設や管路の更新を視野に入れていかなければならないと考えている。
⑤料金回収率・・・類似団体平均値との差が昨年度より広がっており、繰出金へ依存しているため料金改定等の検討が必要である。
⑥給水原価・・・類似団体平均値を下回っているため費用の抑制などで効率的な経営に努め、改善する必要がある。
⑦施設利用率・・・類似団体平均値と比較すると利用率が悪く、施設の規模の見直しを検討する必要がある。
⑧有収率・・・１００％に近い数値なので、効率性は良いと考えられる。</t>
    <rPh sb="1" eb="4">
      <t>シュウエキテキ</t>
    </rPh>
    <rPh sb="4" eb="6">
      <t>シュウシ</t>
    </rPh>
    <rPh sb="6" eb="8">
      <t>ヒリツ</t>
    </rPh>
    <rPh sb="11" eb="13">
      <t>リョウキン</t>
    </rPh>
    <rPh sb="13" eb="16">
      <t>カイシュウリツ</t>
    </rPh>
    <rPh sb="17" eb="18">
      <t>ヒク</t>
    </rPh>
    <rPh sb="19" eb="21">
      <t>スイジュン</t>
    </rPh>
    <rPh sb="28" eb="30">
      <t>クリイレ</t>
    </rPh>
    <rPh sb="30" eb="31">
      <t>キン</t>
    </rPh>
    <rPh sb="32" eb="34">
      <t>イゾン</t>
    </rPh>
    <rPh sb="38" eb="40">
      <t>ジョウキョウ</t>
    </rPh>
    <rPh sb="46" eb="48">
      <t>ケントウ</t>
    </rPh>
    <rPh sb="49" eb="51">
      <t>ヒツヨウ</t>
    </rPh>
    <rPh sb="57" eb="59">
      <t>ルイセキ</t>
    </rPh>
    <rPh sb="59" eb="62">
      <t>ケッソンキン</t>
    </rPh>
    <rPh sb="62" eb="64">
      <t>ヒリツ</t>
    </rPh>
    <rPh sb="67" eb="69">
      <t>ガイトウ</t>
    </rPh>
    <rPh sb="69" eb="71">
      <t>スウチ</t>
    </rPh>
    <rPh sb="75" eb="77">
      <t>リュウドウ</t>
    </rPh>
    <rPh sb="77" eb="79">
      <t>ヒリツ</t>
    </rPh>
    <rPh sb="85" eb="87">
      <t>ガイトウ</t>
    </rPh>
    <rPh sb="87" eb="89">
      <t>スウチ</t>
    </rPh>
    <rPh sb="93" eb="96">
      <t>キギョウサイ</t>
    </rPh>
    <rPh sb="96" eb="98">
      <t>ザンダカ</t>
    </rPh>
    <rPh sb="98" eb="99">
      <t>タイ</t>
    </rPh>
    <rPh sb="99" eb="101">
      <t>キュウスイ</t>
    </rPh>
    <rPh sb="101" eb="103">
      <t>シュウエキ</t>
    </rPh>
    <rPh sb="103" eb="105">
      <t>ヒリツ</t>
    </rPh>
    <rPh sb="108" eb="110">
      <t>ルイジ</t>
    </rPh>
    <rPh sb="110" eb="112">
      <t>ダンタイ</t>
    </rPh>
    <rPh sb="112" eb="115">
      <t>ヘイキンチ</t>
    </rPh>
    <rPh sb="117" eb="118">
      <t>ワリ</t>
    </rPh>
    <rPh sb="118" eb="120">
      <t>テイド</t>
    </rPh>
    <rPh sb="121" eb="122">
      <t>ヒク</t>
    </rPh>
    <rPh sb="123" eb="125">
      <t>スイジュン</t>
    </rPh>
    <rPh sb="129" eb="131">
      <t>シセツ</t>
    </rPh>
    <rPh sb="132" eb="134">
      <t>カンロ</t>
    </rPh>
    <rPh sb="135" eb="137">
      <t>コウシン</t>
    </rPh>
    <rPh sb="138" eb="140">
      <t>シヤ</t>
    </rPh>
    <rPh sb="141" eb="142">
      <t>イ</t>
    </rPh>
    <rPh sb="155" eb="156">
      <t>カンガ</t>
    </rPh>
    <rPh sb="163" eb="165">
      <t>リョウキン</t>
    </rPh>
    <rPh sb="165" eb="168">
      <t>カイシュウリツ</t>
    </rPh>
    <rPh sb="171" eb="173">
      <t>ルイジ</t>
    </rPh>
    <rPh sb="173" eb="175">
      <t>ダンタイ</t>
    </rPh>
    <rPh sb="175" eb="178">
      <t>ヘイキンチ</t>
    </rPh>
    <rPh sb="180" eb="181">
      <t>サ</t>
    </rPh>
    <rPh sb="182" eb="185">
      <t>サクネンド</t>
    </rPh>
    <rPh sb="187" eb="188">
      <t>ヒロ</t>
    </rPh>
    <rPh sb="194" eb="195">
      <t>ク</t>
    </rPh>
    <rPh sb="223" eb="227">
      <t>キュウスイゲンカ</t>
    </rPh>
    <rPh sb="230" eb="232">
      <t>ルイジ</t>
    </rPh>
    <rPh sb="232" eb="234">
      <t>ダンタイ</t>
    </rPh>
    <rPh sb="234" eb="237">
      <t>ヘイキンチ</t>
    </rPh>
    <rPh sb="238" eb="240">
      <t>シタマワ</t>
    </rPh>
    <rPh sb="246" eb="248">
      <t>ヒヨウ</t>
    </rPh>
    <rPh sb="249" eb="251">
      <t>ヨクセイ</t>
    </rPh>
    <rPh sb="254" eb="257">
      <t>コウリツテキ</t>
    </rPh>
    <rPh sb="258" eb="260">
      <t>ケイエイ</t>
    </rPh>
    <rPh sb="261" eb="262">
      <t>ツト</t>
    </rPh>
    <rPh sb="264" eb="266">
      <t>カイゼン</t>
    </rPh>
    <rPh sb="268" eb="270">
      <t>ヒツヨウ</t>
    </rPh>
    <rPh sb="276" eb="278">
      <t>シセツ</t>
    </rPh>
    <rPh sb="278" eb="281">
      <t>リヨウリツ</t>
    </rPh>
    <rPh sb="284" eb="286">
      <t>ルイジ</t>
    </rPh>
    <rPh sb="286" eb="288">
      <t>ダンタイ</t>
    </rPh>
    <rPh sb="288" eb="291">
      <t>ヘイキンチ</t>
    </rPh>
    <rPh sb="292" eb="294">
      <t>ヒカク</t>
    </rPh>
    <rPh sb="297" eb="300">
      <t>リヨウリツ</t>
    </rPh>
    <rPh sb="301" eb="302">
      <t>ワル</t>
    </rPh>
    <rPh sb="304" eb="306">
      <t>シセツ</t>
    </rPh>
    <rPh sb="307" eb="309">
      <t>キボ</t>
    </rPh>
    <rPh sb="310" eb="312">
      <t>ミナオ</t>
    </rPh>
    <rPh sb="314" eb="316">
      <t>ケントウ</t>
    </rPh>
    <rPh sb="318" eb="320">
      <t>ヒツヨウ</t>
    </rPh>
    <rPh sb="326" eb="327">
      <t>ユウ</t>
    </rPh>
    <rPh sb="327" eb="329">
      <t>シュウリツ</t>
    </rPh>
    <rPh sb="337" eb="338">
      <t>チカ</t>
    </rPh>
    <rPh sb="339" eb="341">
      <t>スウチ</t>
    </rPh>
    <rPh sb="345" eb="348">
      <t>コウリツセイ</t>
    </rPh>
    <rPh sb="349" eb="350">
      <t>ヨ</t>
    </rPh>
    <rPh sb="352" eb="353">
      <t>カンガ</t>
    </rPh>
    <phoneticPr fontId="4"/>
  </si>
  <si>
    <t>「１．経営の健全性・効率性」は繰入金に頼った経費となっているが、給水人口の減少及び老朽化に対する費用の増加により今後も繰入金に頼る形になることが予想されるため、経費削減や料金の改定等の対策を講じる必要がある。
「２．老朽化の状況」は、昨年に引き続き更新投資がされていない状況で、費用の抑制の為の小規模な修繕で対応していた。今後は計画的に施設更新・管路更新等を検討する必要がある。</t>
    <rPh sb="3" eb="5">
      <t>ケイエイ</t>
    </rPh>
    <rPh sb="6" eb="9">
      <t>ケンゼンセイ</t>
    </rPh>
    <rPh sb="10" eb="13">
      <t>コウリツセイ</t>
    </rPh>
    <rPh sb="15" eb="18">
      <t>クリイレキン</t>
    </rPh>
    <rPh sb="19" eb="20">
      <t>タヨ</t>
    </rPh>
    <rPh sb="22" eb="24">
      <t>ケイヒ</t>
    </rPh>
    <rPh sb="32" eb="34">
      <t>キュウスイ</t>
    </rPh>
    <rPh sb="34" eb="36">
      <t>ジンコウ</t>
    </rPh>
    <rPh sb="37" eb="39">
      <t>ゲンショウ</t>
    </rPh>
    <rPh sb="39" eb="40">
      <t>オヨ</t>
    </rPh>
    <rPh sb="41" eb="44">
      <t>ロウキュウカ</t>
    </rPh>
    <rPh sb="45" eb="46">
      <t>タイ</t>
    </rPh>
    <rPh sb="48" eb="50">
      <t>ヒヨウ</t>
    </rPh>
    <rPh sb="51" eb="53">
      <t>ゾウカ</t>
    </rPh>
    <rPh sb="56" eb="58">
      <t>コンゴ</t>
    </rPh>
    <rPh sb="59" eb="62">
      <t>クリイレキン</t>
    </rPh>
    <rPh sb="63" eb="64">
      <t>タヨ</t>
    </rPh>
    <rPh sb="65" eb="66">
      <t>カタチ</t>
    </rPh>
    <rPh sb="72" eb="74">
      <t>ヨソウ</t>
    </rPh>
    <rPh sb="80" eb="82">
      <t>ケイヒ</t>
    </rPh>
    <rPh sb="82" eb="84">
      <t>サクゲン</t>
    </rPh>
    <rPh sb="85" eb="87">
      <t>リョウキン</t>
    </rPh>
    <rPh sb="88" eb="90">
      <t>カイテイ</t>
    </rPh>
    <rPh sb="90" eb="91">
      <t>トウ</t>
    </rPh>
    <rPh sb="92" eb="94">
      <t>タイサク</t>
    </rPh>
    <rPh sb="95" eb="96">
      <t>コウ</t>
    </rPh>
    <rPh sb="98" eb="100">
      <t>ヒツヨウ</t>
    </rPh>
    <rPh sb="108" eb="111">
      <t>ロウキュウカ</t>
    </rPh>
    <rPh sb="112" eb="114">
      <t>ジョウキョウ</t>
    </rPh>
    <rPh sb="117" eb="119">
      <t>サクネン</t>
    </rPh>
    <rPh sb="120" eb="121">
      <t>ヒ</t>
    </rPh>
    <rPh sb="122" eb="123">
      <t>ツヅ</t>
    </rPh>
    <rPh sb="124" eb="126">
      <t>コウシン</t>
    </rPh>
    <rPh sb="126" eb="128">
      <t>トウシ</t>
    </rPh>
    <rPh sb="135" eb="137">
      <t>ジョウキョウ</t>
    </rPh>
    <rPh sb="139" eb="141">
      <t>ヒヨウ</t>
    </rPh>
    <rPh sb="142" eb="144">
      <t>ヨクセイ</t>
    </rPh>
    <rPh sb="145" eb="146">
      <t>タメ</t>
    </rPh>
    <rPh sb="147" eb="150">
      <t>ショウキボ</t>
    </rPh>
    <rPh sb="151" eb="153">
      <t>シュウゼン</t>
    </rPh>
    <rPh sb="154" eb="156">
      <t>タイオウ</t>
    </rPh>
    <rPh sb="161" eb="163">
      <t>コンゴ</t>
    </rPh>
    <rPh sb="164" eb="167">
      <t>ケイカクテキ</t>
    </rPh>
    <rPh sb="168" eb="170">
      <t>シセツ</t>
    </rPh>
    <rPh sb="170" eb="172">
      <t>コウシン</t>
    </rPh>
    <rPh sb="173" eb="175">
      <t>カンロ</t>
    </rPh>
    <rPh sb="175" eb="177">
      <t>コウシン</t>
    </rPh>
    <rPh sb="177" eb="178">
      <t>トウ</t>
    </rPh>
    <rPh sb="179" eb="181">
      <t>ケントウ</t>
    </rPh>
    <rPh sb="183" eb="1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</si>
</sst>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34-4A72-956C-BBDAB111CDE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E234-4A72-956C-BBDAB111CDE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50.1</c:v>
                </c:pt>
                <c:pt idx="1">
                  <c:v>49.54</c:v>
                </c:pt>
                <c:pt idx="2">
                  <c:v>50.43</c:v>
                </c:pt>
                <c:pt idx="3">
                  <c:v>48.68</c:v>
                </c:pt>
                <c:pt idx="4">
                  <c:v>48.4</c:v>
                </c:pt>
              </c:numCache>
            </c:numRef>
          </c:val>
          <c:extLst>
            <c:ext xmlns:c16="http://schemas.microsoft.com/office/drawing/2014/chart" uri="{C3380CC4-5D6E-409C-BE32-E72D297353CC}">
              <c16:uniqueId val="{00000000-C52A-4743-8C60-C91EAE83DD3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C52A-4743-8C60-C91EAE83DD3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97.56</c:v>
                </c:pt>
                <c:pt idx="1">
                  <c:v>97.56</c:v>
                </c:pt>
                <c:pt idx="2">
                  <c:v>97.56</c:v>
                </c:pt>
                <c:pt idx="3">
                  <c:v>97.56</c:v>
                </c:pt>
                <c:pt idx="4">
                  <c:v>97.56</c:v>
                </c:pt>
              </c:numCache>
            </c:numRef>
          </c:val>
          <c:extLst>
            <c:ext xmlns:c16="http://schemas.microsoft.com/office/drawing/2014/chart" uri="{C3380CC4-5D6E-409C-BE32-E72D297353CC}">
              <c16:uniqueId val="{00000000-1F10-437F-ADBE-2F5EB26063A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1F10-437F-ADBE-2F5EB26063A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117.33</c:v>
                </c:pt>
                <c:pt idx="1">
                  <c:v>185.73</c:v>
                </c:pt>
                <c:pt idx="2">
                  <c:v>114.21</c:v>
                </c:pt>
                <c:pt idx="3">
                  <c:v>73.56</c:v>
                </c:pt>
                <c:pt idx="4">
                  <c:v>84.61</c:v>
                </c:pt>
              </c:numCache>
            </c:numRef>
          </c:val>
          <c:extLst>
            <c:ext xmlns:c16="http://schemas.microsoft.com/office/drawing/2014/chart" uri="{C3380CC4-5D6E-409C-BE32-E72D297353CC}">
              <c16:uniqueId val="{00000000-7817-4203-961D-05A483D074C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7817-4203-961D-05A483D074C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9-449B-99FA-20991398270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9-449B-99FA-20991398270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62-4784-B42E-5F6D8C4E015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62-4784-B42E-5F6D8C4E015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B9-41DE-B64D-05849FFDF1C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9-41DE-B64D-05849FFDF1C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C5-453E-9FE1-34B1B358DC2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C5-453E-9FE1-34B1B358DC2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291.18</c:v>
                </c:pt>
                <c:pt idx="1">
                  <c:v>256.11</c:v>
                </c:pt>
                <c:pt idx="2">
                  <c:v>197.19</c:v>
                </c:pt>
                <c:pt idx="3">
                  <c:v>288.33</c:v>
                </c:pt>
                <c:pt idx="4">
                  <c:v>278.68</c:v>
                </c:pt>
              </c:numCache>
            </c:numRef>
          </c:val>
          <c:extLst>
            <c:ext xmlns:c16="http://schemas.microsoft.com/office/drawing/2014/chart" uri="{C3380CC4-5D6E-409C-BE32-E72D297353CC}">
              <c16:uniqueId val="{00000000-E932-4DAA-94CE-BB138C5A80F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E932-4DAA-94CE-BB138C5A80F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60.82</c:v>
                </c:pt>
                <c:pt idx="1">
                  <c:v>68.900000000000006</c:v>
                </c:pt>
                <c:pt idx="2">
                  <c:v>66.209999999999994</c:v>
                </c:pt>
                <c:pt idx="3">
                  <c:v>68.09</c:v>
                </c:pt>
                <c:pt idx="4">
                  <c:v>80.489999999999995</c:v>
                </c:pt>
              </c:numCache>
            </c:numRef>
          </c:val>
          <c:extLst>
            <c:ext xmlns:c16="http://schemas.microsoft.com/office/drawing/2014/chart" uri="{C3380CC4-5D6E-409C-BE32-E72D297353CC}">
              <c16:uniqueId val="{00000000-B3E4-4B14-8D9B-70A14D4C9B0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B3E4-4B14-8D9B-70A14D4C9B0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186.21</c:v>
                </c:pt>
                <c:pt idx="1">
                  <c:v>163.80000000000001</c:v>
                </c:pt>
                <c:pt idx="2">
                  <c:v>186.87</c:v>
                </c:pt>
                <c:pt idx="3">
                  <c:v>185.3</c:v>
                </c:pt>
                <c:pt idx="4">
                  <c:v>152.07</c:v>
                </c:pt>
              </c:numCache>
            </c:numRef>
          </c:val>
          <c:extLst>
            <c:ext xmlns:c16="http://schemas.microsoft.com/office/drawing/2014/chart" uri="{C3380CC4-5D6E-409C-BE32-E72D297353CC}">
              <c16:uniqueId val="{00000000-D7F8-4BD2-8041-F44497910EE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D7F8-4BD2-8041-F44497910EE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群馬県　高山村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3331</v>
      </c>
      <c r="AM8" s="60"/>
      <c r="AN8" s="60"/>
      <c r="AO8" s="60"/>
      <c r="AP8" s="60"/>
      <c r="AQ8" s="60"/>
      <c r="AR8" s="60"/>
      <c r="AS8" s="60"/>
      <c r="AT8" s="36">
        <f>データ!$S$6</f>
        <v>64.180000000000007</v>
      </c>
      <c r="AU8" s="36"/>
      <c r="AV8" s="36"/>
      <c r="AW8" s="36"/>
      <c r="AX8" s="36"/>
      <c r="AY8" s="36"/>
      <c r="AZ8" s="36"/>
      <c r="BA8" s="36"/>
      <c r="BB8" s="36">
        <f>データ!$T$6</f>
        <v>51.9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99.24</v>
      </c>
      <c r="Q10" s="36"/>
      <c r="R10" s="36"/>
      <c r="S10" s="36"/>
      <c r="T10" s="36"/>
      <c r="U10" s="36"/>
      <c r="V10" s="36"/>
      <c r="W10" s="60">
        <f>データ!$Q$6</f>
        <v>1320</v>
      </c>
      <c r="X10" s="60"/>
      <c r="Y10" s="60"/>
      <c r="Z10" s="60"/>
      <c r="AA10" s="60"/>
      <c r="AB10" s="60"/>
      <c r="AC10" s="60"/>
      <c r="AD10" s="2"/>
      <c r="AE10" s="2"/>
      <c r="AF10" s="2"/>
      <c r="AG10" s="2"/>
      <c r="AH10" s="2"/>
      <c r="AI10" s="2"/>
      <c r="AJ10" s="2"/>
      <c r="AK10" s="2"/>
      <c r="AL10" s="60">
        <f>データ!$U$6</f>
        <v>3264</v>
      </c>
      <c r="AM10" s="60"/>
      <c r="AN10" s="60"/>
      <c r="AO10" s="60"/>
      <c r="AP10" s="60"/>
      <c r="AQ10" s="60"/>
      <c r="AR10" s="60"/>
      <c r="AS10" s="60"/>
      <c r="AT10" s="36">
        <f>データ!$V$6</f>
        <v>15</v>
      </c>
      <c r="AU10" s="36"/>
      <c r="AV10" s="36"/>
      <c r="AW10" s="36"/>
      <c r="AX10" s="36"/>
      <c r="AY10" s="36"/>
      <c r="AZ10" s="36"/>
      <c r="BA10" s="36"/>
      <c r="BB10" s="36">
        <f>データ!$W$6</f>
        <v>217.6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3U2J1akH+CAIro4IcyZleHyTE+q65l7JqoKDndteCGL/G18ZHE0TSuBcHgtoZuekJBlJEaFVeVD3hw8hQTpAUg==" saltValue="6A3U1qqzmFrHA88uf2w3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104281</v>
      </c>
      <c r="D6" s="20">
        <f t="shared" si="3"/>
        <v>47</v>
      </c>
      <c r="E6" s="20">
        <f t="shared" si="3"/>
        <v>1</v>
      </c>
      <c r="F6" s="20">
        <f t="shared" si="3"/>
        <v>0</v>
      </c>
      <c r="G6" s="20">
        <f t="shared" si="3"/>
        <v>0</v>
      </c>
      <c r="H6" s="20" t="str">
        <f t="shared" si="3"/>
        <v>群馬県　高山村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99.24</v>
      </c>
      <c r="Q6" s="21">
        <f t="shared" si="3"/>
        <v>1320</v>
      </c>
      <c r="R6" s="21">
        <f t="shared" si="3"/>
        <v>3331</v>
      </c>
      <c r="S6" s="21">
        <f t="shared" si="3"/>
        <v>64.180000000000007</v>
      </c>
      <c r="T6" s="21">
        <f t="shared" si="3"/>
        <v>51.9</v>
      </c>
      <c r="U6" s="21">
        <f t="shared" si="3"/>
        <v>3264</v>
      </c>
      <c r="V6" s="21">
        <f t="shared" si="3"/>
        <v>15</v>
      </c>
      <c r="W6" s="21">
        <f t="shared" si="3"/>
        <v>217.6</v>
      </c>
      <c r="X6" s="22">
        <f>IF(X7="",NA(),X7)</f>
        <v>117.33</v>
      </c>
      <c r="Y6" s="22">
        <f t="shared" ref="Y6:AG6" si="4">IF(Y7="",NA(),Y7)</f>
        <v>185.73</v>
      </c>
      <c r="Z6" s="22">
        <f t="shared" si="4"/>
        <v>114.21</v>
      </c>
      <c r="AA6" s="22">
        <f t="shared" si="4"/>
        <v>73.56</v>
      </c>
      <c r="AB6" s="22">
        <f t="shared" si="4"/>
        <v>84.61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291.18</v>
      </c>
      <c r="BF6" s="22">
        <f t="shared" ref="BF6:BN6" si="7">IF(BF7="",NA(),BF7)</f>
        <v>256.11</v>
      </c>
      <c r="BG6" s="22">
        <f t="shared" si="7"/>
        <v>197.19</v>
      </c>
      <c r="BH6" s="22">
        <f t="shared" si="7"/>
        <v>288.33</v>
      </c>
      <c r="BI6" s="22">
        <f t="shared" si="7"/>
        <v>278.68</v>
      </c>
      <c r="BJ6" s="22">
        <f t="shared" si="7"/>
        <v>1007.7</v>
      </c>
      <c r="BK6" s="22">
        <f t="shared" si="7"/>
        <v>1018.52</v>
      </c>
      <c r="BL6" s="22">
        <f t="shared" si="7"/>
        <v>949.61</v>
      </c>
      <c r="BM6" s="22">
        <f t="shared" si="7"/>
        <v>918.84</v>
      </c>
      <c r="BN6" s="22">
        <f t="shared" si="7"/>
        <v>955.49</v>
      </c>
      <c r="BO6" s="21" t="str">
        <f>IF(BO7="","",IF(BO7="-","【-】","【"&amp;SUBSTITUTE(TEXT(BO7,"#,##0.00"),"-","△")&amp;"】"))</f>
        <v>【982.48】</v>
      </c>
      <c r="BP6" s="22">
        <f>IF(BP7="",NA(),BP7)</f>
        <v>60.82</v>
      </c>
      <c r="BQ6" s="22">
        <f t="shared" ref="BQ6:BY6" si="8">IF(BQ7="",NA(),BQ7)</f>
        <v>68.900000000000006</v>
      </c>
      <c r="BR6" s="22">
        <f t="shared" si="8"/>
        <v>66.209999999999994</v>
      </c>
      <c r="BS6" s="22">
        <f t="shared" si="8"/>
        <v>68.09</v>
      </c>
      <c r="BT6" s="22">
        <f t="shared" si="8"/>
        <v>80.489999999999995</v>
      </c>
      <c r="BU6" s="22">
        <f t="shared" si="8"/>
        <v>59.22</v>
      </c>
      <c r="BV6" s="22">
        <f t="shared" si="8"/>
        <v>58.79</v>
      </c>
      <c r="BW6" s="22">
        <f t="shared" si="8"/>
        <v>58.41</v>
      </c>
      <c r="BX6" s="22">
        <f t="shared" si="8"/>
        <v>58.27</v>
      </c>
      <c r="BY6" s="22">
        <f t="shared" si="8"/>
        <v>55.15</v>
      </c>
      <c r="BZ6" s="21" t="str">
        <f>IF(BZ7="","",IF(BZ7="-","【-】","【"&amp;SUBSTITUTE(TEXT(BZ7,"#,##0.00"),"-","△")&amp;"】"))</f>
        <v>【50.61】</v>
      </c>
      <c r="CA6" s="22">
        <f>IF(CA7="",NA(),CA7)</f>
        <v>186.21</v>
      </c>
      <c r="CB6" s="22">
        <f t="shared" ref="CB6:CJ6" si="9">IF(CB7="",NA(),CB7)</f>
        <v>163.80000000000001</v>
      </c>
      <c r="CC6" s="22">
        <f t="shared" si="9"/>
        <v>186.87</v>
      </c>
      <c r="CD6" s="22">
        <f t="shared" si="9"/>
        <v>185.3</v>
      </c>
      <c r="CE6" s="22">
        <f t="shared" si="9"/>
        <v>152.07</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50.1</v>
      </c>
      <c r="CM6" s="22">
        <f t="shared" ref="CM6:CU6" si="10">IF(CM7="",NA(),CM7)</f>
        <v>49.54</v>
      </c>
      <c r="CN6" s="22">
        <f t="shared" si="10"/>
        <v>50.43</v>
      </c>
      <c r="CO6" s="22">
        <f t="shared" si="10"/>
        <v>48.68</v>
      </c>
      <c r="CP6" s="22">
        <f t="shared" si="10"/>
        <v>48.4</v>
      </c>
      <c r="CQ6" s="22">
        <f t="shared" si="10"/>
        <v>56.76</v>
      </c>
      <c r="CR6" s="22">
        <f t="shared" si="10"/>
        <v>56.04</v>
      </c>
      <c r="CS6" s="22">
        <f t="shared" si="10"/>
        <v>58.52</v>
      </c>
      <c r="CT6" s="22">
        <f t="shared" si="10"/>
        <v>58.88</v>
      </c>
      <c r="CU6" s="22">
        <f t="shared" si="10"/>
        <v>58.16</v>
      </c>
      <c r="CV6" s="21" t="str">
        <f>IF(CV7="","",IF(CV7="-","【-】","【"&amp;SUBSTITUTE(TEXT(CV7,"#,##0.00"),"-","△")&amp;"】"))</f>
        <v>【56.15】</v>
      </c>
      <c r="CW6" s="22">
        <f>IF(CW7="",NA(),CW7)</f>
        <v>97.56</v>
      </c>
      <c r="CX6" s="22">
        <f t="shared" ref="CX6:DF6" si="11">IF(CX7="",NA(),CX7)</f>
        <v>97.56</v>
      </c>
      <c r="CY6" s="22">
        <f t="shared" si="11"/>
        <v>97.56</v>
      </c>
      <c r="CZ6" s="22">
        <f t="shared" si="11"/>
        <v>97.56</v>
      </c>
      <c r="DA6" s="22">
        <f t="shared" si="11"/>
        <v>97.56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104281</v>
      </c>
      <c r="D7" s="24">
        <v>47</v>
      </c>
      <c r="E7" s="24">
        <v>1</v>
      </c>
      <c r="F7" s="24">
        <v>0</v>
      </c>
      <c r="G7" s="24">
        <v>0</v>
      </c>
      <c r="H7" s="24" t="s">
        <v>96</v>
      </c>
      <c r="I7" s="24" t="s">
        <v>97</v>
      </c>
      <c r="J7" s="24" t="s">
        <v>98</v>
      </c>
      <c r="K7" s="24" t="s">
        <v>99</v>
      </c>
      <c r="L7" s="24" t="s">
        <v>100</v>
      </c>
      <c r="M7" s="24" t="s">
        <v>101</v>
      </c>
      <c r="N7" s="25" t="s">
        <v>102</v>
      </c>
      <c r="O7" s="25" t="s">
        <v>103</v>
      </c>
      <c r="P7" s="25">
        <v>99.24</v>
      </c>
      <c r="Q7" s="25">
        <v>1320</v>
      </c>
      <c r="R7" s="25">
        <v>3331</v>
      </c>
      <c r="S7" s="25">
        <v>64.180000000000007</v>
      </c>
      <c r="T7" s="25">
        <v>51.9</v>
      </c>
      <c r="U7" s="25">
        <v>3264</v>
      </c>
      <c r="V7" s="25">
        <v>15</v>
      </c>
      <c r="W7" s="25">
        <v>217.6</v>
      </c>
      <c r="X7" s="25">
        <v>117.33</v>
      </c>
      <c r="Y7" s="25">
        <v>185.73</v>
      </c>
      <c r="Z7" s="25">
        <v>114.21</v>
      </c>
      <c r="AA7" s="25">
        <v>73.56</v>
      </c>
      <c r="AB7" s="25">
        <v>84.61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291.18</v>
      </c>
      <c r="BF7" s="25">
        <v>256.11</v>
      </c>
      <c r="BG7" s="25">
        <v>197.19</v>
      </c>
      <c r="BH7" s="25">
        <v>288.33</v>
      </c>
      <c r="BI7" s="25">
        <v>278.68</v>
      </c>
      <c r="BJ7" s="25">
        <v>1007.7</v>
      </c>
      <c r="BK7" s="25">
        <v>1018.52</v>
      </c>
      <c r="BL7" s="25">
        <v>949.61</v>
      </c>
      <c r="BM7" s="25">
        <v>918.84</v>
      </c>
      <c r="BN7" s="25">
        <v>955.49</v>
      </c>
      <c r="BO7" s="25">
        <v>982.48</v>
      </c>
      <c r="BP7" s="25">
        <v>60.82</v>
      </c>
      <c r="BQ7" s="25">
        <v>68.900000000000006</v>
      </c>
      <c r="BR7" s="25">
        <v>66.209999999999994</v>
      </c>
      <c r="BS7" s="25">
        <v>68.09</v>
      </c>
      <c r="BT7" s="25">
        <v>80.489999999999995</v>
      </c>
      <c r="BU7" s="25">
        <v>59.22</v>
      </c>
      <c r="BV7" s="25">
        <v>58.79</v>
      </c>
      <c r="BW7" s="25">
        <v>58.41</v>
      </c>
      <c r="BX7" s="25">
        <v>58.27</v>
      </c>
      <c r="BY7" s="25">
        <v>55.15</v>
      </c>
      <c r="BZ7" s="25">
        <v>50.61</v>
      </c>
      <c r="CA7" s="25">
        <v>186.21</v>
      </c>
      <c r="CB7" s="25">
        <v>163.80000000000001</v>
      </c>
      <c r="CC7" s="25">
        <v>186.87</v>
      </c>
      <c r="CD7" s="25">
        <v>185.3</v>
      </c>
      <c r="CE7" s="25">
        <v>152.07</v>
      </c>
      <c r="CF7" s="25">
        <v>292.89999999999998</v>
      </c>
      <c r="CG7" s="25">
        <v>298.25</v>
      </c>
      <c r="CH7" s="25">
        <v>303.27999999999997</v>
      </c>
      <c r="CI7" s="25">
        <v>303.81</v>
      </c>
      <c r="CJ7" s="25">
        <v>310.26</v>
      </c>
      <c r="CK7" s="25">
        <v>320.83</v>
      </c>
      <c r="CL7" s="25">
        <v>50.1</v>
      </c>
      <c r="CM7" s="25">
        <v>49.54</v>
      </c>
      <c r="CN7" s="25">
        <v>50.43</v>
      </c>
      <c r="CO7" s="25">
        <v>48.68</v>
      </c>
      <c r="CP7" s="25">
        <v>48.4</v>
      </c>
      <c r="CQ7" s="25">
        <v>56.76</v>
      </c>
      <c r="CR7" s="25">
        <v>56.04</v>
      </c>
      <c r="CS7" s="25">
        <v>58.52</v>
      </c>
      <c r="CT7" s="25">
        <v>58.88</v>
      </c>
      <c r="CU7" s="25">
        <v>58.16</v>
      </c>
      <c r="CV7" s="25">
        <v>56.15</v>
      </c>
      <c r="CW7" s="25">
        <v>97.56</v>
      </c>
      <c r="CX7" s="25">
        <v>97.56</v>
      </c>
      <c r="CY7" s="25">
        <v>97.56</v>
      </c>
      <c r="CZ7" s="25">
        <v>97.56</v>
      </c>
      <c r="DA7" s="25">
        <v>97.56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2023-12-05T01:05:21Z</dcterms:created>
  <dcterms:modified xsi:type="dcterms:W3CDTF">2024-01-26T00:26:22Z</dcterms:modified>
  <cp:category/>
</cp:coreProperties>
</file>