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23 草津町■\"/>
    </mc:Choice>
  </mc:AlternateContent>
  <xr:revisionPtr revIDLastSave="0" documentId="13_ncr:1_{4CBD8695-4737-48AD-BE9A-77970F54643C}" xr6:coauthVersionLast="36" xr6:coauthVersionMax="36" xr10:uidLastSave="{00000000-0000-0000-0000-000000000000}"/>
  <workbookProtection workbookAlgorithmName="SHA-512" workbookHashValue="tXn/t470ArnZSc17fez5LziECQPxBykmvdpDTngSski+pp2jOgYof3xGn7xDVRmgwy4ZaBFCO7rX6h+BJh0NQA==" workbookSaltValue="/VULs0YOFuJdGOihhvGsvA=="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AT10" i="4"/>
  <c r="W10" i="4"/>
  <c r="I10" i="4"/>
  <c r="BB8" i="4"/>
  <c r="AT8" i="4"/>
  <c r="AL8" i="4"/>
  <c r="W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<sst xmlns="http://schemas.openxmlformats.org/spreadsheetml/2006/main" count="236" uniqueCount="120">
  <si>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</si>
  <si>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</si>
  <si>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</si>
  <si>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</si>
  <si>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</si>
  <si>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</si>
  <si>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</si>
  <si>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</si>
  <si>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</si>
  <si>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</si>
  <si>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</si>
  <si>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</si>
  <si>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</si>
  <si>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</si>
  <si>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</si>
  <si>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</si>
  <si>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</si>
  <si>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</si>
  <si>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</si>
  <si>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</si>
  <si>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</si>
  <si>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</si>
  <si>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</si>
  <si>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</si>
  <si>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</si>
  <si>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</si>
  <si>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</si>
  <si>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</si>
  <si>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</si>
  <si>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</si>
  <si>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</si>
  <si>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</si>
  <si>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</si>
  <si>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</si>
  <si>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</si>
  <si>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</si>
  <si>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</si>
  <si>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</si>
  <si>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</si>
  <si>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</si>
  <si>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</si>
  <si>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</si>
  <si>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</si>
  <si>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</si>
  <si>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</si>
  <si>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</si>
  <si>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</si>
  <si>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</si>
  <si>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</si>
  <si>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</si>
  <si>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</si>
  <si>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</si>
  <si>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</si>
  <si>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</si>
  <si>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</si>
  <si>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</si>
  <si>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</si>
  <si>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</si>
  <si>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</si>
  <si>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</si>
  <si>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</si>
  <si>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</si>
  <si>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</si>
  <si>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</si>
  <si>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</si>
  <si>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</si>
  <si>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</si>
  <si>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</si>
  <si>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</si>
  <si>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</si>
  <si>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</si>
  <si>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</si>
  <si>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</si>
  <si>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</si>
  <si>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</si>
  <si>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</si>
  <si>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</si>
  <si>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</si>
  <si>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</si>
  <si>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</si>
  <si>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</si>
  <si>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</si>
  <si>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</si>
  <si>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</si>
  <si>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</si>
  <si>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</si>
  <si>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</si>
  <si>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</si>
  <si>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</si>
  <si>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</si>
  <si>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</si>
  <si>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</si>
  <si>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</si>
  <si>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</si>
  <si>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</si>
  <si>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</si>
  <si>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</si>
  <si>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</si>
  <si>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</si>
  <si>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</si>
  <si>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</si>
  <si>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</si>
  <si>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</si>
  <si>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</si>
  <si>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</si>
  <si>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</si>
  <si>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</si>
  <si>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</si>
  <si>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</si>
  <si>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</si>
  <si>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</si>
  <si>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</si>
  <si>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</si>
  <si>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</si>
  <si>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</si>
  <si>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</si>
  <si>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</si>
  <si>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①〈収益的収支比率〉
　観光客の増加によりホテルや旅館等</t>
    </r>
    <r>
      <rPr>
        <sz val="10"/>
        <color theme="1"/>
        <rFont val="ＭＳ ゴシック"/>
        <family val="3"/>
        <charset val="128"/>
      </rPr>
      <t>の</t>
    </r>
    <r>
      <rPr>
        <sz val="11"/>
        <color theme="1"/>
        <rFont val="ＭＳ ゴシック"/>
        <family val="3"/>
        <charset val="128"/>
      </rPr>
      <t>排水量が増加し、使用料が増加した。
④〈企業債残高対事業規模比率〉
　機器の更新工事や維持補修等を町単独費で行っているため平均値よりも低水準で推移していたが、下水処理場再構築事業費が拡大し、起債が増加しているため数値が増加した。
⑤〈経費回収率〉
　コロナ禍で減少していた収入が戻りつつあるが、老朽化による修繕費が増加していくと予想されるため経費削減に努めたい。
⑥〈汚水処理原価〉
　類似団体平均値と比べると低水準を推移しているが、老朽化に伴う修繕費等の増加、再構築事業に伴う企業債償還金の増加等により汚水処理原価の増加が予想される。
⑦〈施設利用率〉
　建設当時の過大な仕様により、類似団体平均値と比べると低水準である。また、観光地特有の流入水量の変動にも対応する必要があるため、年平均では低い値となる。
⑧〈水洗化率〉
　処理区域内の水洗化率はほぼ同率で推移している為、今後は個別に接続要請等が必要となる。</t>
    </r>
    <rPh sb="12" eb="15">
      <t>カンコウキャク</t>
    </rPh>
    <rPh sb="16" eb="18">
      <t>ゾウカ</t>
    </rPh>
    <rPh sb="25" eb="27">
      <t>リョカン</t>
    </rPh>
    <rPh sb="27" eb="28">
      <t>トウ</t>
    </rPh>
    <rPh sb="29" eb="31">
      <t>ハイスイ</t>
    </rPh>
    <rPh sb="31" eb="32">
      <t>リョウ</t>
    </rPh>
    <rPh sb="33" eb="35">
      <t>ゾウカ</t>
    </rPh>
    <rPh sb="37" eb="40">
      <t>シヨウリョウ</t>
    </rPh>
    <rPh sb="41" eb="43">
      <t>ゾウカ</t>
    </rPh>
    <rPh sb="135" eb="137">
      <t>スウチ</t>
    </rPh>
    <rPh sb="138" eb="140">
      <t>ゾウカ</t>
    </rPh>
    <rPh sb="157" eb="158">
      <t>カ</t>
    </rPh>
    <rPh sb="159" eb="161">
      <t>ゲンショウ</t>
    </rPh>
    <rPh sb="165" eb="167">
      <t>シュウニュウ</t>
    </rPh>
    <rPh sb="168" eb="169">
      <t>モド</t>
    </rPh>
    <rPh sb="193" eb="195">
      <t>ヨソウ</t>
    </rPh>
    <rPh sb="371" eb="374">
      <t>ネンヘイキン</t>
    </rPh>
    <rPh sb="376" eb="377">
      <t>ヒク</t>
    </rPh>
    <rPh sb="378" eb="379">
      <t>アタイ</t>
    </rPh>
    <phoneticPr fontId="4"/>
  </si>
  <si>
    <t>　経営状況は安定した状態ではあるが、老朽化に伴う修繕費等の維持管理費用の増加や、下水処理場再構築事業に係る起債を毎年度行っているため元利償還金が増加し、経営は厳しい状況を迎えると予想される。
　令和5年度に経営戦略の改定を予定しており、更なる経費削減に努めると共に、財源確保の為に料金改定を検討して行く必要がある。
　また、令和5年度より公営企業会計へ移行したため、経営状況の明確化や適切な財産把握により適正な維持管理、経営の効率化・健全性に努めたい。</t>
    <rPh sb="40" eb="42">
      <t>ゲスイ</t>
    </rPh>
    <rPh sb="97" eb="99">
      <t>レイワ</t>
    </rPh>
    <rPh sb="100" eb="102">
      <t>ネンド</t>
    </rPh>
    <rPh sb="103" eb="105">
      <t>ケイエイ</t>
    </rPh>
    <rPh sb="105" eb="107">
      <t>センリャク</t>
    </rPh>
    <rPh sb="108" eb="110">
      <t>カイテイ</t>
    </rPh>
    <rPh sb="111" eb="113">
      <t>ヨテイ</t>
    </rPh>
    <rPh sb="130" eb="131">
      <t>トモ</t>
    </rPh>
    <rPh sb="145" eb="147">
      <t>ケントウ</t>
    </rPh>
    <rPh sb="149" eb="150">
      <t>イ</t>
    </rPh>
    <rPh sb="151" eb="153">
      <t>ヒツヨウ</t>
    </rPh>
    <phoneticPr fontId="4"/>
  </si>
  <si>
    <t xml:space="preserve">　類似団体平均値と比べると高水準で推移している。
　コロナ禍で使用料収入が減少し修繕も抑えていたが、使用料収入が回復し、コロナ前と同じくらい管渠改善率が増加した。
</t>
    <rPh sb="29" eb="30">
      <t>カ</t>
    </rPh>
    <rPh sb="31" eb="34">
      <t>シヨウリョウ</t>
    </rPh>
    <rPh sb="34" eb="36">
      <t>シュウニュウ</t>
    </rPh>
    <rPh sb="37" eb="39">
      <t>ゲンショウ</t>
    </rPh>
    <rPh sb="40" eb="42">
      <t>シュウゼン</t>
    </rPh>
    <rPh sb="43" eb="44">
      <t>オサ</t>
    </rPh>
    <rPh sb="50" eb="53">
      <t>シヨウリョウ</t>
    </rPh>
    <rPh sb="53" eb="55">
      <t>シュウニュウ</t>
    </rPh>
    <rPh sb="56" eb="58">
      <t>カイフク</t>
    </rPh>
    <rPh sb="63" eb="64">
      <t>マエ</t>
    </rPh>
    <rPh sb="65" eb="66">
      <t>オナ</t>
    </rPh>
    <rPh sb="70" eb="72">
      <t>カンキョ</t>
    </rPh>
    <rPh sb="72" eb="74">
      <t>カイゼン</t>
    </rPh>
    <rPh sb="74" eb="75">
      <t>リツ</t>
    </rPh>
    <rPh sb="76" eb="7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</si>
</sst>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0.7</c:v>
                </c:pt>
                <c:pt idx="1">
                  <c:v>0.57999999999999996</c:v>
                </c:pt>
                <c:pt idx="2">
                  <c:v>0.15</c:v>
                </c:pt>
                <c:pt idx="3">
                  <c:v>0.36</c:v>
                </c:pt>
                <c:pt idx="4">
                  <c:v>0.76</c:v>
                </c:pt>
              </c:numCache>
            </c:numRef>
          </c:val>
          <c:extLst>
            <c:ext xmlns:c16="http://schemas.microsoft.com/office/drawing/2014/chart" uri="{C3380CC4-5D6E-409C-BE32-E72D297353CC}">
              <c16:uniqueId val="{00000000-6010-47A7-A5FA-3A9D0B8EE56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6010-47A7-A5FA-3A9D0B8EE56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30.59</c:v>
                </c:pt>
                <c:pt idx="1">
                  <c:v>36.270000000000003</c:v>
                </c:pt>
                <c:pt idx="2">
                  <c:v>24.28</c:v>
                </c:pt>
                <c:pt idx="3">
                  <c:v>25.01</c:v>
                </c:pt>
                <c:pt idx="4">
                  <c:v>27.82</c:v>
                </c:pt>
              </c:numCache>
            </c:numRef>
          </c:val>
          <c:extLst>
            <c:ext xmlns:c16="http://schemas.microsoft.com/office/drawing/2014/chart" uri="{C3380CC4-5D6E-409C-BE32-E72D297353CC}">
              <c16:uniqueId val="{00000000-5B01-481B-A6CC-00F6266279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5B01-481B-A6CC-00F6266279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99.61</c:v>
                </c:pt>
                <c:pt idx="1">
                  <c:v>99.63</c:v>
                </c:pt>
                <c:pt idx="2">
                  <c:v>99.2</c:v>
                </c:pt>
                <c:pt idx="3">
                  <c:v>99.8</c:v>
                </c:pt>
                <c:pt idx="4">
                  <c:v>99.84</c:v>
                </c:pt>
              </c:numCache>
            </c:numRef>
          </c:val>
          <c:extLst>
            <c:ext xmlns:c16="http://schemas.microsoft.com/office/drawing/2014/chart" uri="{C3380CC4-5D6E-409C-BE32-E72D297353CC}">
              <c16:uniqueId val="{00000000-1A2C-4805-93B5-7CF791B951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1A2C-4805-93B5-7CF791B951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149.72</c:v>
                </c:pt>
                <c:pt idx="1">
                  <c:v>121.93</c:v>
                </c:pt>
                <c:pt idx="2">
                  <c:v>120.46</c:v>
                </c:pt>
                <c:pt idx="3">
                  <c:v>146.13</c:v>
                </c:pt>
                <c:pt idx="4">
                  <c:v>167.31</c:v>
                </c:pt>
              </c:numCache>
            </c:numRef>
          </c:val>
          <c:extLst>
            <c:ext xmlns:c16="http://schemas.microsoft.com/office/drawing/2014/chart" uri="{C3380CC4-5D6E-409C-BE32-E72D297353CC}">
              <c16:uniqueId val="{00000000-D210-49B8-927C-4B02F4DA27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10-49B8-927C-4B02F4DA27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E3-4C11-A06B-8AFD5A9A7EF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E3-4C11-A06B-8AFD5A9A7EF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99-4188-ADBE-F39CCFB96D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99-4188-ADBE-F39CCFB96D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13-4998-B706-268C42BBE6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13-4998-B706-268C42BBE6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0-4D4D-8A2F-9AA5763E62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0-4D4D-8A2F-9AA5763E62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74.069999999999993</c:v>
                </c:pt>
                <c:pt idx="1">
                  <c:v>174.03</c:v>
                </c:pt>
                <c:pt idx="2">
                  <c:v>173.07</c:v>
                </c:pt>
                <c:pt idx="3">
                  <c:v>404.68</c:v>
                </c:pt>
                <c:pt idx="4">
                  <c:v>520.01</c:v>
                </c:pt>
              </c:numCache>
            </c:numRef>
          </c:val>
          <c:extLst>
            <c:ext xmlns:c16="http://schemas.microsoft.com/office/drawing/2014/chart" uri="{C3380CC4-5D6E-409C-BE32-E72D297353CC}">
              <c16:uniqueId val="{00000000-F96A-4173-822A-9235D04870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F96A-4173-822A-9235D04870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154.13</c:v>
                </c:pt>
                <c:pt idx="1">
                  <c:v>123.86</c:v>
                </c:pt>
                <c:pt idx="2">
                  <c:v>122.74</c:v>
                </c:pt>
                <c:pt idx="3">
                  <c:v>138.07</c:v>
                </c:pt>
                <c:pt idx="4">
                  <c:v>147.79</c:v>
                </c:pt>
              </c:numCache>
            </c:numRef>
          </c:val>
          <c:extLst>
            <c:ext xmlns:c16="http://schemas.microsoft.com/office/drawing/2014/chart" uri="{C3380CC4-5D6E-409C-BE32-E72D297353CC}">
              <c16:uniqueId val="{00000000-07B3-40E5-BB61-DCBD9743F5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07B3-40E5-BB61-DCBD9743F5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70.02</c:v>
                </c:pt>
                <c:pt idx="1">
                  <c:v>87.29</c:v>
                </c:pt>
                <c:pt idx="2">
                  <c:v>84.15</c:v>
                </c:pt>
                <c:pt idx="3">
                  <c:v>82.83</c:v>
                </c:pt>
                <c:pt idx="4">
                  <c:v>69.02</c:v>
                </c:pt>
              </c:numCache>
            </c:numRef>
          </c:val>
          <c:extLst>
            <c:ext xmlns:c16="http://schemas.microsoft.com/office/drawing/2014/chart" uri="{C3380CC4-5D6E-409C-BE32-E72D297353CC}">
              <c16:uniqueId val="{00000000-541F-43FE-A7F3-53D5ACEBC3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541F-43FE-A7F3-53D5ACEBC3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草津町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6082</v>
      </c>
      <c r="AM8" s="42"/>
      <c r="AN8" s="42"/>
      <c r="AO8" s="42"/>
      <c r="AP8" s="42"/>
      <c r="AQ8" s="42"/>
      <c r="AR8" s="42"/>
      <c r="AS8" s="42"/>
      <c r="AT8" s="35">
        <f>データ!T6</f>
        <v>49.75</v>
      </c>
      <c r="AU8" s="35"/>
      <c r="AV8" s="35"/>
      <c r="AW8" s="35"/>
      <c r="AX8" s="35"/>
      <c r="AY8" s="35"/>
      <c r="AZ8" s="35"/>
      <c r="BA8" s="35"/>
      <c r="BB8" s="35">
        <f>データ!U6</f>
        <v>122.25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74.25</v>
      </c>
      <c r="Q10" s="35"/>
      <c r="R10" s="35"/>
      <c r="S10" s="35"/>
      <c r="T10" s="35"/>
      <c r="U10" s="35"/>
      <c r="V10" s="35"/>
      <c r="W10" s="35">
        <f>データ!Q6</f>
        <v>126.13</v>
      </c>
      <c r="X10" s="35"/>
      <c r="Y10" s="35"/>
      <c r="Z10" s="35"/>
      <c r="AA10" s="35"/>
      <c r="AB10" s="35"/>
      <c r="AC10" s="35"/>
      <c r="AD10" s="42">
        <f>データ!R6</f>
        <v>1870</v>
      </c>
      <c r="AE10" s="42"/>
      <c r="AF10" s="42"/>
      <c r="AG10" s="42"/>
      <c r="AH10" s="42"/>
      <c r="AI10" s="42"/>
      <c r="AJ10" s="42"/>
      <c r="AK10" s="2"/>
      <c r="AL10" s="42">
        <f>データ!V6</f>
        <v>4489</v>
      </c>
      <c r="AM10" s="42"/>
      <c r="AN10" s="42"/>
      <c r="AO10" s="42"/>
      <c r="AP10" s="42"/>
      <c r="AQ10" s="42"/>
      <c r="AR10" s="42"/>
      <c r="AS10" s="42"/>
      <c r="AT10" s="35">
        <f>データ!W6</f>
        <v>2.44</v>
      </c>
      <c r="AU10" s="35"/>
      <c r="AV10" s="35"/>
      <c r="AW10" s="35"/>
      <c r="AX10" s="35"/>
      <c r="AY10" s="35"/>
      <c r="AZ10" s="35"/>
      <c r="BA10" s="35"/>
      <c r="BB10" s="35">
        <f>データ!X6</f>
        <v>1839.75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119</v>
      </c>
      <c r="BM47" s="81"/>
      <c r="BN47" s="81"/>
      <c r="BO47" s="81"/>
      <c r="BP47" s="81"/>
      <c r="BQ47" s="81"/>
      <c r="BR47" s="81"/>
      <c r="BS47" s="81"/>
      <c r="BT47" s="81"/>
      <c r="BU47" s="81"/>
      <c r="BV47" s="81"/>
      <c r="BW47" s="81"/>
      <c r="BX47" s="81"/>
      <c r="BY47" s="81"/>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0"/>
      <c r="BM60" s="81"/>
      <c r="BN60" s="81"/>
      <c r="BO60" s="81"/>
      <c r="BP60" s="81"/>
      <c r="BQ60" s="81"/>
      <c r="BR60" s="81"/>
      <c r="BS60" s="81"/>
      <c r="BT60" s="81"/>
      <c r="BU60" s="81"/>
      <c r="BV60" s="81"/>
      <c r="BW60" s="81"/>
      <c r="BX60" s="81"/>
      <c r="BY60" s="81"/>
      <c r="BZ60" s="82"/>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0"/>
      <c r="BM61" s="81"/>
      <c r="BN61" s="81"/>
      <c r="BO61" s="81"/>
      <c r="BP61" s="81"/>
      <c r="BQ61" s="81"/>
      <c r="BR61" s="81"/>
      <c r="BS61" s="81"/>
      <c r="BT61" s="81"/>
      <c r="BU61" s="81"/>
      <c r="BV61" s="81"/>
      <c r="BW61" s="81"/>
      <c r="BX61" s="81"/>
      <c r="BY61" s="81"/>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8CH1B31ODctdFeLO69lIY++c5bpou+Wtbey4X3ZFBYe3EfqSCO32D2q/2vd7QmUiJ2DCUmrOkeIEikMtM9yIxQ==" saltValue="VzViHkL1ybgqQ3BJRuE+x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104264</v>
      </c>
      <c r="D6" s="19">
        <f t="shared" si="3"/>
        <v>47</v>
      </c>
      <c r="E6" s="19">
        <f t="shared" si="3"/>
        <v>17</v>
      </c>
      <c r="F6" s="19">
        <f t="shared" si="3"/>
        <v>1</v>
      </c>
      <c r="G6" s="19">
        <f t="shared" si="3"/>
        <v>0</v>
      </c>
      <c r="H6" s="19" t="str">
        <f t="shared" si="3"/>
        <v>群馬県　草津町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74.25</v>
      </c>
      <c r="Q6" s="20">
        <f t="shared" si="3"/>
        <v>126.13</v>
      </c>
      <c r="R6" s="20">
        <f t="shared" si="3"/>
        <v>1870</v>
      </c>
      <c r="S6" s="20">
        <f t="shared" si="3"/>
        <v>6082</v>
      </c>
      <c r="T6" s="20">
        <f t="shared" si="3"/>
        <v>49.75</v>
      </c>
      <c r="U6" s="20">
        <f t="shared" si="3"/>
        <v>122.25</v>
      </c>
      <c r="V6" s="20">
        <f t="shared" si="3"/>
        <v>4489</v>
      </c>
      <c r="W6" s="20">
        <f t="shared" si="3"/>
        <v>2.44</v>
      </c>
      <c r="X6" s="20">
        <f t="shared" si="3"/>
        <v>1839.75</v>
      </c>
      <c r="Y6" s="21">
        <f>IF(Y7="",NA(),Y7)</f>
        <v>149.72</v>
      </c>
      <c r="Z6" s="21">
        <f t="shared" ref="Z6:AH6" si="4">IF(Z7="",NA(),Z7)</f>
        <v>121.93</v>
      </c>
      <c r="AA6" s="21">
        <f t="shared" si="4"/>
        <v>120.46</v>
      </c>
      <c r="AB6" s="21">
        <f t="shared" si="4"/>
        <v>146.13</v>
      </c>
      <c r="AC6" s="21">
        <f t="shared" si="4"/>
        <v>167.31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74.069999999999993</v>
      </c>
      <c r="BG6" s="21">
        <f t="shared" ref="BG6:BO6" si="7">IF(BG7="",NA(),BG7)</f>
        <v>174.03</v>
      </c>
      <c r="BH6" s="21">
        <f t="shared" si="7"/>
        <v>173.07</v>
      </c>
      <c r="BI6" s="21">
        <f t="shared" si="7"/>
        <v>404.68</v>
      </c>
      <c r="BJ6" s="21">
        <f t="shared" si="7"/>
        <v>520.01</v>
      </c>
      <c r="BK6" s="21">
        <f t="shared" si="7"/>
        <v>692.13</v>
      </c>
      <c r="BL6" s="21">
        <f t="shared" si="7"/>
        <v>807.75</v>
      </c>
      <c r="BM6" s="21">
        <f t="shared" si="7"/>
        <v>812.92</v>
      </c>
      <c r="BN6" s="21">
        <f t="shared" si="7"/>
        <v>765.48</v>
      </c>
      <c r="BO6" s="21">
        <f t="shared" si="7"/>
        <v>742.08</v>
      </c>
      <c r="BP6" s="20" t="str">
        <f>IF(BP7="","",IF(BP7="-","【-】","【"&amp;SUBSTITUTE(TEXT(BP7,"#,##0.00"),"-","△")&amp;"】"))</f>
        <v>【652.82】</v>
      </c>
      <c r="BQ6" s="21">
        <f>IF(BQ7="",NA(),BQ7)</f>
        <v>154.13</v>
      </c>
      <c r="BR6" s="21">
        <f t="shared" ref="BR6:BZ6" si="8">IF(BR7="",NA(),BR7)</f>
        <v>123.86</v>
      </c>
      <c r="BS6" s="21">
        <f t="shared" si="8"/>
        <v>122.74</v>
      </c>
      <c r="BT6" s="21">
        <f t="shared" si="8"/>
        <v>138.07</v>
      </c>
      <c r="BU6" s="21">
        <f t="shared" si="8"/>
        <v>147.79</v>
      </c>
      <c r="BV6" s="21">
        <f t="shared" si="8"/>
        <v>88.98</v>
      </c>
      <c r="BW6" s="21">
        <f t="shared" si="8"/>
        <v>86.94</v>
      </c>
      <c r="BX6" s="21">
        <f t="shared" si="8"/>
        <v>85.4</v>
      </c>
      <c r="BY6" s="21">
        <f t="shared" si="8"/>
        <v>87.8</v>
      </c>
      <c r="BZ6" s="21">
        <f t="shared" si="8"/>
        <v>86.51</v>
      </c>
      <c r="CA6" s="20" t="str">
        <f>IF(CA7="","",IF(CA7="-","【-】","【"&amp;SUBSTITUTE(TEXT(CA7,"#,##0.00"),"-","△")&amp;"】"))</f>
        <v>【97.61】</v>
      </c>
      <c r="CB6" s="21">
        <f>IF(CB7="",NA(),CB7)</f>
        <v>70.02</v>
      </c>
      <c r="CC6" s="21">
        <f t="shared" ref="CC6:CK6" si="9">IF(CC7="",NA(),CC7)</f>
        <v>87.29</v>
      </c>
      <c r="CD6" s="21">
        <f t="shared" si="9"/>
        <v>84.15</v>
      </c>
      <c r="CE6" s="21">
        <f t="shared" si="9"/>
        <v>82.83</v>
      </c>
      <c r="CF6" s="21">
        <f t="shared" si="9"/>
        <v>69.02</v>
      </c>
      <c r="CG6" s="21">
        <f t="shared" si="9"/>
        <v>175.05</v>
      </c>
      <c r="CH6" s="21">
        <f t="shared" si="9"/>
        <v>179.63</v>
      </c>
      <c r="CI6" s="21">
        <f t="shared" si="9"/>
        <v>188.57</v>
      </c>
      <c r="CJ6" s="21">
        <f t="shared" si="9"/>
        <v>187.69</v>
      </c>
      <c r="CK6" s="21">
        <f t="shared" si="9"/>
        <v>188.24</v>
      </c>
      <c r="CL6" s="20" t="str">
        <f>IF(CL7="","",IF(CL7="-","【-】","【"&amp;SUBSTITUTE(TEXT(CL7,"#,##0.00"),"-","△")&amp;"】"))</f>
        <v>【138.29】</v>
      </c>
      <c r="CM6" s="21">
        <f>IF(CM7="",NA(),CM7)</f>
        <v>30.59</v>
      </c>
      <c r="CN6" s="21">
        <f t="shared" ref="CN6:CV6" si="10">IF(CN7="",NA(),CN7)</f>
        <v>36.270000000000003</v>
      </c>
      <c r="CO6" s="21">
        <f t="shared" si="10"/>
        <v>24.28</v>
      </c>
      <c r="CP6" s="21">
        <f t="shared" si="10"/>
        <v>25.01</v>
      </c>
      <c r="CQ6" s="21">
        <f t="shared" si="10"/>
        <v>27.82</v>
      </c>
      <c r="CR6" s="21">
        <f t="shared" si="10"/>
        <v>57.54</v>
      </c>
      <c r="CS6" s="21">
        <f t="shared" si="10"/>
        <v>55.55</v>
      </c>
      <c r="CT6" s="21">
        <f t="shared" si="10"/>
        <v>55.84</v>
      </c>
      <c r="CU6" s="21">
        <f t="shared" si="10"/>
        <v>55.78</v>
      </c>
      <c r="CV6" s="21">
        <f t="shared" si="10"/>
        <v>54.86</v>
      </c>
      <c r="CW6" s="20" t="str">
        <f>IF(CW7="","",IF(CW7="-","【-】","【"&amp;SUBSTITUTE(TEXT(CW7,"#,##0.00"),"-","△")&amp;"】"))</f>
        <v>【59.10】</v>
      </c>
      <c r="CX6" s="21">
        <f>IF(CX7="",NA(),CX7)</f>
        <v>99.61</v>
      </c>
      <c r="CY6" s="21">
        <f t="shared" ref="CY6:DG6" si="11">IF(CY7="",NA(),CY7)</f>
        <v>99.63</v>
      </c>
      <c r="CZ6" s="21">
        <f t="shared" si="11"/>
        <v>99.2</v>
      </c>
      <c r="DA6" s="21">
        <f t="shared" si="11"/>
        <v>99.8</v>
      </c>
      <c r="DB6" s="21">
        <f t="shared" si="11"/>
        <v>99.84</v>
      </c>
      <c r="DC6" s="21">
        <f t="shared" si="11"/>
        <v>92.87</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0.7</v>
      </c>
      <c r="EF6" s="21">
        <f t="shared" ref="EF6:EN6" si="14">IF(EF7="",NA(),EF7)</f>
        <v>0.57999999999999996</v>
      </c>
      <c r="EG6" s="21">
        <f t="shared" si="14"/>
        <v>0.15</v>
      </c>
      <c r="EH6" s="21">
        <f t="shared" si="14"/>
        <v>0.36</v>
      </c>
      <c r="EI6" s="21">
        <f t="shared" si="14"/>
        <v>0.76</v>
      </c>
      <c r="EJ6" s="21">
        <f t="shared" si="14"/>
        <v>0.16</v>
      </c>
      <c r="EK6" s="21">
        <f t="shared" si="14"/>
        <v>0.1</v>
      </c>
      <c r="EL6" s="21">
        <f t="shared" si="14"/>
        <v>0.09</v>
      </c>
      <c r="EM6" s="21">
        <f t="shared" si="14"/>
        <v>0.1</v>
      </c>
      <c r="EN6" s="21">
        <f t="shared" si="14"/>
        <v>7.0000000000000007E-2</v>
      </c>
      <c r="EO6" s="20" t="str">
        <f>IF(EO7="","",IF(EO7="-","【-】","【"&amp;SUBSTITUTE(TEXT(EO7,"#,##0.00"),"-","△")&amp;"】"))</f>
        <v>【0.23】</v>
      </c>
    </row>
    <row r="7" spans="1:145" s="22" customFormat="1" x14ac:dyDescent="0.2">
      <c r="A7" s="14"/>
      <c r="B7" s="23">
        <v>2022</v>
      </c>
      <c r="C7" s="23">
        <v>104264</v>
      </c>
      <c r="D7" s="23">
        <v>47</v>
      </c>
      <c r="E7" s="23">
        <v>17</v>
      </c>
      <c r="F7" s="23">
        <v>1</v>
      </c>
      <c r="G7" s="23">
        <v>0</v>
      </c>
      <c r="H7" s="23" t="s">
        <v>98</v>
      </c>
      <c r="I7" s="23" t="s">
        <v>99</v>
      </c>
      <c r="J7" s="23" t="s">
        <v>100</v>
      </c>
      <c r="K7" s="23" t="s">
        <v>101</v>
      </c>
      <c r="L7" s="23" t="s">
        <v>102</v>
      </c>
      <c r="M7" s="23" t="s">
        <v>103</v>
      </c>
      <c r="N7" s="24" t="s">
        <v>104</v>
      </c>
      <c r="O7" s="24" t="s">
        <v>105</v>
      </c>
      <c r="P7" s="24">
        <v>74.25</v>
      </c>
      <c r="Q7" s="24">
        <v>126.13</v>
      </c>
      <c r="R7" s="24">
        <v>1870</v>
      </c>
      <c r="S7" s="24">
        <v>6082</v>
      </c>
      <c r="T7" s="24">
        <v>49.75</v>
      </c>
      <c r="U7" s="24">
        <v>122.25</v>
      </c>
      <c r="V7" s="24">
        <v>4489</v>
      </c>
      <c r="W7" s="24">
        <v>2.44</v>
      </c>
      <c r="X7" s="24">
        <v>1839.75</v>
      </c>
      <c r="Y7" s="24">
        <v>149.72</v>
      </c>
      <c r="Z7" s="24">
        <v>121.93</v>
      </c>
      <c r="AA7" s="24">
        <v>120.46</v>
      </c>
      <c r="AB7" s="24">
        <v>146.13</v>
      </c>
      <c r="AC7" s="24">
        <v>167.31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74.069999999999993</v>
      </c>
      <c r="BG7" s="24">
        <v>174.03</v>
      </c>
      <c r="BH7" s="24">
        <v>173.07</v>
      </c>
      <c r="BI7" s="24">
        <v>404.68</v>
      </c>
      <c r="BJ7" s="24">
        <v>520.01</v>
      </c>
      <c r="BK7" s="24">
        <v>692.13</v>
      </c>
      <c r="BL7" s="24">
        <v>807.75</v>
      </c>
      <c r="BM7" s="24">
        <v>812.92</v>
      </c>
      <c r="BN7" s="24">
        <v>765.48</v>
      </c>
      <c r="BO7" s="24">
        <v>742.08</v>
      </c>
      <c r="BP7" s="24">
        <v>652.82000000000005</v>
      </c>
      <c r="BQ7" s="24">
        <v>154.13</v>
      </c>
      <c r="BR7" s="24">
        <v>123.86</v>
      </c>
      <c r="BS7" s="24">
        <v>122.74</v>
      </c>
      <c r="BT7" s="24">
        <v>138.07</v>
      </c>
      <c r="BU7" s="24">
        <v>147.79</v>
      </c>
      <c r="BV7" s="24">
        <v>88.98</v>
      </c>
      <c r="BW7" s="24">
        <v>86.94</v>
      </c>
      <c r="BX7" s="24">
        <v>85.4</v>
      </c>
      <c r="BY7" s="24">
        <v>87.8</v>
      </c>
      <c r="BZ7" s="24">
        <v>86.51</v>
      </c>
      <c r="CA7" s="24">
        <v>97.61</v>
      </c>
      <c r="CB7" s="24">
        <v>70.02</v>
      </c>
      <c r="CC7" s="24">
        <v>87.29</v>
      </c>
      <c r="CD7" s="24">
        <v>84.15</v>
      </c>
      <c r="CE7" s="24">
        <v>82.83</v>
      </c>
      <c r="CF7" s="24">
        <v>69.02</v>
      </c>
      <c r="CG7" s="24">
        <v>175.05</v>
      </c>
      <c r="CH7" s="24">
        <v>179.63</v>
      </c>
      <c r="CI7" s="24">
        <v>188.57</v>
      </c>
      <c r="CJ7" s="24">
        <v>187.69</v>
      </c>
      <c r="CK7" s="24">
        <v>188.24</v>
      </c>
      <c r="CL7" s="24">
        <v>138.29</v>
      </c>
      <c r="CM7" s="24">
        <v>30.59</v>
      </c>
      <c r="CN7" s="24">
        <v>36.270000000000003</v>
      </c>
      <c r="CO7" s="24">
        <v>24.28</v>
      </c>
      <c r="CP7" s="24">
        <v>25.01</v>
      </c>
      <c r="CQ7" s="24">
        <v>27.82</v>
      </c>
      <c r="CR7" s="24">
        <v>57.54</v>
      </c>
      <c r="CS7" s="24">
        <v>55.55</v>
      </c>
      <c r="CT7" s="24">
        <v>55.84</v>
      </c>
      <c r="CU7" s="24">
        <v>55.78</v>
      </c>
      <c r="CV7" s="24">
        <v>54.86</v>
      </c>
      <c r="CW7" s="24">
        <v>59.1</v>
      </c>
      <c r="CX7" s="24">
        <v>99.61</v>
      </c>
      <c r="CY7" s="24">
        <v>99.63</v>
      </c>
      <c r="CZ7" s="24">
        <v>99.2</v>
      </c>
      <c r="DA7" s="24">
        <v>99.8</v>
      </c>
      <c r="DB7" s="24">
        <v>99.84</v>
      </c>
      <c r="DC7" s="24">
        <v>92.87</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0.7</v>
      </c>
      <c r="EF7" s="24">
        <v>0.57999999999999996</v>
      </c>
      <c r="EG7" s="24">
        <v>0.15</v>
      </c>
      <c r="EH7" s="24">
        <v>0.36</v>
      </c>
      <c r="EI7" s="24">
        <v>0.76</v>
      </c>
      <c r="EJ7" s="24">
        <v>0.16</v>
      </c>
      <c r="EK7" s="24">
        <v>0.1</v>
      </c>
      <c r="EL7" s="24">
        <v>0.09</v>
      </c>
      <c r="EM7" s="24">
        <v>0.1</v>
      </c>
      <c r="EN7" s="24">
        <v>7.0000000000000007E-2</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2024-02-19T00:14:03Z</cp:lastPrinted>
  <dcterms:created xsi:type="dcterms:W3CDTF">2023-12-12T02:46:46Z</dcterms:created>
  <dcterms:modified xsi:type="dcterms:W3CDTF">2024-02-19T00:20:39Z</dcterms:modified>
  <cp:category/>
</cp:coreProperties>
</file>