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OoRO7lcwKtPim9CrZC2yBaw+xLlVz1QSt4RSMOpRkMf4u90FhoTmLgIYv8ItisjBQQkt9ecfj4npMaroOmzqA==" workbookSaltValue="js2b4xsHIL+xC3TKCYZbW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<sst xmlns="http://schemas.openxmlformats.org/spreadsheetml/2006/main" xmlns:r="http://schemas.openxmlformats.org/officeDocument/2006/relationships" count="116" uniqueCount="116">
  <si>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</si>
  <si>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</si>
  <si>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</si>
  <si>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</si>
  <si>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</si>
  <si>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</si>
  <si>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</si>
  <si>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</si>
  <si>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</si>
  <si>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</si>
  <si>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</si>
  <si>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</si>
  <si>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</si>
  <si>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</si>
  <si>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</si>
  <si>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</si>
  <si>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</si>
  <si>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</si>
  <si>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</si>
  <si>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</si>
  <si>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</si>
  <si>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</si>
  <si>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</si>
  <si>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</si>
  <si>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</si>
  <si>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</si>
  <si>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</si>
  <si>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</si>
  <si>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</si>
  <si>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</si>
  <si>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</si>
  <si>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</si>
  <si>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</si>
  <si>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</si>
  <si>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</si>
  <si>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</si>
  <si>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</si>
  <si>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</si>
  <si>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</si>
  <si>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</si>
  <si>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</si>
  <si>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</si>
  <si>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</si>
  <si>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</si>
  <si>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</si>
  <si>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</si>
  <si>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</si>
  <si>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</si>
  <si>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</si>
  <si>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</si>
  <si>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</si>
  <si>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</si>
  <si>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</si>
  <si>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</si>
  <si>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</si>
  <si>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</si>
  <si>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</si>
  <si>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</si>
  <si>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</si>
  <si>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</si>
  <si>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</si>
  <si>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</si>
  <si>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</si>
  <si>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</si>
  <si>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</si>
  <si>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</si>
  <si>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</si>
  <si>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</si>
  <si>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</si>
  <si>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</si>
  <si>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</si>
  <si>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</si>
  <si>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</si>
  <si>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</si>
  <si>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</si>
  <si>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</si>
  <si>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</si>
  <si>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</si>
  <si>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</si>
  <si>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</si>
  <si>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</si>
  <si>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</si>
  <si>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</si>
  <si>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</si>
  <si>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</si>
  <si>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</si>
  <si>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</si>
  <si>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</si>
  <si>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</si>
  <si>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</si>
  <si>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</si>
  <si>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</si>
  <si>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</si>
  <si>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</si>
  <si>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今後の人口減少による使用料の減少や施設の老朽化を見据えると、経費回収率を上げ、収支バランスの取れた維持管理対策をとる必要がある。
　今後はストックマネジメント計画によって緊急度が高いと位置づけられた地区において、管渠施設の老朽化対策が必要となってくる。
　また、残りの未整備地区への管渠整備を進めながら同時に接続率、水洗化率向上の対策を行っていく。令和6年度に予定している公営企業会計移行によるメリットを活用して収支比率及び経費回収率の向上を図りながら、老朽化対策や維持管理対策の経営バランスをとる必要がある</t>
    <rPh sb="66" eb="68">
      <t>コンゴ</t>
    </rPh>
    <rPh sb="79" eb="81">
      <t>ケイカク</t>
    </rPh>
    <rPh sb="85" eb="88">
      <t>キンキュウド</t>
    </rPh>
    <rPh sb="89" eb="90">
      <t>タカ</t>
    </rPh>
    <rPh sb="92" eb="94">
      <t>イチ</t>
    </rPh>
    <phoneticPr fontId="1"/>
  </si>
  <si>
    <t>類似団体平均(N)</t>
  </si>
  <si>
    <t>参照用</t>
    <rPh sb="0" eb="3">
      <t>サンショウヨウ</t>
    </rPh>
    <phoneticPr fontId="1"/>
  </si>
  <si>
    <t>群馬県　邑楽町</t>
  </si>
  <si>
    <t>法非適用</t>
  </si>
  <si>
    <t>①収益的収支比率が昨年度より増加し100％以上となっている。しかし、今後さらなる工事費の増加が見込まれるため、経営改善の向上に取り組む必要がある。
④「町の料金水準は高めであり、企業債残高は平均と比べて低い値で推移している。今後ストックマネジメント計画をもととした改修工事費等の増加で企業債の増加が見込まれる。費用を平準化するなどの取組みが必要となってくる。
⑤経費回収率について、ストックマネジメント計画策定や計画策定に必要な調査が重なり、汚水処理費が例年より増加している。今後はさらなる改善点の取組みをしていく必要がある。
⑥ストックマネジメント計画策定や計画策定に必要な調査が重なり、増加しているが、近年増加傾向にあることから、接続率向上による有収水量の増加への対応が必要である。
⑦施設利用率については、千代田町の西邑楽水質浄化センターを利用しており、当町に最終処理施設はないため数値は算定されていない。　　　　　　　
⑧水洗化率は、増加傾向にはあるが類似団体よりも低い値であるため、接続促進に向けた取組みを継続する必要がある。</t>
    <rPh sb="112" eb="114">
      <t>コンゴ</t>
    </rPh>
    <rPh sb="124" eb="126">
      <t>ケイカク</t>
    </rPh>
    <rPh sb="137" eb="138">
      <t>トウ</t>
    </rPh>
    <rPh sb="139" eb="141">
      <t>ゾウカ</t>
    </rPh>
    <rPh sb="201" eb="203">
      <t>ケイカク</t>
    </rPh>
    <rPh sb="203" eb="205">
      <t>サクテイ</t>
    </rPh>
    <rPh sb="206" eb="208">
      <t>ケイカク</t>
    </rPh>
    <rPh sb="208" eb="210">
      <t>サクテイ</t>
    </rPh>
    <rPh sb="211" eb="213">
      <t>ヒツヨウ</t>
    </rPh>
    <rPh sb="214" eb="216">
      <t>チョウサ</t>
    </rPh>
    <rPh sb="217" eb="218">
      <t>カサ</t>
    </rPh>
    <rPh sb="221" eb="223">
      <t>オスイ</t>
    </rPh>
    <rPh sb="223" eb="226">
      <t>ショリヒ</t>
    </rPh>
    <rPh sb="227" eb="229">
      <t>レイネン</t>
    </rPh>
    <rPh sb="231" eb="233">
      <t>ゾウカ</t>
    </rPh>
    <rPh sb="421" eb="423">
      <t>ゾウカ</t>
    </rPh>
    <rPh sb="423" eb="425">
      <t>ケイコウ</t>
    </rPh>
    <phoneticPr fontId="1"/>
  </si>
  <si>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</si>
  <si>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</si>
  <si>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</si>
  <si>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</si>
  <si>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</si>
  <si>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</si>
  <si>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</si>
  <si>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</si>
  <si>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</si>
  <si>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</si>
  <si>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</si>
  <si>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</si>
  <si>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</si>
  <si>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</si>
  <si>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</si>
  <si>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について、当町の公共下水道は平成5年度に着手し、平成12年度に供用開始となっており、事業開始からの年数が浅いため、管渠の老朽化に伴う更新等は実施していなかったが、R４年度はR３年度にコミプラから編入した新中野地区（昭和47年管渠築造）のストックマネジメント計画策定や計画策定に必要な調査を行った。R５年度以降は更新・改築工事を実施し改善率の増加を目指す。</t>
    <rPh sb="89" eb="91">
      <t>ネンド</t>
    </rPh>
    <rPh sb="94" eb="95">
      <t>ネン</t>
    </rPh>
    <rPh sb="95" eb="96">
      <t>ド</t>
    </rPh>
    <rPh sb="103" eb="105">
      <t>ヘンニュウ</t>
    </rPh>
    <rPh sb="150" eb="151">
      <t>オコナ</t>
    </rPh>
    <rPh sb="156" eb="158">
      <t>ネンド</t>
    </rPh>
    <rPh sb="158" eb="160">
      <t>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</si>
</sst>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2.e-002</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0.15</c:v>
                </c:pt>
                <c:pt idx="2">
                  <c:v>1.65</c:v>
                </c:pt>
                <c:pt idx="3">
                  <c:v>0.14000000000000001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52.58</c:v>
                </c:pt>
                <c:pt idx="1">
                  <c:v>50.94</c:v>
                </c:pt>
                <c:pt idx="2">
                  <c:v>50.53</c:v>
                </c:pt>
                <c:pt idx="3">
                  <c:v>51.42</c:v>
                </c:pt>
                <c:pt idx="4">
                  <c:v>48.95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73.349999999999994</c:v>
                </c:pt>
                <c:pt idx="1">
                  <c:v>72.72</c:v>
                </c:pt>
                <c:pt idx="2">
                  <c:v>74.17</c:v>
                </c:pt>
                <c:pt idx="3">
                  <c:v>78.44</c:v>
                </c:pt>
                <c:pt idx="4">
                  <c:v>80.239999999999995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83.02</c:v>
                </c:pt>
                <c:pt idx="1">
                  <c:v>82.55</c:v>
                </c:pt>
                <c:pt idx="2">
                  <c:v>82.08</c:v>
                </c:pt>
                <c:pt idx="3">
                  <c:v>81.34</c:v>
                </c:pt>
                <c:pt idx="4">
                  <c:v>81.14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c:v>
                </c:pt>
                <c:pt idx="1">
                  <c:v>101.02</c:v>
                </c:pt>
                <c:pt idx="2">
                  <c:v>101.53</c:v>
                </c:pt>
                <c:pt idx="3">
                  <c:v>98.59</c:v>
                </c:pt>
                <c:pt idx="4">
                  <c:v>100.28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239.46</c:v>
                </c:pt>
                <c:pt idx="1">
                  <c:v>185.45</c:v>
                </c:pt>
                <c:pt idx="2">
                  <c:v>113.65</c:v>
                </c:pt>
                <c:pt idx="3">
                  <c:v>274.08</c:v>
                </c:pt>
                <c:pt idx="4">
                  <c:v>0.94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958.81</c:v>
                </c:pt>
                <c:pt idx="1">
                  <c:v>1001.3</c:v>
                </c:pt>
                <c:pt idx="2">
                  <c:v>1050.51</c:v>
                </c:pt>
                <c:pt idx="3">
                  <c:v>1102.01</c:v>
                </c:pt>
                <c:pt idx="4">
                  <c:v>987.36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92.53</c:v>
                </c:pt>
                <c:pt idx="4">
                  <c:v>75.92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82.88</c:v>
                </c:pt>
                <c:pt idx="1">
                  <c:v>81.88</c:v>
                </c:pt>
                <c:pt idx="2">
                  <c:v>82.65</c:v>
                </c:pt>
                <c:pt idx="3">
                  <c:v>82.55</c:v>
                </c:pt>
                <c:pt idx="4">
                  <c:v>83.55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200.73</c:v>
                </c:pt>
                <c:pt idx="1">
                  <c:v>202.71</c:v>
                </c:pt>
                <c:pt idx="2">
                  <c:v>202.79</c:v>
                </c:pt>
                <c:pt idx="3">
                  <c:v>219.13</c:v>
                </c:pt>
                <c:pt idx="4">
                  <c:v>261.68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190.99</c:v>
                </c:pt>
                <c:pt idx="1">
                  <c:v>187.55</c:v>
                </c:pt>
                <c:pt idx="2">
                  <c:v>186.3</c:v>
                </c:pt>
                <c:pt idx="3">
                  <c:v>188.38</c:v>
                </c:pt>
                <c:pt idx="4">
                  <c:v>185.98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H4" zoomScale="90" zoomScaleNormal="90" workbookViewId="0">
      <selection activeCell="CD39" sqref="CD38:CD39"/>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邑楽町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25810</v>
      </c>
      <c r="AM8" s="21"/>
      <c r="AN8" s="21"/>
      <c r="AO8" s="21"/>
      <c r="AP8" s="21"/>
      <c r="AQ8" s="21"/>
      <c r="AR8" s="21"/>
      <c r="AS8" s="21"/>
      <c r="AT8" s="7">
        <f>データ!T6</f>
        <v>31.11</v>
      </c>
      <c r="AU8" s="7"/>
      <c r="AV8" s="7"/>
      <c r="AW8" s="7"/>
      <c r="AX8" s="7"/>
      <c r="AY8" s="7"/>
      <c r="AZ8" s="7"/>
      <c r="BA8" s="7"/>
      <c r="BB8" s="7">
        <f>データ!U6</f>
        <v>829.64</v>
      </c>
      <c r="BC8" s="7"/>
      <c r="BD8" s="7"/>
      <c r="BE8" s="7"/>
      <c r="BF8" s="7"/>
      <c r="BG8" s="7"/>
      <c r="BH8" s="7"/>
      <c r="BI8" s="7"/>
      <c r="BJ8" s="3"/>
      <c r="BK8" s="3"/>
      <c r="BL8" s="27" t="s">
        <v>12</v>
      </c>
      <c r="BM8" s="39"/>
      <c r="BN8" s="48" t="s">
        <v>19</v>
      </c>
      <c r="BO8" s="48"/>
      <c r="BP8" s="48"/>
      <c r="BQ8" s="48"/>
      <c r="BR8" s="48"/>
      <c r="BS8" s="48"/>
      <c r="BT8" s="48"/>
      <c r="BU8" s="48"/>
      <c r="BV8" s="48"/>
      <c r="BW8" s="48"/>
      <c r="BX8" s="48"/>
      <c r="BY8" s="52"/>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34.32</v>
      </c>
      <c r="Q10" s="7"/>
      <c r="R10" s="7"/>
      <c r="S10" s="7"/>
      <c r="T10" s="7"/>
      <c r="U10" s="7"/>
      <c r="V10" s="7"/>
      <c r="W10" s="7">
        <f>データ!Q6</f>
        <v>88.23</v>
      </c>
      <c r="X10" s="7"/>
      <c r="Y10" s="7"/>
      <c r="Z10" s="7"/>
      <c r="AA10" s="7"/>
      <c r="AB10" s="7"/>
      <c r="AC10" s="7"/>
      <c r="AD10" s="21">
        <f>データ!R6</f>
        <v>3740</v>
      </c>
      <c r="AE10" s="21"/>
      <c r="AF10" s="21"/>
      <c r="AG10" s="21"/>
      <c r="AH10" s="21"/>
      <c r="AI10" s="21"/>
      <c r="AJ10" s="21"/>
      <c r="AK10" s="2"/>
      <c r="AL10" s="21">
        <f>データ!V6</f>
        <v>8842</v>
      </c>
      <c r="AM10" s="21"/>
      <c r="AN10" s="21"/>
      <c r="AO10" s="21"/>
      <c r="AP10" s="21"/>
      <c r="AQ10" s="21"/>
      <c r="AR10" s="21"/>
      <c r="AS10" s="21"/>
      <c r="AT10" s="7">
        <f>データ!W6</f>
        <v>2.2200000000000002</v>
      </c>
      <c r="AU10" s="7"/>
      <c r="AV10" s="7"/>
      <c r="AW10" s="7"/>
      <c r="AX10" s="7"/>
      <c r="AY10" s="7"/>
      <c r="AZ10" s="7"/>
      <c r="BA10" s="7"/>
      <c r="BB10" s="7">
        <f>データ!X6</f>
        <v>3982.88</v>
      </c>
      <c r="BC10" s="7"/>
      <c r="BD10" s="7"/>
      <c r="BE10" s="7"/>
      <c r="BF10" s="7"/>
      <c r="BG10" s="7"/>
      <c r="BH10" s="7"/>
      <c r="BI10" s="7"/>
      <c r="BJ10" s="2"/>
      <c r="BK10" s="2"/>
      <c r="BL10" s="29" t="s">
        <v>37</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99</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5"/>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5"/>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5"/>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5"/>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5"/>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5"/>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5"/>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5"/>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5"/>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5"/>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5"/>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5"/>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5"/>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5"/>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5"/>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5"/>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5"/>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5"/>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5"/>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5"/>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5"/>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5"/>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5"/>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5"/>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5"/>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5"/>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5"/>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6"/>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7"/>
      <c r="BN59" s="47"/>
      <c r="BO59" s="47"/>
      <c r="BP59" s="47"/>
      <c r="BQ59" s="47"/>
      <c r="BR59" s="47"/>
      <c r="BS59" s="47"/>
      <c r="BT59" s="47"/>
      <c r="BU59" s="47"/>
      <c r="BV59" s="47"/>
      <c r="BW59" s="47"/>
      <c r="BX59" s="47"/>
      <c r="BY59" s="47"/>
      <c r="BZ59" s="59"/>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94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9</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【652.82】</v>
      </c>
      <c r="I86" s="12" t="str">
        <f>データ!CA6</f>
        <v>【97.61】</v>
      </c>
      <c r="J86" s="12" t="str">
        <f>データ!CL6</f>
        <v>【138.29】</v>
      </c>
      <c r="K86" s="12" t="str">
        <f>データ!CW6</f>
        <v>【59.10】</v>
      </c>
      <c r="L86" s="12" t="str">
        <f>データ!DH6</f>
        <v>【95.82】</v>
      </c>
      <c r="M86" s="12" t="s">
        <v>39</v>
      </c>
      <c r="N86" s="12" t="s">
        <v>39</v>
      </c>
      <c r="O86" s="12" t="str">
        <f>データ!EO6</f>
        <v>【0.23】</v>
      </c>
    </row>
  </sheetData>
  <sheetProtection algorithmName="SHA-512" hashValue="7FtORSGvsEV0kK+r7SMoFYNw1VBeVfA5aIAFaEOEWLRSy6xEATr+HAJgsbftL0TxpYQ8K7TgOXwZ40TTyr8BTw==" saltValue="H5HBIdo6dNSCeveN1nKyC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18</v>
      </c>
      <c r="B3" s="64" t="s">
        <v>33</v>
      </c>
      <c r="C3" s="64" t="s">
        <v>58</v>
      </c>
      <c r="D3" s="64" t="s">
        <v>59</v>
      </c>
      <c r="E3" s="64" t="s">
        <v>5</v>
      </c>
      <c r="F3" s="64" t="s">
        <v>4</v>
      </c>
      <c r="G3" s="64" t="s">
        <v>23</v>
      </c>
      <c r="H3" s="71" t="s">
        <v>55</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62" t="s">
        <v>60</v>
      </c>
      <c r="B4" s="65"/>
      <c r="C4" s="65"/>
      <c r="D4" s="65"/>
      <c r="E4" s="65"/>
      <c r="F4" s="65"/>
      <c r="G4" s="65"/>
      <c r="H4" s="72"/>
      <c r="I4" s="75"/>
      <c r="J4" s="75"/>
      <c r="K4" s="75"/>
      <c r="L4" s="75"/>
      <c r="M4" s="75"/>
      <c r="N4" s="75"/>
      <c r="O4" s="75"/>
      <c r="P4" s="75"/>
      <c r="Q4" s="75"/>
      <c r="R4" s="75"/>
      <c r="S4" s="75"/>
      <c r="T4" s="75"/>
      <c r="U4" s="75"/>
      <c r="V4" s="75"/>
      <c r="W4" s="75"/>
      <c r="X4" s="80"/>
      <c r="Y4" s="83" t="s">
        <v>25</v>
      </c>
      <c r="Z4" s="83"/>
      <c r="AA4" s="83"/>
      <c r="AB4" s="83"/>
      <c r="AC4" s="83"/>
      <c r="AD4" s="83"/>
      <c r="AE4" s="83"/>
      <c r="AF4" s="83"/>
      <c r="AG4" s="83"/>
      <c r="AH4" s="83"/>
      <c r="AI4" s="83"/>
      <c r="AJ4" s="83" t="s">
        <v>46</v>
      </c>
      <c r="AK4" s="83"/>
      <c r="AL4" s="83"/>
      <c r="AM4" s="83"/>
      <c r="AN4" s="83"/>
      <c r="AO4" s="83"/>
      <c r="AP4" s="83"/>
      <c r="AQ4" s="83"/>
      <c r="AR4" s="83"/>
      <c r="AS4" s="83"/>
      <c r="AT4" s="83"/>
      <c r="AU4" s="83" t="s">
        <v>28</v>
      </c>
      <c r="AV4" s="83"/>
      <c r="AW4" s="83"/>
      <c r="AX4" s="83"/>
      <c r="AY4" s="83"/>
      <c r="AZ4" s="83"/>
      <c r="BA4" s="83"/>
      <c r="BB4" s="83"/>
      <c r="BC4" s="83"/>
      <c r="BD4" s="83"/>
      <c r="BE4" s="83"/>
      <c r="BF4" s="83" t="s">
        <v>61</v>
      </c>
      <c r="BG4" s="83"/>
      <c r="BH4" s="83"/>
      <c r="BI4" s="83"/>
      <c r="BJ4" s="83"/>
      <c r="BK4" s="83"/>
      <c r="BL4" s="83"/>
      <c r="BM4" s="83"/>
      <c r="BN4" s="83"/>
      <c r="BO4" s="83"/>
      <c r="BP4" s="83"/>
      <c r="BQ4" s="83" t="s">
        <v>14</v>
      </c>
      <c r="BR4" s="83"/>
      <c r="BS4" s="83"/>
      <c r="BT4" s="83"/>
      <c r="BU4" s="83"/>
      <c r="BV4" s="83"/>
      <c r="BW4" s="83"/>
      <c r="BX4" s="83"/>
      <c r="BY4" s="83"/>
      <c r="BZ4" s="83"/>
      <c r="CA4" s="83"/>
      <c r="CB4" s="83" t="s">
        <v>62</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c r="A5" s="62" t="s">
        <v>69</v>
      </c>
      <c r="B5" s="66"/>
      <c r="C5" s="66"/>
      <c r="D5" s="66"/>
      <c r="E5" s="66"/>
      <c r="F5" s="66"/>
      <c r="G5" s="66"/>
      <c r="H5" s="73" t="s">
        <v>57</v>
      </c>
      <c r="I5" s="73" t="s">
        <v>70</v>
      </c>
      <c r="J5" s="73" t="s">
        <v>71</v>
      </c>
      <c r="K5" s="73" t="s">
        <v>72</v>
      </c>
      <c r="L5" s="73" t="s">
        <v>73</v>
      </c>
      <c r="M5" s="73" t="s">
        <v>6</v>
      </c>
      <c r="N5" s="73" t="s">
        <v>74</v>
      </c>
      <c r="O5" s="73" t="s">
        <v>75</v>
      </c>
      <c r="P5" s="73" t="s">
        <v>76</v>
      </c>
      <c r="Q5" s="73" t="s">
        <v>77</v>
      </c>
      <c r="R5" s="73" t="s">
        <v>78</v>
      </c>
      <c r="S5" s="73" t="s">
        <v>79</v>
      </c>
      <c r="T5" s="73" t="s">
        <v>80</v>
      </c>
      <c r="U5" s="73" t="s">
        <v>63</v>
      </c>
      <c r="V5" s="73" t="s">
        <v>81</v>
      </c>
      <c r="W5" s="73" t="s">
        <v>82</v>
      </c>
      <c r="X5" s="73" t="s">
        <v>83</v>
      </c>
      <c r="Y5" s="73" t="s">
        <v>84</v>
      </c>
      <c r="Z5" s="73" t="s">
        <v>85</v>
      </c>
      <c r="AA5" s="73" t="s">
        <v>86</v>
      </c>
      <c r="AB5" s="73" t="s">
        <v>87</v>
      </c>
      <c r="AC5" s="73" t="s">
        <v>88</v>
      </c>
      <c r="AD5" s="73" t="s">
        <v>89</v>
      </c>
      <c r="AE5" s="73" t="s">
        <v>91</v>
      </c>
      <c r="AF5" s="73" t="s">
        <v>92</v>
      </c>
      <c r="AG5" s="73" t="s">
        <v>93</v>
      </c>
      <c r="AH5" s="73" t="s">
        <v>95</v>
      </c>
      <c r="AI5" s="73" t="s">
        <v>44</v>
      </c>
      <c r="AJ5" s="73" t="s">
        <v>84</v>
      </c>
      <c r="AK5" s="73" t="s">
        <v>85</v>
      </c>
      <c r="AL5" s="73" t="s">
        <v>86</v>
      </c>
      <c r="AM5" s="73" t="s">
        <v>87</v>
      </c>
      <c r="AN5" s="73" t="s">
        <v>88</v>
      </c>
      <c r="AO5" s="73" t="s">
        <v>89</v>
      </c>
      <c r="AP5" s="73" t="s">
        <v>91</v>
      </c>
      <c r="AQ5" s="73" t="s">
        <v>92</v>
      </c>
      <c r="AR5" s="73" t="s">
        <v>93</v>
      </c>
      <c r="AS5" s="73" t="s">
        <v>95</v>
      </c>
      <c r="AT5" s="73" t="s">
        <v>90</v>
      </c>
      <c r="AU5" s="73" t="s">
        <v>84</v>
      </c>
      <c r="AV5" s="73" t="s">
        <v>85</v>
      </c>
      <c r="AW5" s="73" t="s">
        <v>86</v>
      </c>
      <c r="AX5" s="73" t="s">
        <v>87</v>
      </c>
      <c r="AY5" s="73" t="s">
        <v>88</v>
      </c>
      <c r="AZ5" s="73" t="s">
        <v>89</v>
      </c>
      <c r="BA5" s="73" t="s">
        <v>91</v>
      </c>
      <c r="BB5" s="73" t="s">
        <v>92</v>
      </c>
      <c r="BC5" s="73" t="s">
        <v>93</v>
      </c>
      <c r="BD5" s="73" t="s">
        <v>95</v>
      </c>
      <c r="BE5" s="73" t="s">
        <v>90</v>
      </c>
      <c r="BF5" s="73" t="s">
        <v>84</v>
      </c>
      <c r="BG5" s="73" t="s">
        <v>85</v>
      </c>
      <c r="BH5" s="73" t="s">
        <v>86</v>
      </c>
      <c r="BI5" s="73" t="s">
        <v>87</v>
      </c>
      <c r="BJ5" s="73" t="s">
        <v>88</v>
      </c>
      <c r="BK5" s="73" t="s">
        <v>89</v>
      </c>
      <c r="BL5" s="73" t="s">
        <v>91</v>
      </c>
      <c r="BM5" s="73" t="s">
        <v>92</v>
      </c>
      <c r="BN5" s="73" t="s">
        <v>93</v>
      </c>
      <c r="BO5" s="73" t="s">
        <v>95</v>
      </c>
      <c r="BP5" s="73" t="s">
        <v>90</v>
      </c>
      <c r="BQ5" s="73" t="s">
        <v>84</v>
      </c>
      <c r="BR5" s="73" t="s">
        <v>85</v>
      </c>
      <c r="BS5" s="73" t="s">
        <v>86</v>
      </c>
      <c r="BT5" s="73" t="s">
        <v>87</v>
      </c>
      <c r="BU5" s="73" t="s">
        <v>88</v>
      </c>
      <c r="BV5" s="73" t="s">
        <v>89</v>
      </c>
      <c r="BW5" s="73" t="s">
        <v>91</v>
      </c>
      <c r="BX5" s="73" t="s">
        <v>92</v>
      </c>
      <c r="BY5" s="73" t="s">
        <v>93</v>
      </c>
      <c r="BZ5" s="73" t="s">
        <v>95</v>
      </c>
      <c r="CA5" s="73" t="s">
        <v>90</v>
      </c>
      <c r="CB5" s="73" t="s">
        <v>84</v>
      </c>
      <c r="CC5" s="73" t="s">
        <v>85</v>
      </c>
      <c r="CD5" s="73" t="s">
        <v>86</v>
      </c>
      <c r="CE5" s="73" t="s">
        <v>87</v>
      </c>
      <c r="CF5" s="73" t="s">
        <v>88</v>
      </c>
      <c r="CG5" s="73" t="s">
        <v>89</v>
      </c>
      <c r="CH5" s="73" t="s">
        <v>91</v>
      </c>
      <c r="CI5" s="73" t="s">
        <v>92</v>
      </c>
      <c r="CJ5" s="73" t="s">
        <v>93</v>
      </c>
      <c r="CK5" s="73" t="s">
        <v>95</v>
      </c>
      <c r="CL5" s="73" t="s">
        <v>90</v>
      </c>
      <c r="CM5" s="73" t="s">
        <v>84</v>
      </c>
      <c r="CN5" s="73" t="s">
        <v>85</v>
      </c>
      <c r="CO5" s="73" t="s">
        <v>86</v>
      </c>
      <c r="CP5" s="73" t="s">
        <v>87</v>
      </c>
      <c r="CQ5" s="73" t="s">
        <v>88</v>
      </c>
      <c r="CR5" s="73" t="s">
        <v>89</v>
      </c>
      <c r="CS5" s="73" t="s">
        <v>91</v>
      </c>
      <c r="CT5" s="73" t="s">
        <v>92</v>
      </c>
      <c r="CU5" s="73" t="s">
        <v>93</v>
      </c>
      <c r="CV5" s="73" t="s">
        <v>95</v>
      </c>
      <c r="CW5" s="73" t="s">
        <v>90</v>
      </c>
      <c r="CX5" s="73" t="s">
        <v>84</v>
      </c>
      <c r="CY5" s="73" t="s">
        <v>85</v>
      </c>
      <c r="CZ5" s="73" t="s">
        <v>86</v>
      </c>
      <c r="DA5" s="73" t="s">
        <v>87</v>
      </c>
      <c r="DB5" s="73" t="s">
        <v>88</v>
      </c>
      <c r="DC5" s="73" t="s">
        <v>89</v>
      </c>
      <c r="DD5" s="73" t="s">
        <v>91</v>
      </c>
      <c r="DE5" s="73" t="s">
        <v>92</v>
      </c>
      <c r="DF5" s="73" t="s">
        <v>93</v>
      </c>
      <c r="DG5" s="73" t="s">
        <v>95</v>
      </c>
      <c r="DH5" s="73" t="s">
        <v>90</v>
      </c>
      <c r="DI5" s="73" t="s">
        <v>84</v>
      </c>
      <c r="DJ5" s="73" t="s">
        <v>85</v>
      </c>
      <c r="DK5" s="73" t="s">
        <v>86</v>
      </c>
      <c r="DL5" s="73" t="s">
        <v>87</v>
      </c>
      <c r="DM5" s="73" t="s">
        <v>88</v>
      </c>
      <c r="DN5" s="73" t="s">
        <v>89</v>
      </c>
      <c r="DO5" s="73" t="s">
        <v>91</v>
      </c>
      <c r="DP5" s="73" t="s">
        <v>92</v>
      </c>
      <c r="DQ5" s="73" t="s">
        <v>93</v>
      </c>
      <c r="DR5" s="73" t="s">
        <v>95</v>
      </c>
      <c r="DS5" s="73" t="s">
        <v>90</v>
      </c>
      <c r="DT5" s="73" t="s">
        <v>84</v>
      </c>
      <c r="DU5" s="73" t="s">
        <v>85</v>
      </c>
      <c r="DV5" s="73" t="s">
        <v>86</v>
      </c>
      <c r="DW5" s="73" t="s">
        <v>87</v>
      </c>
      <c r="DX5" s="73" t="s">
        <v>88</v>
      </c>
      <c r="DY5" s="73" t="s">
        <v>89</v>
      </c>
      <c r="DZ5" s="73" t="s">
        <v>91</v>
      </c>
      <c r="EA5" s="73" t="s">
        <v>92</v>
      </c>
      <c r="EB5" s="73" t="s">
        <v>93</v>
      </c>
      <c r="EC5" s="73" t="s">
        <v>95</v>
      </c>
      <c r="ED5" s="73" t="s">
        <v>90</v>
      </c>
      <c r="EE5" s="73" t="s">
        <v>84</v>
      </c>
      <c r="EF5" s="73" t="s">
        <v>85</v>
      </c>
      <c r="EG5" s="73" t="s">
        <v>86</v>
      </c>
      <c r="EH5" s="73" t="s">
        <v>87</v>
      </c>
      <c r="EI5" s="73" t="s">
        <v>88</v>
      </c>
      <c r="EJ5" s="73" t="s">
        <v>89</v>
      </c>
      <c r="EK5" s="73" t="s">
        <v>91</v>
      </c>
      <c r="EL5" s="73" t="s">
        <v>92</v>
      </c>
      <c r="EM5" s="73" t="s">
        <v>93</v>
      </c>
      <c r="EN5" s="73" t="s">
        <v>95</v>
      </c>
      <c r="EO5" s="73" t="s">
        <v>90</v>
      </c>
    </row>
    <row r="6" spans="1:145" s="61" customFormat="1">
      <c r="A6" s="62" t="s">
        <v>96</v>
      </c>
      <c r="B6" s="67">
        <f t="shared" ref="B6:X6" si="1">B7</f>
        <v>2022</v>
      </c>
      <c r="C6" s="67">
        <f t="shared" si="1"/>
        <v>105252</v>
      </c>
      <c r="D6" s="67">
        <f t="shared" si="1"/>
        <v>47</v>
      </c>
      <c r="E6" s="67">
        <f t="shared" si="1"/>
        <v>17</v>
      </c>
      <c r="F6" s="67">
        <f t="shared" si="1"/>
        <v>1</v>
      </c>
      <c r="G6" s="67">
        <f t="shared" si="1"/>
        <v>0</v>
      </c>
      <c r="H6" s="67" t="str">
        <f t="shared" si="1"/>
        <v>群馬県　邑楽町</v>
      </c>
      <c r="I6" s="67" t="str">
        <f t="shared" si="1"/>
        <v>法非適用</v>
      </c>
      <c r="J6" s="67" t="str">
        <f t="shared" si="1"/>
        <v>下水道事業</v>
      </c>
      <c r="K6" s="67" t="str">
        <f t="shared" si="1"/>
        <v>公共下水道</v>
      </c>
      <c r="L6" s="67" t="str">
        <f t="shared" si="1"/>
        <v>Cc2</v>
      </c>
      <c r="M6" s="67" t="str">
        <f t="shared" si="1"/>
        <v>非設置</v>
      </c>
      <c r="N6" s="76" t="str">
        <f t="shared" si="1"/>
        <v>-</v>
      </c>
      <c r="O6" s="76" t="str">
        <f t="shared" si="1"/>
        <v>該当数値なし</v>
      </c>
      <c r="P6" s="76">
        <f t="shared" si="1"/>
        <v>34.32</v>
      </c>
      <c r="Q6" s="76">
        <f t="shared" si="1"/>
        <v>88.23</v>
      </c>
      <c r="R6" s="76">
        <f t="shared" si="1"/>
        <v>3740</v>
      </c>
      <c r="S6" s="76">
        <f t="shared" si="1"/>
        <v>25810</v>
      </c>
      <c r="T6" s="76">
        <f t="shared" si="1"/>
        <v>31.11</v>
      </c>
      <c r="U6" s="76">
        <f t="shared" si="1"/>
        <v>829.64</v>
      </c>
      <c r="V6" s="76">
        <f t="shared" si="1"/>
        <v>8842</v>
      </c>
      <c r="W6" s="76">
        <f t="shared" si="1"/>
        <v>2.2200000000000002</v>
      </c>
      <c r="X6" s="76">
        <f t="shared" si="1"/>
        <v>3982.88</v>
      </c>
      <c r="Y6" s="84">
        <f t="shared" ref="Y6:AH6" si="2">IF(Y7="",NA(),Y7)</f>
        <v>100.4</v>
      </c>
      <c r="Z6" s="84">
        <f t="shared" si="2"/>
        <v>101.02</v>
      </c>
      <c r="AA6" s="84">
        <f t="shared" si="2"/>
        <v>101.53</v>
      </c>
      <c r="AB6" s="84">
        <f t="shared" si="2"/>
        <v>98.59</v>
      </c>
      <c r="AC6" s="84">
        <f t="shared" si="2"/>
        <v>100.28</v>
      </c>
      <c r="AD6" s="76" t="e">
        <f t="shared" si="2"/>
        <v>#N/A</v>
      </c>
      <c r="AE6" s="76" t="e">
        <f t="shared" si="2"/>
        <v>#N/A</v>
      </c>
      <c r="AF6" s="76" t="e">
        <f t="shared" si="2"/>
        <v>#N/A</v>
      </c>
      <c r="AG6" s="76" t="e">
        <f t="shared" si="2"/>
        <v>#N/A</v>
      </c>
      <c r="AH6" s="76" t="e">
        <f t="shared" si="2"/>
        <v>#N/A</v>
      </c>
      <c r="AI6" s="76" t="str">
        <f>IF(AI7="","",IF(AI7="-","【-】","【"&amp;SUBSTITUTE(TEXT(AI7,"#,##0.00"),"-","△")&amp;"】"))</f>
        <v/>
      </c>
      <c r="AJ6" s="76" t="e">
        <f t="shared" ref="AJ6:AS6" si="3">IF(AJ7="",NA(),AJ7)</f>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e">
        <f t="shared" si="3"/>
        <v>#N/A</v>
      </c>
      <c r="AT6" s="76" t="str">
        <f>IF(AT7="","",IF(AT7="-","【-】","【"&amp;SUBSTITUTE(TEXT(AT7,"#,##0.00"),"-","△")&amp;"】"))</f>
        <v/>
      </c>
      <c r="AU6" s="76" t="e">
        <f t="shared" ref="AU6:BD6" si="4">IF(AU7="",NA(),AU7)</f>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e">
        <f t="shared" si="4"/>
        <v>#N/A</v>
      </c>
      <c r="BE6" s="76" t="str">
        <f>IF(BE7="","",IF(BE7="-","【-】","【"&amp;SUBSTITUTE(TEXT(BE7,"#,##0.00"),"-","△")&amp;"】"))</f>
        <v/>
      </c>
      <c r="BF6" s="84">
        <f t="shared" ref="BF6:BO6" si="5">IF(BF7="",NA(),BF7)</f>
        <v>239.46</v>
      </c>
      <c r="BG6" s="84">
        <f t="shared" si="5"/>
        <v>185.45</v>
      </c>
      <c r="BH6" s="84">
        <f t="shared" si="5"/>
        <v>113.65</v>
      </c>
      <c r="BI6" s="84">
        <f t="shared" si="5"/>
        <v>274.08</v>
      </c>
      <c r="BJ6" s="84">
        <f t="shared" si="5"/>
        <v>0.94</v>
      </c>
      <c r="BK6" s="84">
        <f t="shared" si="5"/>
        <v>958.81</v>
      </c>
      <c r="BL6" s="84">
        <f t="shared" si="5"/>
        <v>1001.3</v>
      </c>
      <c r="BM6" s="84">
        <f t="shared" si="5"/>
        <v>1050.51</v>
      </c>
      <c r="BN6" s="84">
        <f t="shared" si="5"/>
        <v>1102.01</v>
      </c>
      <c r="BO6" s="84">
        <f t="shared" si="5"/>
        <v>987.36</v>
      </c>
      <c r="BP6" s="76" t="str">
        <f>IF(BP7="","",IF(BP7="-","【-】","【"&amp;SUBSTITUTE(TEXT(BP7,"#,##0.00"),"-","△")&amp;"】"))</f>
        <v>【652.82】</v>
      </c>
      <c r="BQ6" s="84">
        <f t="shared" ref="BQ6:BZ6" si="6">IF(BQ7="",NA(),BQ7)</f>
        <v>100</v>
      </c>
      <c r="BR6" s="84">
        <f t="shared" si="6"/>
        <v>100</v>
      </c>
      <c r="BS6" s="84">
        <f t="shared" si="6"/>
        <v>100</v>
      </c>
      <c r="BT6" s="84">
        <f t="shared" si="6"/>
        <v>92.53</v>
      </c>
      <c r="BU6" s="84">
        <f t="shared" si="6"/>
        <v>75.92</v>
      </c>
      <c r="BV6" s="84">
        <f t="shared" si="6"/>
        <v>82.88</v>
      </c>
      <c r="BW6" s="84">
        <f t="shared" si="6"/>
        <v>81.88</v>
      </c>
      <c r="BX6" s="84">
        <f t="shared" si="6"/>
        <v>82.65</v>
      </c>
      <c r="BY6" s="84">
        <f t="shared" si="6"/>
        <v>82.55</v>
      </c>
      <c r="BZ6" s="84">
        <f t="shared" si="6"/>
        <v>83.55</v>
      </c>
      <c r="CA6" s="76" t="str">
        <f>IF(CA7="","",IF(CA7="-","【-】","【"&amp;SUBSTITUTE(TEXT(CA7,"#,##0.00"),"-","△")&amp;"】"))</f>
        <v>【97.61】</v>
      </c>
      <c r="CB6" s="84">
        <f t="shared" ref="CB6:CK6" si="7">IF(CB7="",NA(),CB7)</f>
        <v>200.73</v>
      </c>
      <c r="CC6" s="84">
        <f t="shared" si="7"/>
        <v>202.71</v>
      </c>
      <c r="CD6" s="84">
        <f t="shared" si="7"/>
        <v>202.79</v>
      </c>
      <c r="CE6" s="84">
        <f t="shared" si="7"/>
        <v>219.13</v>
      </c>
      <c r="CF6" s="84">
        <f t="shared" si="7"/>
        <v>261.68</v>
      </c>
      <c r="CG6" s="84">
        <f t="shared" si="7"/>
        <v>190.99</v>
      </c>
      <c r="CH6" s="84">
        <f t="shared" si="7"/>
        <v>187.55</v>
      </c>
      <c r="CI6" s="84">
        <f t="shared" si="7"/>
        <v>186.3</v>
      </c>
      <c r="CJ6" s="84">
        <f t="shared" si="7"/>
        <v>188.38</v>
      </c>
      <c r="CK6" s="84">
        <f t="shared" si="7"/>
        <v>185.98</v>
      </c>
      <c r="CL6" s="76" t="str">
        <f>IF(CL7="","",IF(CL7="-","【-】","【"&amp;SUBSTITUTE(TEXT(CL7,"#,##0.00"),"-","△")&amp;"】"))</f>
        <v>【138.29】</v>
      </c>
      <c r="CM6" s="84" t="str">
        <f t="shared" ref="CM6:CV6" si="8">IF(CM7="",NA(),CM7)</f>
        <v>-</v>
      </c>
      <c r="CN6" s="84" t="str">
        <f t="shared" si="8"/>
        <v>-</v>
      </c>
      <c r="CO6" s="84" t="str">
        <f t="shared" si="8"/>
        <v>-</v>
      </c>
      <c r="CP6" s="84" t="str">
        <f t="shared" si="8"/>
        <v>-</v>
      </c>
      <c r="CQ6" s="84" t="str">
        <f t="shared" si="8"/>
        <v>-</v>
      </c>
      <c r="CR6" s="84">
        <f t="shared" si="8"/>
        <v>52.58</v>
      </c>
      <c r="CS6" s="84">
        <f t="shared" si="8"/>
        <v>50.94</v>
      </c>
      <c r="CT6" s="84">
        <f t="shared" si="8"/>
        <v>50.53</v>
      </c>
      <c r="CU6" s="84">
        <f t="shared" si="8"/>
        <v>51.42</v>
      </c>
      <c r="CV6" s="84">
        <f t="shared" si="8"/>
        <v>48.95</v>
      </c>
      <c r="CW6" s="76" t="str">
        <f>IF(CW7="","",IF(CW7="-","【-】","【"&amp;SUBSTITUTE(TEXT(CW7,"#,##0.00"),"-","△")&amp;"】"))</f>
        <v>【59.10】</v>
      </c>
      <c r="CX6" s="84">
        <f t="shared" ref="CX6:DG6" si="9">IF(CX7="",NA(),CX7)</f>
        <v>73.349999999999994</v>
      </c>
      <c r="CY6" s="84">
        <f t="shared" si="9"/>
        <v>72.72</v>
      </c>
      <c r="CZ6" s="84">
        <f t="shared" si="9"/>
        <v>74.17</v>
      </c>
      <c r="DA6" s="84">
        <f t="shared" si="9"/>
        <v>78.44</v>
      </c>
      <c r="DB6" s="84">
        <f t="shared" si="9"/>
        <v>80.239999999999995</v>
      </c>
      <c r="DC6" s="84">
        <f t="shared" si="9"/>
        <v>83.02</v>
      </c>
      <c r="DD6" s="84">
        <f t="shared" si="9"/>
        <v>82.55</v>
      </c>
      <c r="DE6" s="84">
        <f t="shared" si="9"/>
        <v>82.08</v>
      </c>
      <c r="DF6" s="84">
        <f t="shared" si="9"/>
        <v>81.34</v>
      </c>
      <c r="DG6" s="84">
        <f t="shared" si="9"/>
        <v>81.14</v>
      </c>
      <c r="DH6" s="76" t="str">
        <f>IF(DH7="","",IF(DH7="-","【-】","【"&amp;SUBSTITUTE(TEXT(DH7,"#,##0.00"),"-","△")&amp;"】"))</f>
        <v>【95.82】</v>
      </c>
      <c r="DI6" s="76" t="e">
        <f t="shared" ref="DI6:DR6" si="10">IF(DI7="",NA(),DI7)</f>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e">
        <f t="shared" si="10"/>
        <v>#N/A</v>
      </c>
      <c r="DS6" s="76" t="str">
        <f>IF(DS7="","",IF(DS7="-","【-】","【"&amp;SUBSTITUTE(TEXT(DS7,"#,##0.00"),"-","△")&amp;"】"))</f>
        <v/>
      </c>
      <c r="DT6" s="76" t="e">
        <f t="shared" ref="DT6:EC6" si="11">IF(DT7="",NA(),DT7)</f>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e">
        <f t="shared" si="11"/>
        <v>#N/A</v>
      </c>
      <c r="ED6" s="76" t="str">
        <f>IF(ED7="","",IF(ED7="-","【-】","【"&amp;SUBSTITUTE(TEXT(ED7,"#,##0.00"),"-","△")&amp;"】"))</f>
        <v/>
      </c>
      <c r="EE6" s="76">
        <f t="shared" ref="EE6:EN6" si="12">IF(EE7="",NA(),EE7)</f>
        <v>0</v>
      </c>
      <c r="EF6" s="76">
        <f t="shared" si="12"/>
        <v>0</v>
      </c>
      <c r="EG6" s="76">
        <f t="shared" si="12"/>
        <v>0</v>
      </c>
      <c r="EH6" s="84">
        <f t="shared" si="12"/>
        <v>2.e-002</v>
      </c>
      <c r="EI6" s="76">
        <f t="shared" si="12"/>
        <v>0</v>
      </c>
      <c r="EJ6" s="84">
        <f t="shared" si="12"/>
        <v>0.13</v>
      </c>
      <c r="EK6" s="84">
        <f t="shared" si="12"/>
        <v>0.15</v>
      </c>
      <c r="EL6" s="84">
        <f t="shared" si="12"/>
        <v>1.65</v>
      </c>
      <c r="EM6" s="84">
        <f t="shared" si="12"/>
        <v>0.14000000000000001</v>
      </c>
      <c r="EN6" s="84">
        <f t="shared" si="12"/>
        <v>8.e-002</v>
      </c>
      <c r="EO6" s="76" t="str">
        <f>IF(EO7="","",IF(EO7="-","【-】","【"&amp;SUBSTITUTE(TEXT(EO7,"#,##0.00"),"-","△")&amp;"】"))</f>
        <v>【0.23】</v>
      </c>
    </row>
    <row r="7" spans="1:145" s="61" customFormat="1">
      <c r="A7" s="62"/>
      <c r="B7" s="68">
        <v>2022</v>
      </c>
      <c r="C7" s="68">
        <v>105252</v>
      </c>
      <c r="D7" s="68">
        <v>47</v>
      </c>
      <c r="E7" s="68">
        <v>17</v>
      </c>
      <c r="F7" s="68">
        <v>1</v>
      </c>
      <c r="G7" s="68">
        <v>0</v>
      </c>
      <c r="H7" s="68" t="s">
        <v>97</v>
      </c>
      <c r="I7" s="68" t="s">
        <v>98</v>
      </c>
      <c r="J7" s="68" t="s">
        <v>100</v>
      </c>
      <c r="K7" s="68" t="s">
        <v>101</v>
      </c>
      <c r="L7" s="68" t="s">
        <v>102</v>
      </c>
      <c r="M7" s="68" t="s">
        <v>103</v>
      </c>
      <c r="N7" s="77" t="s">
        <v>39</v>
      </c>
      <c r="O7" s="77" t="s">
        <v>104</v>
      </c>
      <c r="P7" s="77">
        <v>34.32</v>
      </c>
      <c r="Q7" s="77">
        <v>88.23</v>
      </c>
      <c r="R7" s="77">
        <v>3740</v>
      </c>
      <c r="S7" s="77">
        <v>25810</v>
      </c>
      <c r="T7" s="77">
        <v>31.11</v>
      </c>
      <c r="U7" s="77">
        <v>829.64</v>
      </c>
      <c r="V7" s="77">
        <v>8842</v>
      </c>
      <c r="W7" s="77">
        <v>2.2200000000000002</v>
      </c>
      <c r="X7" s="77">
        <v>3982.88</v>
      </c>
      <c r="Y7" s="77">
        <v>100.4</v>
      </c>
      <c r="Z7" s="77">
        <v>101.02</v>
      </c>
      <c r="AA7" s="77">
        <v>101.53</v>
      </c>
      <c r="AB7" s="77">
        <v>98.59</v>
      </c>
      <c r="AC7" s="77">
        <v>100.28</v>
      </c>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v>239.46</v>
      </c>
      <c r="BG7" s="77">
        <v>185.45</v>
      </c>
      <c r="BH7" s="77">
        <v>113.65</v>
      </c>
      <c r="BI7" s="77">
        <v>274.08</v>
      </c>
      <c r="BJ7" s="77">
        <v>0.94</v>
      </c>
      <c r="BK7" s="77">
        <v>958.81</v>
      </c>
      <c r="BL7" s="77">
        <v>1001.3</v>
      </c>
      <c r="BM7" s="77">
        <v>1050.51</v>
      </c>
      <c r="BN7" s="77">
        <v>1102.01</v>
      </c>
      <c r="BO7" s="77">
        <v>987.36</v>
      </c>
      <c r="BP7" s="77">
        <v>652.82000000000005</v>
      </c>
      <c r="BQ7" s="77">
        <v>100</v>
      </c>
      <c r="BR7" s="77">
        <v>100</v>
      </c>
      <c r="BS7" s="77">
        <v>100</v>
      </c>
      <c r="BT7" s="77">
        <v>92.53</v>
      </c>
      <c r="BU7" s="77">
        <v>75.92</v>
      </c>
      <c r="BV7" s="77">
        <v>82.88</v>
      </c>
      <c r="BW7" s="77">
        <v>81.88</v>
      </c>
      <c r="BX7" s="77">
        <v>82.65</v>
      </c>
      <c r="BY7" s="77">
        <v>82.55</v>
      </c>
      <c r="BZ7" s="77">
        <v>83.55</v>
      </c>
      <c r="CA7" s="77">
        <v>97.61</v>
      </c>
      <c r="CB7" s="77">
        <v>200.73</v>
      </c>
      <c r="CC7" s="77">
        <v>202.71</v>
      </c>
      <c r="CD7" s="77">
        <v>202.79</v>
      </c>
      <c r="CE7" s="77">
        <v>219.13</v>
      </c>
      <c r="CF7" s="77">
        <v>261.68</v>
      </c>
      <c r="CG7" s="77">
        <v>190.99</v>
      </c>
      <c r="CH7" s="77">
        <v>187.55</v>
      </c>
      <c r="CI7" s="77">
        <v>186.3</v>
      </c>
      <c r="CJ7" s="77">
        <v>188.38</v>
      </c>
      <c r="CK7" s="77">
        <v>185.98</v>
      </c>
      <c r="CL7" s="77">
        <v>138.29</v>
      </c>
      <c r="CM7" s="77" t="s">
        <v>39</v>
      </c>
      <c r="CN7" s="77" t="s">
        <v>39</v>
      </c>
      <c r="CO7" s="77" t="s">
        <v>39</v>
      </c>
      <c r="CP7" s="77" t="s">
        <v>39</v>
      </c>
      <c r="CQ7" s="77" t="s">
        <v>39</v>
      </c>
      <c r="CR7" s="77">
        <v>52.58</v>
      </c>
      <c r="CS7" s="77">
        <v>50.94</v>
      </c>
      <c r="CT7" s="77">
        <v>50.53</v>
      </c>
      <c r="CU7" s="77">
        <v>51.42</v>
      </c>
      <c r="CV7" s="77">
        <v>48.95</v>
      </c>
      <c r="CW7" s="77">
        <v>59.1</v>
      </c>
      <c r="CX7" s="77">
        <v>73.349999999999994</v>
      </c>
      <c r="CY7" s="77">
        <v>72.72</v>
      </c>
      <c r="CZ7" s="77">
        <v>74.17</v>
      </c>
      <c r="DA7" s="77">
        <v>78.44</v>
      </c>
      <c r="DB7" s="77">
        <v>80.239999999999995</v>
      </c>
      <c r="DC7" s="77">
        <v>83.02</v>
      </c>
      <c r="DD7" s="77">
        <v>82.55</v>
      </c>
      <c r="DE7" s="77">
        <v>82.08</v>
      </c>
      <c r="DF7" s="77">
        <v>81.34</v>
      </c>
      <c r="DG7" s="77">
        <v>81.14</v>
      </c>
      <c r="DH7" s="77">
        <v>95.82</v>
      </c>
      <c r="DI7" s="77"/>
      <c r="DJ7" s="77"/>
      <c r="DK7" s="77"/>
      <c r="DL7" s="77"/>
      <c r="DM7" s="77"/>
      <c r="DN7" s="77"/>
      <c r="DO7" s="77"/>
      <c r="DP7" s="77"/>
      <c r="DQ7" s="77"/>
      <c r="DR7" s="77"/>
      <c r="DS7" s="77"/>
      <c r="DT7" s="77"/>
      <c r="DU7" s="77"/>
      <c r="DV7" s="77"/>
      <c r="DW7" s="77"/>
      <c r="DX7" s="77"/>
      <c r="DY7" s="77"/>
      <c r="DZ7" s="77"/>
      <c r="EA7" s="77"/>
      <c r="EB7" s="77"/>
      <c r="EC7" s="77"/>
      <c r="ED7" s="77"/>
      <c r="EE7" s="77">
        <v>0</v>
      </c>
      <c r="EF7" s="77">
        <v>0</v>
      </c>
      <c r="EG7" s="77">
        <v>0</v>
      </c>
      <c r="EH7" s="77">
        <v>2.e-002</v>
      </c>
      <c r="EI7" s="77">
        <v>0</v>
      </c>
      <c r="EJ7" s="77">
        <v>0.13</v>
      </c>
      <c r="EK7" s="77">
        <v>0.15</v>
      </c>
      <c r="EL7" s="77">
        <v>1.65</v>
      </c>
      <c r="EM7" s="77">
        <v>0.14000000000000001</v>
      </c>
      <c r="EN7" s="77">
        <v>8.e-002</v>
      </c>
      <c r="EO7" s="77">
        <v>0.23</v>
      </c>
    </row>
    <row r="8" spans="1:145">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row>
    <row r="9" spans="1:145">
      <c r="A9" s="63"/>
      <c r="B9" s="63" t="s">
        <v>105</v>
      </c>
      <c r="C9" s="63" t="s">
        <v>106</v>
      </c>
      <c r="D9" s="63" t="s">
        <v>107</v>
      </c>
      <c r="E9" s="63" t="s">
        <v>108</v>
      </c>
      <c r="F9" s="63" t="s">
        <v>109</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5">
      <c r="A10" s="63" t="s">
        <v>33</v>
      </c>
      <c r="B10" s="69">
        <f>DATEVALUE($B7+12-B11&amp;"/1/"&amp;B12)</f>
        <v>47484</v>
      </c>
      <c r="C10" s="70">
        <f>DATEVALUE($B7+12-C11&amp;"/1/"&amp;C12)</f>
        <v>47849</v>
      </c>
      <c r="D10" s="70">
        <f>DATEVALUE($B7+12-D11&amp;"/1/"&amp;D12)</f>
        <v>48215</v>
      </c>
      <c r="E10" s="70">
        <f>DATEVALUE($B7+12-E11&amp;"/1/"&amp;E12)</f>
        <v>48582</v>
      </c>
      <c r="F10" s="70">
        <f>DATEVALUE($B7+12-F11&amp;"/1/"&amp;F12)</f>
        <v>48948</v>
      </c>
    </row>
    <row r="11" spans="1:145">
      <c r="B11">
        <v>4</v>
      </c>
      <c r="C11">
        <v>3</v>
      </c>
      <c r="D11">
        <v>2</v>
      </c>
      <c r="E11">
        <v>1</v>
      </c>
      <c r="F11">
        <v>0</v>
      </c>
      <c r="G11" t="s">
        <v>110</v>
      </c>
    </row>
    <row r="12" spans="1:145">
      <c r="B12">
        <v>1</v>
      </c>
      <c r="C12">
        <v>1</v>
      </c>
      <c r="D12">
        <v>2</v>
      </c>
      <c r="E12">
        <v>3</v>
      </c>
      <c r="F12">
        <v>4</v>
      </c>
      <c r="G12" t="s">
        <v>111</v>
      </c>
    </row>
    <row r="13" spans="1:145">
      <c r="B13" t="s">
        <v>112</v>
      </c>
      <c r="C13" t="s">
        <v>113</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http://schemas.openxmlformats.org/officeDocument/2006/extended-properties" xmlns:vt="http://schemas.openxmlformats.org/officeDocument/2006/docPropsVTypes">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4.0001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2023-12-12T02:46:50Z</dcterms:created>
  <dcterms:modified xsi:type="dcterms:W3CDTF">2024-02-06T07:44:24Z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2024-02-06T07:44:24Z</vt:filetime>
  </property>
</Properties>
</file>