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16.2.90\役場共有\上下水道課\３共通\001公営企業会計に関する事\経営比較分析関係\令和5年度経営比較分析4年度決算\"/>
    </mc:Choice>
  </mc:AlternateContent>
  <xr:revisionPtr revIDLastSave="0" documentId="13_ncr:1_{0A56B66E-8684-443E-B19B-DD84FD522449}" xr6:coauthVersionLast="36" xr6:coauthVersionMax="36" xr10:uidLastSave="{00000000-0000-0000-0000-000000000000}"/>
  <workbookProtection workbookAlgorithmName="SHA-512" workbookHashValue="++h4T0c1h0kQ8C2gKBwRvLFEbWztWqU5GwealnZ1PIHLKJhX5KcvxS3C+A6XvDpxSS7CEeZQyNk1owtPhw2kCw==" workbookSaltValue="k5+5b1Y7r/Xwfsmvykpos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<sst xmlns="http://schemas.openxmlformats.org/spreadsheetml/2006/main" count="236" uniqueCount="119">
  <si>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</si>
  <si>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</si>
  <si>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</si>
  <si>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</si>
  <si>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</si>
  <si>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</si>
  <si>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</si>
  <si>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</si>
  <si>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</si>
  <si>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</si>
  <si>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</si>
  <si>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</si>
  <si>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</si>
  <si>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</si>
  <si>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</si>
  <si>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</si>
  <si>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</si>
  <si>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</si>
  <si>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</si>
  <si>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</si>
  <si>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</si>
  <si>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</si>
  <si>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</si>
  <si>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</si>
  <si>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</si>
  <si>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</si>
  <si>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</si>
  <si>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</si>
  <si>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</si>
  <si>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</si>
  <si>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</si>
  <si>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</si>
  <si>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</si>
  <si>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</si>
  <si>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</si>
  <si>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</si>
  <si>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</si>
  <si>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</si>
  <si>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</si>
  <si>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</si>
  <si>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</si>
  <si>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</si>
  <si>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</si>
  <si>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</si>
  <si>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</si>
  <si>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</si>
  <si>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</si>
  <si>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</si>
  <si>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</si>
  <si>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</si>
  <si>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</si>
  <si>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</si>
  <si>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</si>
  <si>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</si>
  <si>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</si>
  <si>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</si>
  <si>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</si>
  <si>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</si>
  <si>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</si>
  <si>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</si>
  <si>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</si>
  <si>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</si>
  <si>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</si>
  <si>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</si>
  <si>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</si>
  <si>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</si>
  <si>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</si>
  <si>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</si>
  <si>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</si>
  <si>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</si>
  <si>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</si>
  <si>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</si>
  <si>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</si>
  <si>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</si>
  <si>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</si>
  <si>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</si>
  <si>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</si>
  <si>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</si>
  <si>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</si>
  <si>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</si>
  <si>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</si>
  <si>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</si>
  <si>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</si>
  <si>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</si>
  <si>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</si>
  <si>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</si>
  <si>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</si>
  <si>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</si>
  <si>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</si>
  <si>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</si>
  <si>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</si>
  <si>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</si>
  <si>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</si>
  <si>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</si>
  <si>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</si>
  <si>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</si>
  <si>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</si>
  <si>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</si>
  <si>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</si>
  <si>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</si>
  <si>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</si>
  <si>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</si>
  <si>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</si>
  <si>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</si>
  <si>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</si>
  <si>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</si>
  <si>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</si>
  <si>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</si>
  <si>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</si>
  <si>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</si>
  <si>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</si>
  <si>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</si>
  <si>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</si>
  <si>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</si>
  <si>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</si>
  <si>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</si>
  <si>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(1)各指標の分析
①近年下水道使用料の減少傾向にあるが、R4年度は他会計繰入金等の増により昨年度に比べ改善した。しかし現状も赤字のため、更なる経費の削減に努める必要がある。
④類似団体と比較し低い比率となった、しかし施設は供用開始から29年が経過し、経年劣化が進んでいる。今後更新事業を予定しているため、比率は上昇していくと見込まれる。補助金を活用し、比率上昇をなるべく抑えていく予定。
⑤令和4年度は使用料は微減となったが、分母である地方債償還金などの汚水処理費が使用料以上に減少したため、昨年度に比べ回収率は上昇した。今後も使用量の減少が予想されるため、接続率の向上や料金の未納対策を進め、維持管理費削減に努める必要がある。
⑥令和4年度は類似団体と比較し高い水準となった。有収水量減少が主な原因で、今後原価の上昇が予想される。このため接続率の向上により有収水量の増加を図り、維持管理費削減に努める必要がある。
⑦令和4年度は類似団体と比較し低い水準となったが、処理水量は人口減と共に減少すると思われるので、接続率の向上に努め、処理水量を維持していく必要がある。
⑧類似団体と比較し高い水準を維持しているが、未接続世帯の解消に努めていく必要がある。
(2)現状と課題
　収入で費用を賄えておらず、今後人口減少により料金収入の減少が予想される。維持管理経費の削減に努めるとともに、接続率の向上を図る必要がある。
</t>
    <rPh sb="11" eb="13">
      <t>キンネン</t>
    </rPh>
    <rPh sb="22" eb="24">
      <t>ケイコウ</t>
    </rPh>
    <rPh sb="31" eb="33">
      <t>ネンド</t>
    </rPh>
    <rPh sb="34" eb="37">
      <t>タカイケイ</t>
    </rPh>
    <rPh sb="37" eb="40">
      <t>クリイレキン</t>
    </rPh>
    <rPh sb="40" eb="41">
      <t>トウ</t>
    </rPh>
    <rPh sb="42" eb="43">
      <t>ゾウ</t>
    </rPh>
    <rPh sb="46" eb="49">
      <t>サクネンド</t>
    </rPh>
    <rPh sb="50" eb="51">
      <t>クラ</t>
    </rPh>
    <rPh sb="52" eb="54">
      <t>カイゼン</t>
    </rPh>
    <rPh sb="60" eb="62">
      <t>ゲンジョウ</t>
    </rPh>
    <rPh sb="69" eb="70">
      <t>サラ</t>
    </rPh>
    <rPh sb="144" eb="146">
      <t>ヨテイ</t>
    </rPh>
    <rPh sb="163" eb="165">
      <t>ミコ</t>
    </rPh>
    <rPh sb="169" eb="172">
      <t>ホジョキン</t>
    </rPh>
    <rPh sb="173" eb="175">
      <t>カツヨウ</t>
    </rPh>
    <rPh sb="177" eb="179">
      <t>ヒリツ</t>
    </rPh>
    <rPh sb="179" eb="181">
      <t>ジョウショウ</t>
    </rPh>
    <rPh sb="186" eb="187">
      <t>オサ</t>
    </rPh>
    <rPh sb="191" eb="193">
      <t>ヨテイ</t>
    </rPh>
    <rPh sb="206" eb="208">
      <t>ビゲン</t>
    </rPh>
    <rPh sb="214" eb="216">
      <t>ブンボ</t>
    </rPh>
    <rPh sb="219" eb="222">
      <t>チホウサイ</t>
    </rPh>
    <rPh sb="222" eb="225">
      <t>ショウカンキン</t>
    </rPh>
    <rPh sb="228" eb="230">
      <t>オスイ</t>
    </rPh>
    <rPh sb="230" eb="233">
      <t>ショリヒ</t>
    </rPh>
    <rPh sb="237" eb="239">
      <t>イジョウ</t>
    </rPh>
    <rPh sb="240" eb="242">
      <t>ゲンショウ</t>
    </rPh>
    <rPh sb="247" eb="250">
      <t>サクネンド</t>
    </rPh>
    <rPh sb="251" eb="252">
      <t>クラ</t>
    </rPh>
    <rPh sb="253" eb="256">
      <t>カイシュウリツ</t>
    </rPh>
    <rPh sb="257" eb="259">
      <t>ジョウショウ</t>
    </rPh>
    <rPh sb="265" eb="268">
      <t>シヨウリョウ</t>
    </rPh>
    <rPh sb="269" eb="271">
      <t>ゲンショウ</t>
    </rPh>
    <phoneticPr fontId="4"/>
  </si>
  <si>
    <t>(1)各指標の分析
③管渠改善率について、年間500m程度管渠点検を実施し、破損箇所の修繕を実施している、大規模な破損は確認されていないため、管渠の更新にはいたっていない。
(2)現状と課題
　供用開始から29年が経過し処理施設や当初布設された管渠の経年劣化が進み始めている。
　不具合箇所は随時修繕を実施しているが、全体的に経年劣化が進行しているため、ストックマネジメント計画を策定し、計画的な処理施設の更新を計画している。</t>
    <phoneticPr fontId="4"/>
  </si>
  <si>
    <t>　費用が収入を上回っている状態であるが、今後も人口の推移からすると料金収入は右肩下がりになると思われる。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施設の老朽化対策として、ストックマネジメント計画を策定し補助事業を活用した修繕や改修工事を進めていく予定。
　また、更なる接続率や料金徴収率の向上に努めると共に、下水道料金の見直しの必要性もある。</t>
    <rPh sb="163" eb="1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</si>
</sst>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3-4AF1-AE09-C3BA0C335F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2063-4AF1-AE09-C3BA0C335F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41.99</c:v>
                </c:pt>
                <c:pt idx="1">
                  <c:v>42.64</c:v>
                </c:pt>
                <c:pt idx="2">
                  <c:v>43.15</c:v>
                </c:pt>
                <c:pt idx="3">
                  <c:v>41.17</c:v>
                </c:pt>
                <c:pt idx="4">
                  <c:v>39.14</c:v>
                </c:pt>
              </c:numCache>
            </c:numRef>
          </c:val>
          <c:extLst>
            <c:ext xmlns:c16="http://schemas.microsoft.com/office/drawing/2014/chart" uri="{C3380CC4-5D6E-409C-BE32-E72D297353CC}">
              <c16:uniqueId val="{00000000-FD3A-405E-A649-E2D46CE94F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D3A-405E-A649-E2D46CE94F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91.27</c:v>
                </c:pt>
                <c:pt idx="1">
                  <c:v>91.75</c:v>
                </c:pt>
                <c:pt idx="2">
                  <c:v>91.68</c:v>
                </c:pt>
                <c:pt idx="3">
                  <c:v>91.51</c:v>
                </c:pt>
                <c:pt idx="4">
                  <c:v>91.45</c:v>
                </c:pt>
              </c:numCache>
            </c:numRef>
          </c:val>
          <c:extLst>
            <c:ext xmlns:c16="http://schemas.microsoft.com/office/drawing/2014/chart" uri="{C3380CC4-5D6E-409C-BE32-E72D297353CC}">
              <c16:uniqueId val="{00000000-F994-4DF7-BA55-42C28E8127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994-4DF7-BA55-42C28E8127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84.82</c:v>
                </c:pt>
                <c:pt idx="1">
                  <c:v>86.93</c:v>
                </c:pt>
                <c:pt idx="2">
                  <c:v>83.4</c:v>
                </c:pt>
                <c:pt idx="3">
                  <c:v>82.84</c:v>
                </c:pt>
                <c:pt idx="4">
                  <c:v>91.15</c:v>
                </c:pt>
              </c:numCache>
            </c:numRef>
          </c:val>
          <c:extLst>
            <c:ext xmlns:c16="http://schemas.microsoft.com/office/drawing/2014/chart" uri="{C3380CC4-5D6E-409C-BE32-E72D297353CC}">
              <c16:uniqueId val="{00000000-A12C-49F2-893C-1EC3295FFD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C-49F2-893C-1EC3295FFD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B-433A-A045-F4B09C5317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B-433A-A045-F4B09C5317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8-4428-8A0C-55DB74C1FB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8-4428-8A0C-55DB74C1FB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E-4BA7-B7DE-DC6239AADC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E-4BA7-B7DE-DC6239AADC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F-46E4-B266-1A0E5EFB7C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F-46E4-B266-1A0E5EFB7C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1065.25</c:v>
                </c:pt>
                <c:pt idx="1">
                  <c:v>978.35</c:v>
                </c:pt>
                <c:pt idx="2">
                  <c:v>748.08</c:v>
                </c:pt>
                <c:pt idx="3">
                  <c:v>936.76</c:v>
                </c:pt>
                <c:pt idx="4">
                  <c:v>808.79</c:v>
                </c:pt>
              </c:numCache>
            </c:numRef>
          </c:val>
          <c:extLst>
            <c:ext xmlns:c16="http://schemas.microsoft.com/office/drawing/2014/chart" uri="{C3380CC4-5D6E-409C-BE32-E72D297353CC}">
              <c16:uniqueId val="{00000000-1947-42EB-BF0E-F5EDC6295C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947-42EB-BF0E-F5EDC6295C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63.01</c:v>
                </c:pt>
                <c:pt idx="1">
                  <c:v>62.96</c:v>
                </c:pt>
                <c:pt idx="2">
                  <c:v>79.84</c:v>
                </c:pt>
                <c:pt idx="3">
                  <c:v>67.430000000000007</c:v>
                </c:pt>
                <c:pt idx="4">
                  <c:v>75.33</c:v>
                </c:pt>
              </c:numCache>
            </c:numRef>
          </c:val>
          <c:extLst>
            <c:ext xmlns:c16="http://schemas.microsoft.com/office/drawing/2014/chart" uri="{C3380CC4-5D6E-409C-BE32-E72D297353CC}">
              <c16:uniqueId val="{00000000-E9C2-47E9-87AC-AE79898B6E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9C2-47E9-87AC-AE79898B6E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288.11</c:v>
                </c:pt>
                <c:pt idx="1">
                  <c:v>289.06</c:v>
                </c:pt>
                <c:pt idx="2">
                  <c:v>225.81</c:v>
                </c:pt>
                <c:pt idx="3">
                  <c:v>272.77</c:v>
                </c:pt>
                <c:pt idx="4">
                  <c:v>248.63</c:v>
                </c:pt>
              </c:numCache>
            </c:numRef>
          </c:val>
          <c:extLst>
            <c:ext xmlns:c16="http://schemas.microsoft.com/office/drawing/2014/chart" uri="{C3380CC4-5D6E-409C-BE32-E72D297353CC}">
              <c16:uniqueId val="{00000000-816A-4E45-90BA-F878205151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16A-4E45-90BA-F878205151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8" zoomScale="85" zoomScaleNormal="85" workbookViewId="0">
      <selection activeCell="BV87" sqref="BV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群馬県　嬬恋村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9174</v>
      </c>
      <c r="AM8" s="55"/>
      <c r="AN8" s="55"/>
      <c r="AO8" s="55"/>
      <c r="AP8" s="55"/>
      <c r="AQ8" s="55"/>
      <c r="AR8" s="55"/>
      <c r="AS8" s="55"/>
      <c r="AT8" s="54">
        <f>データ!T6</f>
        <v>337.58</v>
      </c>
      <c r="AU8" s="54"/>
      <c r="AV8" s="54"/>
      <c r="AW8" s="54"/>
      <c r="AX8" s="54"/>
      <c r="AY8" s="54"/>
      <c r="AZ8" s="54"/>
      <c r="BA8" s="54"/>
      <c r="BB8" s="54">
        <f>データ!U6</f>
        <v>27.18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38.700000000000003</v>
      </c>
      <c r="Q10" s="54"/>
      <c r="R10" s="54"/>
      <c r="S10" s="54"/>
      <c r="T10" s="54"/>
      <c r="U10" s="54"/>
      <c r="V10" s="54"/>
      <c r="W10" s="54">
        <f>データ!Q6</f>
        <v>96.7</v>
      </c>
      <c r="X10" s="54"/>
      <c r="Y10" s="54"/>
      <c r="Z10" s="54"/>
      <c r="AA10" s="54"/>
      <c r="AB10" s="54"/>
      <c r="AC10" s="54"/>
      <c r="AD10" s="55">
        <f>データ!R6</f>
        <v>4403</v>
      </c>
      <c r="AE10" s="55"/>
      <c r="AF10" s="55"/>
      <c r="AG10" s="55"/>
      <c r="AH10" s="55"/>
      <c r="AI10" s="55"/>
      <c r="AJ10" s="55"/>
      <c r="AK10" s="2"/>
      <c r="AL10" s="55">
        <f>データ!V6</f>
        <v>3531</v>
      </c>
      <c r="AM10" s="55"/>
      <c r="AN10" s="55"/>
      <c r="AO10" s="55"/>
      <c r="AP10" s="55"/>
      <c r="AQ10" s="55"/>
      <c r="AR10" s="55"/>
      <c r="AS10" s="55"/>
      <c r="AT10" s="54">
        <f>データ!W6</f>
        <v>1.94</v>
      </c>
      <c r="AU10" s="54"/>
      <c r="AV10" s="54"/>
      <c r="AW10" s="54"/>
      <c r="AX10" s="54"/>
      <c r="AY10" s="54"/>
      <c r="AZ10" s="54"/>
      <c r="BA10" s="54"/>
      <c r="BB10" s="54">
        <f>データ!X6</f>
        <v>1820.1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bTPfAH79mw+MtUKMlRZBBt/pOyo4ADRq0kDHt1wsgS7bxqAR4ZlObKuX+mOi3r0E5GUgpjAgi7jFQEYNHCUUog==" saltValue="a9eK2vSw+RGW/fuk0Lpi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104256</v>
      </c>
      <c r="D6" s="19">
        <f t="shared" si="3"/>
        <v>47</v>
      </c>
      <c r="E6" s="19">
        <f t="shared" si="3"/>
        <v>17</v>
      </c>
      <c r="F6" s="19">
        <f t="shared" si="3"/>
        <v>4</v>
      </c>
      <c r="G6" s="19">
        <f t="shared" si="3"/>
        <v>0</v>
      </c>
      <c r="H6" s="19" t="str">
        <f t="shared" si="3"/>
        <v>群馬県　嬬恋村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38.700000000000003</v>
      </c>
      <c r="Q6" s="20">
        <f t="shared" si="3"/>
        <v>96.7</v>
      </c>
      <c r="R6" s="20">
        <f t="shared" si="3"/>
        <v>4403</v>
      </c>
      <c r="S6" s="20">
        <f t="shared" si="3"/>
        <v>9174</v>
      </c>
      <c r="T6" s="20">
        <f t="shared" si="3"/>
        <v>337.58</v>
      </c>
      <c r="U6" s="20">
        <f t="shared" si="3"/>
        <v>27.18</v>
      </c>
      <c r="V6" s="20">
        <f t="shared" si="3"/>
        <v>3531</v>
      </c>
      <c r="W6" s="20">
        <f t="shared" si="3"/>
        <v>1.94</v>
      </c>
      <c r="X6" s="20">
        <f t="shared" si="3"/>
        <v>1820.1</v>
      </c>
      <c r="Y6" s="21">
        <f>IF(Y7="",NA(),Y7)</f>
        <v>84.82</v>
      </c>
      <c r="Z6" s="21">
        <f t="shared" ref="Z6:AH6" si="4">IF(Z7="",NA(),Z7)</f>
        <v>86.93</v>
      </c>
      <c r="AA6" s="21">
        <f t="shared" si="4"/>
        <v>83.4</v>
      </c>
      <c r="AB6" s="21">
        <f t="shared" si="4"/>
        <v>82.84</v>
      </c>
      <c r="AC6" s="21">
        <f t="shared" si="4"/>
        <v>91.15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1065.25</v>
      </c>
      <c r="BG6" s="21">
        <f t="shared" ref="BG6:BO6" si="7">IF(BG7="",NA(),BG7)</f>
        <v>978.35</v>
      </c>
      <c r="BH6" s="21">
        <f t="shared" si="7"/>
        <v>748.08</v>
      </c>
      <c r="BI6" s="21">
        <f t="shared" si="7"/>
        <v>936.76</v>
      </c>
      <c r="BJ6" s="21">
        <f t="shared" si="7"/>
        <v>808.79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63.01</v>
      </c>
      <c r="BR6" s="21">
        <f t="shared" ref="BR6:BZ6" si="8">IF(BR7="",NA(),BR7)</f>
        <v>62.96</v>
      </c>
      <c r="BS6" s="21">
        <f t="shared" si="8"/>
        <v>79.84</v>
      </c>
      <c r="BT6" s="21">
        <f t="shared" si="8"/>
        <v>67.430000000000007</v>
      </c>
      <c r="BU6" s="21">
        <f t="shared" si="8"/>
        <v>75.33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288.11</v>
      </c>
      <c r="CC6" s="21">
        <f t="shared" ref="CC6:CK6" si="9">IF(CC7="",NA(),CC7)</f>
        <v>289.06</v>
      </c>
      <c r="CD6" s="21">
        <f t="shared" si="9"/>
        <v>225.81</v>
      </c>
      <c r="CE6" s="21">
        <f t="shared" si="9"/>
        <v>272.77</v>
      </c>
      <c r="CF6" s="21">
        <f t="shared" si="9"/>
        <v>248.63</v>
      </c>
      <c r="CG6" s="21">
        <f t="shared" si="9"/>
        <v>230.02</v>
      </c>
      <c r="CH6" s="21">
        <f t="shared" si="9"/>
        <v>228.47</v>
      </c>
      <c r="CI6" s="21">
        <f t="shared" si="9"/>
        <v>224.88</v>
      </c>
      <c r="CJ6" s="21">
        <f t="shared" si="9"/>
        <v>228.64</v>
      </c>
      <c r="CK6" s="21">
        <f t="shared" si="9"/>
        <v>239.46</v>
      </c>
      <c r="CL6" s="20" t="str">
        <f>IF(CL7="","",IF(CL7="-","【-】","【"&amp;SUBSTITUTE(TEXT(CL7,"#,##0.00"),"-","△")&amp;"】"))</f>
        <v>【220.62】</v>
      </c>
      <c r="CM6" s="21">
        <f>IF(CM7="",NA(),CM7)</f>
        <v>41.99</v>
      </c>
      <c r="CN6" s="21">
        <f t="shared" ref="CN6:CV6" si="10">IF(CN7="",NA(),CN7)</f>
        <v>42.64</v>
      </c>
      <c r="CO6" s="21">
        <f t="shared" si="10"/>
        <v>43.15</v>
      </c>
      <c r="CP6" s="21">
        <f t="shared" si="10"/>
        <v>41.17</v>
      </c>
      <c r="CQ6" s="21">
        <f t="shared" si="10"/>
        <v>39.14</v>
      </c>
      <c r="CR6" s="21">
        <f t="shared" si="10"/>
        <v>42.56</v>
      </c>
      <c r="CS6" s="21">
        <f t="shared" si="10"/>
        <v>42.47</v>
      </c>
      <c r="CT6" s="21">
        <f t="shared" si="10"/>
        <v>42.4</v>
      </c>
      <c r="CU6" s="21">
        <f t="shared" si="10"/>
        <v>42.28</v>
      </c>
      <c r="CV6" s="21">
        <f t="shared" si="10"/>
        <v>41.06</v>
      </c>
      <c r="CW6" s="20" t="str">
        <f>IF(CW7="","",IF(CW7="-","【-】","【"&amp;SUBSTITUTE(TEXT(CW7,"#,##0.00"),"-","△")&amp;"】"))</f>
        <v>【42.22】</v>
      </c>
      <c r="CX6" s="21">
        <f>IF(CX7="",NA(),CX7)</f>
        <v>91.27</v>
      </c>
      <c r="CY6" s="21">
        <f t="shared" ref="CY6:DG6" si="11">IF(CY7="",NA(),CY7)</f>
        <v>91.75</v>
      </c>
      <c r="CZ6" s="21">
        <f t="shared" si="11"/>
        <v>91.68</v>
      </c>
      <c r="DA6" s="21">
        <f t="shared" si="11"/>
        <v>91.51</v>
      </c>
      <c r="DB6" s="21">
        <f t="shared" si="11"/>
        <v>91.45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104256</v>
      </c>
      <c r="D7" s="23">
        <v>47</v>
      </c>
      <c r="E7" s="23">
        <v>17</v>
      </c>
      <c r="F7" s="23">
        <v>4</v>
      </c>
      <c r="G7" s="23">
        <v>0</v>
      </c>
      <c r="H7" s="23" t="s">
        <v>97</v>
      </c>
      <c r="I7" s="23" t="s">
        <v>98</v>
      </c>
      <c r="J7" s="23" t="s">
        <v>99</v>
      </c>
      <c r="K7" s="23" t="s">
        <v>100</v>
      </c>
      <c r="L7" s="23" t="s">
        <v>101</v>
      </c>
      <c r="M7" s="23" t="s">
        <v>102</v>
      </c>
      <c r="N7" s="24" t="s">
        <v>103</v>
      </c>
      <c r="O7" s="24" t="s">
        <v>104</v>
      </c>
      <c r="P7" s="24">
        <v>38.700000000000003</v>
      </c>
      <c r="Q7" s="24">
        <v>96.7</v>
      </c>
      <c r="R7" s="24">
        <v>4403</v>
      </c>
      <c r="S7" s="24">
        <v>9174</v>
      </c>
      <c r="T7" s="24">
        <v>337.58</v>
      </c>
      <c r="U7" s="24">
        <v>27.18</v>
      </c>
      <c r="V7" s="24">
        <v>3531</v>
      </c>
      <c r="W7" s="24">
        <v>1.94</v>
      </c>
      <c r="X7" s="24">
        <v>1820.1</v>
      </c>
      <c r="Y7" s="24">
        <v>84.82</v>
      </c>
      <c r="Z7" s="24">
        <v>86.93</v>
      </c>
      <c r="AA7" s="24">
        <v>83.4</v>
      </c>
      <c r="AB7" s="24">
        <v>82.84</v>
      </c>
      <c r="AC7" s="24">
        <v>91.15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1065.25</v>
      </c>
      <c r="BG7" s="24">
        <v>978.35</v>
      </c>
      <c r="BH7" s="24">
        <v>748.08</v>
      </c>
      <c r="BI7" s="24">
        <v>936.76</v>
      </c>
      <c r="BJ7" s="24">
        <v>808.79</v>
      </c>
      <c r="BK7" s="24">
        <v>1194.1500000000001</v>
      </c>
      <c r="BL7" s="24">
        <v>1206.79</v>
      </c>
      <c r="BM7" s="24">
        <v>1258.43</v>
      </c>
      <c r="BN7" s="24">
        <v>1163.75</v>
      </c>
      <c r="BO7" s="24">
        <v>1195.47</v>
      </c>
      <c r="BP7" s="24">
        <v>1182.1099999999999</v>
      </c>
      <c r="BQ7" s="24">
        <v>63.01</v>
      </c>
      <c r="BR7" s="24">
        <v>62.96</v>
      </c>
      <c r="BS7" s="24">
        <v>79.84</v>
      </c>
      <c r="BT7" s="24">
        <v>67.430000000000007</v>
      </c>
      <c r="BU7" s="24">
        <v>75.33</v>
      </c>
      <c r="BV7" s="24">
        <v>72.260000000000005</v>
      </c>
      <c r="BW7" s="24">
        <v>71.84</v>
      </c>
      <c r="BX7" s="24">
        <v>73.36</v>
      </c>
      <c r="BY7" s="24">
        <v>72.599999999999994</v>
      </c>
      <c r="BZ7" s="24">
        <v>69.430000000000007</v>
      </c>
      <c r="CA7" s="24">
        <v>73.78</v>
      </c>
      <c r="CB7" s="24">
        <v>288.11</v>
      </c>
      <c r="CC7" s="24">
        <v>289.06</v>
      </c>
      <c r="CD7" s="24">
        <v>225.81</v>
      </c>
      <c r="CE7" s="24">
        <v>272.77</v>
      </c>
      <c r="CF7" s="24">
        <v>248.63</v>
      </c>
      <c r="CG7" s="24">
        <v>230.02</v>
      </c>
      <c r="CH7" s="24">
        <v>228.47</v>
      </c>
      <c r="CI7" s="24">
        <v>224.88</v>
      </c>
      <c r="CJ7" s="24">
        <v>228.64</v>
      </c>
      <c r="CK7" s="24">
        <v>239.46</v>
      </c>
      <c r="CL7" s="24">
        <v>220.62</v>
      </c>
      <c r="CM7" s="24">
        <v>41.99</v>
      </c>
      <c r="CN7" s="24">
        <v>42.64</v>
      </c>
      <c r="CO7" s="24">
        <v>43.15</v>
      </c>
      <c r="CP7" s="24">
        <v>41.17</v>
      </c>
      <c r="CQ7" s="24">
        <v>39.14</v>
      </c>
      <c r="CR7" s="24">
        <v>42.56</v>
      </c>
      <c r="CS7" s="24">
        <v>42.47</v>
      </c>
      <c r="CT7" s="24">
        <v>42.4</v>
      </c>
      <c r="CU7" s="24">
        <v>42.28</v>
      </c>
      <c r="CV7" s="24">
        <v>41.06</v>
      </c>
      <c r="CW7" s="24">
        <v>42.22</v>
      </c>
      <c r="CX7" s="24">
        <v>91.27</v>
      </c>
      <c r="CY7" s="24">
        <v>91.75</v>
      </c>
      <c r="CZ7" s="24">
        <v>91.68</v>
      </c>
      <c r="DA7" s="24">
        <v>91.51</v>
      </c>
      <c r="DB7" s="24">
        <v>91.45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2024-01-23T01:32:02Z</cp:lastPrinted>
  <dcterms:created xsi:type="dcterms:W3CDTF">2023-12-12T02:49:50Z</dcterms:created>
  <dcterms:modified xsi:type="dcterms:W3CDTF">2024-01-23T01:33:50Z</dcterms:modified>
  <cp:category/>
</cp:coreProperties>
</file>