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8 集落排水係\02照会回答\R5年度\農村整備課\経営比較分析表（Ｒ４）\"/>
    </mc:Choice>
  </mc:AlternateContent>
  <workbookProtection workbookAlgorithmName="SHA-512" workbookHashValue="qOwuqL95MtclayWYtNZzzH2kzLclGoesQWWpKAI3T0tZ46ooTTT4zkBYtsk588WQAWwREkmSPkbpcb1cqx6bRg==" workbookSaltValue="s65+SNcWq0Ph3YPGVA2Y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<sst xmlns="http://schemas.openxmlformats.org/spreadsheetml/2006/main" count="236" uniqueCount="119">
  <si>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</si>
  <si>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</si>
  <si>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</si>
  <si>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</si>
  <si>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</si>
  <si>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</si>
  <si>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</si>
  <si>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</si>
  <si>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</si>
  <si>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</si>
  <si>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</si>
  <si>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</si>
  <si>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</si>
  <si>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</si>
  <si>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</si>
  <si>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</si>
  <si>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</si>
  <si>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</si>
  <si>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</si>
  <si>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</si>
  <si>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</si>
  <si>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</si>
  <si>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</si>
  <si>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</si>
  <si>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</si>
  <si>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</si>
  <si>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</si>
  <si>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</si>
  <si>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</si>
  <si>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</si>
  <si>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</si>
  <si>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</si>
  <si>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</si>
  <si>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</si>
  <si>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</si>
  <si>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</si>
  <si>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</si>
  <si>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</si>
  <si>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</si>
  <si>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</si>
  <si>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</si>
  <si>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</si>
  <si>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</si>
  <si>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</si>
  <si>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</si>
  <si>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</si>
  <si>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</si>
  <si>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</si>
  <si>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</si>
  <si>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</si>
  <si>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</si>
  <si>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</si>
  <si>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</si>
  <si>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</si>
  <si>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</si>
  <si>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</si>
  <si>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</si>
  <si>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</si>
  <si>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</si>
  <si>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</si>
  <si>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</si>
  <si>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</si>
  <si>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</si>
  <si>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</si>
  <si>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</si>
  <si>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</si>
  <si>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</si>
  <si>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</si>
  <si>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</si>
  <si>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</si>
  <si>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</si>
  <si>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</si>
  <si>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</si>
  <si>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</si>
  <si>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</si>
  <si>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</si>
  <si>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</si>
  <si>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</si>
  <si>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</si>
  <si>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</si>
  <si>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</si>
  <si>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</si>
  <si>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</si>
  <si>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</si>
  <si>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</si>
  <si>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</si>
  <si>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</si>
  <si>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</si>
  <si>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</si>
  <si>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</si>
  <si>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</si>
  <si>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</si>
  <si>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</si>
  <si>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</si>
  <si>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</si>
  <si>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</si>
  <si>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</si>
  <si>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</si>
  <si>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</si>
  <si>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</si>
  <si>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</si>
  <si>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</si>
  <si>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</si>
  <si>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</si>
  <si>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</si>
  <si>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</si>
  <si>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</si>
  <si>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</si>
  <si>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</si>
  <si>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</si>
  <si>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</si>
  <si>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</si>
  <si>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</si>
  <si>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</si>
  <si>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</si>
  <si>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</si>
  <si>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color theme="1"/>
        <rFont val="ＭＳ ゴシック"/>
        <family val="3"/>
        <charset val="128"/>
      </rPr>
      <t>前橋市の農業集落排水事業は昭和５４年に最初の施設が供用開始となり、その後も処理区域を拡大させ、さらに市町村合併により施設数が増えたことから、現在、処理施設は１９施設に及び、供用開始後４０年以上経過した施設が１施設、３０年以上経過した施設が４施設、２０年以上経過した施設が８施設、１０年以上経過した施設が６施設あり、機械電気設備の更新は急務となっている。
　今後、統廃合計画や最適化構想等を反映させ適切な時期に維持・改修工事を行いたい。</t>
    </r>
    <rPh sb="1" eb="4">
      <t>マエバシシ</t>
    </rPh>
    <rPh sb="5" eb="7">
      <t>ノウギョウ</t>
    </rPh>
    <rPh sb="7" eb="9">
      <t>シュウラク</t>
    </rPh>
    <rPh sb="9" eb="11">
      <t>ハイスイ</t>
    </rPh>
    <rPh sb="11" eb="13">
      <t>ジギョウ</t>
    </rPh>
    <rPh sb="20" eb="22">
      <t>サイショ</t>
    </rPh>
    <rPh sb="23" eb="25">
      <t>シセツ</t>
    </rPh>
    <rPh sb="26" eb="28">
      <t>キョウヨウ</t>
    </rPh>
    <rPh sb="28" eb="30">
      <t>カイシ</t>
    </rPh>
    <rPh sb="36" eb="37">
      <t>ゴ</t>
    </rPh>
    <rPh sb="38" eb="40">
      <t>ショリ</t>
    </rPh>
    <rPh sb="40" eb="42">
      <t>クイキ</t>
    </rPh>
    <rPh sb="43" eb="45">
      <t>カクダイ</t>
    </rPh>
    <rPh sb="51" eb="54">
      <t>シチョウソン</t>
    </rPh>
    <rPh sb="54" eb="56">
      <t>ガッペイ</t>
    </rPh>
    <rPh sb="59" eb="62">
      <t>シセツスウ</t>
    </rPh>
    <rPh sb="63" eb="64">
      <t>フ</t>
    </rPh>
    <rPh sb="71" eb="73">
      <t>ゲンザイ</t>
    </rPh>
    <rPh sb="74" eb="76">
      <t>ショリ</t>
    </rPh>
    <rPh sb="76" eb="78">
      <t>シセツ</t>
    </rPh>
    <rPh sb="81" eb="83">
      <t>シセツ</t>
    </rPh>
    <rPh sb="84" eb="85">
      <t>オヨ</t>
    </rPh>
    <rPh sb="87" eb="89">
      <t>キョウヨウ</t>
    </rPh>
    <rPh sb="89" eb="91">
      <t>カイシ</t>
    </rPh>
    <rPh sb="91" eb="92">
      <t>ゴ</t>
    </rPh>
    <rPh sb="94" eb="95">
      <t>ネン</t>
    </rPh>
    <rPh sb="95" eb="97">
      <t>イジョウ</t>
    </rPh>
    <rPh sb="97" eb="99">
      <t>ケイカ</t>
    </rPh>
    <rPh sb="101" eb="103">
      <t>シセツ</t>
    </rPh>
    <rPh sb="105" eb="107">
      <t>シセツ</t>
    </rPh>
    <rPh sb="110" eb="111">
      <t>ネン</t>
    </rPh>
    <rPh sb="111" eb="113">
      <t>イジョウ</t>
    </rPh>
    <rPh sb="113" eb="115">
      <t>ケイカ</t>
    </rPh>
    <rPh sb="117" eb="119">
      <t>シセツ</t>
    </rPh>
    <rPh sb="121" eb="123">
      <t>シセツ</t>
    </rPh>
    <rPh sb="126" eb="129">
      <t>ネンイジョウ</t>
    </rPh>
    <rPh sb="129" eb="131">
      <t>ケイカ</t>
    </rPh>
    <rPh sb="133" eb="135">
      <t>シセツ</t>
    </rPh>
    <rPh sb="137" eb="139">
      <t>シセツ</t>
    </rPh>
    <rPh sb="142" eb="145">
      <t>ネンイジョウ</t>
    </rPh>
    <rPh sb="145" eb="147">
      <t>ケイカ</t>
    </rPh>
    <rPh sb="149" eb="151">
      <t>シセツ</t>
    </rPh>
    <rPh sb="153" eb="155">
      <t>シセツ</t>
    </rPh>
    <rPh sb="158" eb="160">
      <t>キカイ</t>
    </rPh>
    <rPh sb="160" eb="162">
      <t>デンキ</t>
    </rPh>
    <rPh sb="162" eb="164">
      <t>セツビ</t>
    </rPh>
    <rPh sb="165" eb="167">
      <t>コウシン</t>
    </rPh>
    <rPh sb="168" eb="170">
      <t>キュウム</t>
    </rPh>
    <rPh sb="179" eb="181">
      <t>コンゴ</t>
    </rPh>
    <rPh sb="182" eb="185">
      <t>トウハイゴウ</t>
    </rPh>
    <rPh sb="185" eb="187">
      <t>ケイカク</t>
    </rPh>
    <rPh sb="188" eb="190">
      <t>サイテキ</t>
    </rPh>
    <rPh sb="190" eb="191">
      <t>カ</t>
    </rPh>
    <rPh sb="191" eb="194">
      <t>コウソウトウ</t>
    </rPh>
    <rPh sb="195" eb="197">
      <t>ハンエイ</t>
    </rPh>
    <rPh sb="199" eb="201">
      <t>テキセツ</t>
    </rPh>
    <rPh sb="202" eb="204">
      <t>ジキ</t>
    </rPh>
    <rPh sb="205" eb="207">
      <t>イジ</t>
    </rPh>
    <rPh sb="208" eb="210">
      <t>カイシュウ</t>
    </rPh>
    <rPh sb="210" eb="212">
      <t>コウジ</t>
    </rPh>
    <rPh sb="213" eb="214">
      <t>オコナ</t>
    </rPh>
    <phoneticPr fontId="16"/>
  </si>
  <si>
    <t>　物価上昇や電気料金の高騰により、経費回収率の改善は困難な状況にあるため、収入の確保、支出の抑制がより一層求められている。
収入については、使用料で汚水処理費をまかなえる料金設定となっていないこと、今後は老朽化した施設の改修費が増えることから、従来の未接続者だけでなく、新たな受益者を取り込むなど、今まで以上に使用料を増やす努力が必要である。
　支出については、公共下水道や流域下水道への接続、処理施設の統廃合の検討や老朽化した管渠の更生を進めることにより、施設数の半減を長期的な目標として経費の削減に努めることが必要である。
　また、地方公営企業法を適用し令和５年４月から企業会計へ移行するため、貸借対照表等の財務諸表を注視し、経営状況に応じた投資・財政計画の策定を進めている。</t>
    <rPh sb="1" eb="3">
      <t>ブッカ</t>
    </rPh>
    <rPh sb="3" eb="5">
      <t>ジョウショウ</t>
    </rPh>
    <rPh sb="6" eb="8">
      <t>デンキ</t>
    </rPh>
    <rPh sb="8" eb="10">
      <t>リョウキン</t>
    </rPh>
    <rPh sb="11" eb="13">
      <t>コウトウ</t>
    </rPh>
    <rPh sb="17" eb="19">
      <t>ケイヒ</t>
    </rPh>
    <rPh sb="19" eb="21">
      <t>カイシュウ</t>
    </rPh>
    <rPh sb="23" eb="25">
      <t>カイゼン</t>
    </rPh>
    <rPh sb="26" eb="28">
      <t>コンナン</t>
    </rPh>
    <rPh sb="29" eb="31">
      <t>ジョウキョウ</t>
    </rPh>
    <rPh sb="37" eb="39">
      <t>シュウニュウ</t>
    </rPh>
    <rPh sb="40" eb="42">
      <t>カクホ</t>
    </rPh>
    <rPh sb="43" eb="45">
      <t>シシュツ</t>
    </rPh>
    <rPh sb="46" eb="48">
      <t>ヨクセイ</t>
    </rPh>
    <rPh sb="51" eb="53">
      <t>イッソウ</t>
    </rPh>
    <rPh sb="53" eb="54">
      <t>モト</t>
    </rPh>
    <rPh sb="149" eb="150">
      <t>イマ</t>
    </rPh>
    <rPh sb="152" eb="154">
      <t>イジョウ</t>
    </rPh>
    <rPh sb="159" eb="160">
      <t>フ</t>
    </rPh>
    <rPh sb="162" eb="164">
      <t>ドリョク</t>
    </rPh>
    <rPh sb="173" eb="175">
      <t>シシュツ</t>
    </rPh>
    <rPh sb="220" eb="221">
      <t>スス</t>
    </rPh>
    <rPh sb="236" eb="239">
      <t>チョウキテキ</t>
    </rPh>
    <rPh sb="240" eb="242">
      <t>モクヒョウ</t>
    </rPh>
    <rPh sb="245" eb="247">
      <t>ケイヒ</t>
    </rPh>
    <rPh sb="248" eb="250">
      <t>サクゲン</t>
    </rPh>
    <rPh sb="251" eb="252">
      <t>ツト</t>
    </rPh>
    <rPh sb="257" eb="259">
      <t>ヒツヨウ</t>
    </rPh>
    <rPh sb="268" eb="275">
      <t>チホウコウエイキギョウホウ</t>
    </rPh>
    <rPh sb="276" eb="278">
      <t>テキヨウ</t>
    </rPh>
    <rPh sb="287" eb="289">
      <t>キギョウ</t>
    </rPh>
    <rPh sb="289" eb="291">
      <t>カイケイ</t>
    </rPh>
    <rPh sb="292" eb="294">
      <t>イコウ</t>
    </rPh>
    <rPh sb="299" eb="304">
      <t>タイシャクタイショウヒョウ</t>
    </rPh>
    <rPh sb="304" eb="305">
      <t>トウ</t>
    </rPh>
    <rPh sb="306" eb="308">
      <t>ザイム</t>
    </rPh>
    <rPh sb="308" eb="310">
      <t>ショヒョウ</t>
    </rPh>
    <rPh sb="311" eb="313">
      <t>チュウシ</t>
    </rPh>
    <rPh sb="320" eb="321">
      <t>オウ</t>
    </rPh>
    <phoneticPr fontId="16"/>
  </si>
  <si>
    <r>
      <t>　</t>
    </r>
    <r>
      <rPr>
        <sz val="11"/>
        <color theme="1"/>
        <rFont val="ＭＳ ゴシック"/>
        <family val="3"/>
        <charset val="128"/>
      </rPr>
      <t>①収益的収支比率は100％を割っている状態が続いている。収入に関しては、料金体系を公共下水道使用料と同じに設定しているために、小さな処理施設を多く抱える農業集落排水事業の経費を使用料等、収入だけではまかなえないのが現状である。
　一方、支出に関しては、⑥汚水処理原価は維持管理経費を抑えているものの、施設の老朽化もあり、これ以上の経費削減は難しい状況となっている。
　④企業債残高対事業規模比率は、現状、平均値よりも低いが、今後は処理施設の老朽化に対応するため、更新工事を計画的に実施していく必要があることから、比率の悪化が懸念される。
　⑤経費回収率は、維持管理経費等の削減によりやや改善傾向にあるが、今後老朽化した施設の改修費が増えることから、回収率の低下が見込まれる。
　⑦施設利用率は、昨年度に比べ微減であることから、今後は処理施設の統廃合の検討を含め利用率の向上を図っていく必要がある。
　⑧水洗化率については微増傾向であり、水質保全や使用料収入の増加につなげるためにも、引き続き取組を進めていく必要がある。</t>
    </r>
    <rPh sb="2" eb="5">
      <t>シュウエキテキ</t>
    </rPh>
    <rPh sb="5" eb="7">
      <t>シュウシ</t>
    </rPh>
    <rPh sb="7" eb="9">
      <t>ヒリツ</t>
    </rPh>
    <rPh sb="15" eb="16">
      <t>ワ</t>
    </rPh>
    <rPh sb="20" eb="22">
      <t>ジョウタイ</t>
    </rPh>
    <rPh sb="23" eb="24">
      <t>ツヅ</t>
    </rPh>
    <rPh sb="29" eb="31">
      <t>シュウニュウ</t>
    </rPh>
    <rPh sb="32" eb="33">
      <t>カン</t>
    </rPh>
    <rPh sb="37" eb="39">
      <t>リョウキン</t>
    </rPh>
    <rPh sb="39" eb="41">
      <t>タイケイ</t>
    </rPh>
    <rPh sb="42" eb="44">
      <t>コウキョウ</t>
    </rPh>
    <rPh sb="44" eb="47">
      <t>ゲスイドウ</t>
    </rPh>
    <rPh sb="47" eb="49">
      <t>シヨウ</t>
    </rPh>
    <rPh sb="49" eb="50">
      <t>リョウ</t>
    </rPh>
    <rPh sb="51" eb="52">
      <t>オナ</t>
    </rPh>
    <rPh sb="54" eb="56">
      <t>セッテイ</t>
    </rPh>
    <rPh sb="64" eb="65">
      <t>チイ</t>
    </rPh>
    <rPh sb="67" eb="69">
      <t>ショリ</t>
    </rPh>
    <rPh sb="69" eb="71">
      <t>シセツ</t>
    </rPh>
    <rPh sb="72" eb="73">
      <t>オオ</t>
    </rPh>
    <rPh sb="74" eb="75">
      <t>カカ</t>
    </rPh>
    <rPh sb="77" eb="79">
      <t>ノウギョウ</t>
    </rPh>
    <rPh sb="79" eb="81">
      <t>シュウラク</t>
    </rPh>
    <rPh sb="81" eb="83">
      <t>ハイスイ</t>
    </rPh>
    <rPh sb="83" eb="85">
      <t>ジギョウ</t>
    </rPh>
    <rPh sb="86" eb="88">
      <t>ケイヒ</t>
    </rPh>
    <rPh sb="89" eb="93">
      <t>シヨウリョウトウ</t>
    </rPh>
    <rPh sb="94" eb="96">
      <t>シュウニュウ</t>
    </rPh>
    <rPh sb="108" eb="110">
      <t>ゲンジョウ</t>
    </rPh>
    <rPh sb="116" eb="118">
      <t>イッポウ</t>
    </rPh>
    <rPh sb="119" eb="121">
      <t>シシュツ</t>
    </rPh>
    <rPh sb="122" eb="123">
      <t>カン</t>
    </rPh>
    <rPh sb="128" eb="130">
      <t>オスイ</t>
    </rPh>
    <rPh sb="130" eb="132">
      <t>ショリ</t>
    </rPh>
    <rPh sb="132" eb="134">
      <t>ゲンカ</t>
    </rPh>
    <rPh sb="135" eb="137">
      <t>イジ</t>
    </rPh>
    <rPh sb="137" eb="139">
      <t>カンリ</t>
    </rPh>
    <rPh sb="139" eb="141">
      <t>ケイヒ</t>
    </rPh>
    <rPh sb="142" eb="143">
      <t>オサ</t>
    </rPh>
    <rPh sb="151" eb="153">
      <t>シセツ</t>
    </rPh>
    <rPh sb="154" eb="157">
      <t>ロウキュウカ</t>
    </rPh>
    <rPh sb="163" eb="165">
      <t>イジョウ</t>
    </rPh>
    <rPh sb="166" eb="168">
      <t>ケイヒ</t>
    </rPh>
    <rPh sb="168" eb="170">
      <t>サクゲン</t>
    </rPh>
    <rPh sb="171" eb="172">
      <t>ムズカ</t>
    </rPh>
    <rPh sb="174" eb="176">
      <t>ジョウキョウ</t>
    </rPh>
    <rPh sb="186" eb="188">
      <t>キギョウ</t>
    </rPh>
    <rPh sb="188" eb="189">
      <t>サイ</t>
    </rPh>
    <rPh sb="189" eb="191">
      <t>ザンダカ</t>
    </rPh>
    <rPh sb="191" eb="192">
      <t>タイ</t>
    </rPh>
    <rPh sb="192" eb="194">
      <t>ジギョウ</t>
    </rPh>
    <rPh sb="194" eb="196">
      <t>キボ</t>
    </rPh>
    <rPh sb="196" eb="198">
      <t>ヒリツ</t>
    </rPh>
    <rPh sb="200" eb="202">
      <t>ゲンジョウ</t>
    </rPh>
    <rPh sb="203" eb="206">
      <t>ヘイキンチ</t>
    </rPh>
    <rPh sb="209" eb="210">
      <t>ヒク</t>
    </rPh>
    <rPh sb="213" eb="215">
      <t>コンゴ</t>
    </rPh>
    <rPh sb="216" eb="218">
      <t>ショリ</t>
    </rPh>
    <rPh sb="218" eb="220">
      <t>シセツ</t>
    </rPh>
    <rPh sb="221" eb="224">
      <t>ロウキュウカ</t>
    </rPh>
    <rPh sb="225" eb="227">
      <t>タイオウ</t>
    </rPh>
    <rPh sb="232" eb="234">
      <t>コウシン</t>
    </rPh>
    <rPh sb="234" eb="236">
      <t>コウジ</t>
    </rPh>
    <rPh sb="237" eb="240">
      <t>ケイカクテキ</t>
    </rPh>
    <rPh sb="241" eb="243">
      <t>ジッシ</t>
    </rPh>
    <rPh sb="247" eb="249">
      <t>ヒツヨウ</t>
    </rPh>
    <rPh sb="257" eb="259">
      <t>ヒリツ</t>
    </rPh>
    <rPh sb="260" eb="262">
      <t>アッカ</t>
    </rPh>
    <rPh sb="263" eb="265">
      <t>ケネン</t>
    </rPh>
    <rPh sb="272" eb="274">
      <t>ケイヒ</t>
    </rPh>
    <rPh sb="274" eb="276">
      <t>カイシュウ</t>
    </rPh>
    <rPh sb="276" eb="277">
      <t>リツ</t>
    </rPh>
    <rPh sb="279" eb="283">
      <t>イジカンリ</t>
    </rPh>
    <rPh sb="283" eb="285">
      <t>ケイヒ</t>
    </rPh>
    <rPh sb="285" eb="286">
      <t>トウ</t>
    </rPh>
    <rPh sb="287" eb="289">
      <t>サクゲン</t>
    </rPh>
    <rPh sb="294" eb="296">
      <t>カイゼン</t>
    </rPh>
    <rPh sb="296" eb="298">
      <t>ケイコウ</t>
    </rPh>
    <rPh sb="303" eb="305">
      <t>コンゴ</t>
    </rPh>
    <rPh sb="305" eb="308">
      <t>ロウキュウカ</t>
    </rPh>
    <rPh sb="310" eb="312">
      <t>シセツ</t>
    </rPh>
    <rPh sb="313" eb="315">
      <t>カイシュウ</t>
    </rPh>
    <rPh sb="315" eb="316">
      <t>ヒ</t>
    </rPh>
    <rPh sb="317" eb="318">
      <t>フ</t>
    </rPh>
    <rPh sb="325" eb="327">
      <t>カイシュウ</t>
    </rPh>
    <rPh sb="327" eb="328">
      <t>リツ</t>
    </rPh>
    <rPh sb="329" eb="331">
      <t>テイカ</t>
    </rPh>
    <rPh sb="332" eb="334">
      <t>ミコ</t>
    </rPh>
    <rPh sb="341" eb="343">
      <t>シセツ</t>
    </rPh>
    <rPh sb="343" eb="345">
      <t>リヨウ</t>
    </rPh>
    <rPh sb="345" eb="346">
      <t>リツ</t>
    </rPh>
    <rPh sb="364" eb="366">
      <t>コンゴ</t>
    </rPh>
    <rPh sb="367" eb="369">
      <t>ショリ</t>
    </rPh>
    <rPh sb="369" eb="371">
      <t>シセツ</t>
    </rPh>
    <rPh sb="372" eb="375">
      <t>トウハイゴウ</t>
    </rPh>
    <rPh sb="376" eb="378">
      <t>ケントウ</t>
    </rPh>
    <rPh sb="379" eb="380">
      <t>フク</t>
    </rPh>
    <rPh sb="381" eb="383">
      <t>リヨウ</t>
    </rPh>
    <rPh sb="383" eb="384">
      <t>リツ</t>
    </rPh>
    <rPh sb="385" eb="387">
      <t>コウジョウ</t>
    </rPh>
    <rPh sb="388" eb="389">
      <t>ハカ</t>
    </rPh>
    <rPh sb="393" eb="395">
      <t>ヒツヨウ</t>
    </rPh>
    <rPh sb="402" eb="405">
      <t>スイセンカ</t>
    </rPh>
    <rPh sb="405" eb="406">
      <t>リツ</t>
    </rPh>
    <rPh sb="411" eb="413">
      <t>ビゾウ</t>
    </rPh>
    <rPh sb="413" eb="415">
      <t>ケイコウ</t>
    </rPh>
    <rPh sb="419" eb="421">
      <t>スイシツ</t>
    </rPh>
    <rPh sb="421" eb="423">
      <t>ホゼン</t>
    </rPh>
    <rPh sb="424" eb="427">
      <t>シヨウリョウ</t>
    </rPh>
    <rPh sb="427" eb="429">
      <t>シュウニュウ</t>
    </rPh>
    <rPh sb="430" eb="432">
      <t>ゾウカ</t>
    </rPh>
    <rPh sb="442" eb="443">
      <t>ヒ</t>
    </rPh>
    <rPh sb="444" eb="445">
      <t>ツヅ</t>
    </rPh>
    <rPh sb="446" eb="448">
      <t>トリクミ</t>
    </rPh>
    <rPh sb="449" eb="450">
      <t>スス</t>
    </rPh>
    <rPh sb="454" eb="45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</si>
</sst>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7" xfId="2" applyFont="1" applyFill="1" applyBorder="1" applyAlignment="1" applyProtection="1">
      <alignment horizontal="left" vertical="top" wrapText="1"/>
      <protection locked="0"/>
    </xf>
    <xf numFmtId="0" fontId="15" fillId="0" borderId="8" xfId="2" applyFont="1" applyFill="1" applyBorder="1" applyAlignment="1" applyProtection="1">
      <alignment horizontal="left" vertical="top" wrapText="1"/>
      <protection locked="0"/>
    </xf>
    <xf numFmtId="0" fontId="15" fillId="0" borderId="1" xfId="2" applyFont="1" applyFill="1" applyBorder="1" applyAlignment="1" applyProtection="1">
      <alignment horizontal="left" vertical="top" wrapText="1"/>
      <protection locked="0"/>
    </xf>
    <xf numFmtId="0" fontId="15" fillId="0" borderId="9" xfId="2" applyFont="1" applyFill="1" applyBorder="1" applyAlignment="1" applyProtection="1">
      <alignment horizontal="left" vertical="top" wrapText="1"/>
      <protection locked="0"/>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0.06</c:v>
                </c:pt>
                <c:pt idx="1">
                  <c:v>0.02</c:v>
                </c:pt>
                <c:pt idx="2">
                  <c:v>0.15</c:v>
                </c:pt>
                <c:pt idx="3">
                  <c:v>0.3</c:v>
                </c:pt>
                <c:pt idx="4">
                  <c:v>0.12</c:v>
                </c:pt>
              </c:numCache>
            </c:numRef>
          </c:val>
          <c:extLst>
            <c:ext xmlns:c16="http://schemas.microsoft.com/office/drawing/2014/chart" uri="{C3380CC4-5D6E-409C-BE32-E72D297353CC}">
              <c16:uniqueId val="{00000000-7AE0-4221-8186-23ECF6EB2C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7AE0-4221-8186-23ECF6EB2C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66.42</c:v>
                </c:pt>
                <c:pt idx="1">
                  <c:v>68.94</c:v>
                </c:pt>
                <c:pt idx="2">
                  <c:v>69.89</c:v>
                </c:pt>
                <c:pt idx="3">
                  <c:v>67.069999999999993</c:v>
                </c:pt>
                <c:pt idx="4">
                  <c:v>65.88</c:v>
                </c:pt>
              </c:numCache>
            </c:numRef>
          </c:val>
          <c:extLst>
            <c:ext xmlns:c16="http://schemas.microsoft.com/office/drawing/2014/chart" uri="{C3380CC4-5D6E-409C-BE32-E72D297353CC}">
              <c16:uniqueId val="{00000000-EF5B-415E-B8FA-C589B734D9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EF5B-415E-B8FA-C589B734D9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83.08</c:v>
                </c:pt>
                <c:pt idx="1">
                  <c:v>83.31</c:v>
                </c:pt>
                <c:pt idx="2">
                  <c:v>83.78</c:v>
                </c:pt>
                <c:pt idx="3">
                  <c:v>84.06</c:v>
                </c:pt>
                <c:pt idx="4">
                  <c:v>84.49</c:v>
                </c:pt>
              </c:numCache>
            </c:numRef>
          </c:val>
          <c:extLst>
            <c:ext xmlns:c16="http://schemas.microsoft.com/office/drawing/2014/chart" uri="{C3380CC4-5D6E-409C-BE32-E72D297353CC}">
              <c16:uniqueId val="{00000000-33DE-403F-87C1-0754D7F3C5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33DE-403F-87C1-0754D7F3C5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89.8</c:v>
                </c:pt>
                <c:pt idx="1">
                  <c:v>89.92</c:v>
                </c:pt>
                <c:pt idx="2">
                  <c:v>89.99</c:v>
                </c:pt>
                <c:pt idx="3">
                  <c:v>90.17</c:v>
                </c:pt>
                <c:pt idx="4">
                  <c:v>83.76</c:v>
                </c:pt>
              </c:numCache>
            </c:numRef>
          </c:val>
          <c:extLst>
            <c:ext xmlns:c16="http://schemas.microsoft.com/office/drawing/2014/chart" uri="{C3380CC4-5D6E-409C-BE32-E72D297353CC}">
              <c16:uniqueId val="{00000000-8D9A-4D6D-8DD7-03C842C730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9A-4D6D-8DD7-03C842C730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E7-4B7A-9E29-D3771579A0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E7-4B7A-9E29-D3771579A0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A4-4CD4-B89F-DEF1A9AE8E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A4-4CD4-B89F-DEF1A9AE8E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96-4DDC-B13C-8CD6EA3EE6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6-4DDC-B13C-8CD6EA3EE6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0E-416B-82A2-425EBB4196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E-416B-82A2-425EBB4196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297.68</c:v>
                </c:pt>
                <c:pt idx="1">
                  <c:v>293.27999999999997</c:v>
                </c:pt>
                <c:pt idx="2">
                  <c:v>256.24</c:v>
                </c:pt>
                <c:pt idx="3">
                  <c:v>202.44</c:v>
                </c:pt>
                <c:pt idx="4">
                  <c:v>334.31</c:v>
                </c:pt>
              </c:numCache>
            </c:numRef>
          </c:val>
          <c:extLst>
            <c:ext xmlns:c16="http://schemas.microsoft.com/office/drawing/2014/chart" uri="{C3380CC4-5D6E-409C-BE32-E72D297353CC}">
              <c16:uniqueId val="{00000000-6F18-48BF-BD99-3F5A68DAF6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6F18-48BF-BD99-3F5A68DAF6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75.650000000000006</c:v>
                </c:pt>
                <c:pt idx="1">
                  <c:v>75.930000000000007</c:v>
                </c:pt>
                <c:pt idx="2">
                  <c:v>76.98</c:v>
                </c:pt>
                <c:pt idx="3">
                  <c:v>76.56</c:v>
                </c:pt>
                <c:pt idx="4">
                  <c:v>63.93</c:v>
                </c:pt>
              </c:numCache>
            </c:numRef>
          </c:val>
          <c:extLst>
            <c:ext xmlns:c16="http://schemas.microsoft.com/office/drawing/2014/chart" uri="{C3380CC4-5D6E-409C-BE32-E72D297353CC}">
              <c16:uniqueId val="{00000000-BA3D-428E-B02C-D6F7F3A66C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BA3D-428E-B02C-D6F7F3A66C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4A42-4B19-B719-5F20A9A331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4A42-4B19-B719-5F20A9A331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群馬県　前橋市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農業集落排水</v>
      </c>
      <c r="Q8" s="60"/>
      <c r="R8" s="60"/>
      <c r="S8" s="60"/>
      <c r="T8" s="60"/>
      <c r="U8" s="60"/>
      <c r="V8" s="60"/>
      <c r="W8" s="60" t="str">
        <f>データ!L6</f>
        <v>F1</v>
      </c>
      <c r="X8" s="60"/>
      <c r="Y8" s="60"/>
      <c r="Z8" s="60"/>
      <c r="AA8" s="60"/>
      <c r="AB8" s="60"/>
      <c r="AC8" s="60"/>
      <c r="AD8" s="61" t="str">
        <f>データ!$M$6</f>
        <v>非設置</v>
      </c>
      <c r="AE8" s="61"/>
      <c r="AF8" s="61"/>
      <c r="AG8" s="61"/>
      <c r="AH8" s="61"/>
      <c r="AI8" s="61"/>
      <c r="AJ8" s="61"/>
      <c r="AK8" s="3"/>
      <c r="AL8" s="49">
        <f>データ!S6</f>
        <v>331771</v>
      </c>
      <c r="AM8" s="49"/>
      <c r="AN8" s="49"/>
      <c r="AO8" s="49"/>
      <c r="AP8" s="49"/>
      <c r="AQ8" s="49"/>
      <c r="AR8" s="49"/>
      <c r="AS8" s="49"/>
      <c r="AT8" s="48">
        <f>データ!T6</f>
        <v>311.58999999999997</v>
      </c>
      <c r="AU8" s="48"/>
      <c r="AV8" s="48"/>
      <c r="AW8" s="48"/>
      <c r="AX8" s="48"/>
      <c r="AY8" s="48"/>
      <c r="AZ8" s="48"/>
      <c r="BA8" s="48"/>
      <c r="BB8" s="48">
        <f>データ!U6</f>
        <v>1064.77</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8.4700000000000006</v>
      </c>
      <c r="Q10" s="48"/>
      <c r="R10" s="48"/>
      <c r="S10" s="48"/>
      <c r="T10" s="48"/>
      <c r="U10" s="48"/>
      <c r="V10" s="48"/>
      <c r="W10" s="48">
        <f>データ!Q6</f>
        <v>80.150000000000006</v>
      </c>
      <c r="X10" s="48"/>
      <c r="Y10" s="48"/>
      <c r="Z10" s="48"/>
      <c r="AA10" s="48"/>
      <c r="AB10" s="48"/>
      <c r="AC10" s="48"/>
      <c r="AD10" s="49">
        <f>データ!R6</f>
        <v>2156</v>
      </c>
      <c r="AE10" s="49"/>
      <c r="AF10" s="49"/>
      <c r="AG10" s="49"/>
      <c r="AH10" s="49"/>
      <c r="AI10" s="49"/>
      <c r="AJ10" s="49"/>
      <c r="AK10" s="2"/>
      <c r="AL10" s="49">
        <f>データ!V6</f>
        <v>27971</v>
      </c>
      <c r="AM10" s="49"/>
      <c r="AN10" s="49"/>
      <c r="AO10" s="49"/>
      <c r="AP10" s="49"/>
      <c r="AQ10" s="49"/>
      <c r="AR10" s="49"/>
      <c r="AS10" s="49"/>
      <c r="AT10" s="48">
        <f>データ!W6</f>
        <v>15.1</v>
      </c>
      <c r="AU10" s="48"/>
      <c r="AV10" s="48"/>
      <c r="AW10" s="48"/>
      <c r="AX10" s="48"/>
      <c r="AY10" s="48"/>
      <c r="AZ10" s="48"/>
      <c r="BA10" s="48"/>
      <c r="BB10" s="48">
        <f>データ!X6</f>
        <v>1852.38</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117</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44</v>
      </c>
      <c r="O86" s="12" t="str">
        <f>データ!EO6</f>
        <v>【0.02】</v>
      </c>
    </row>
  </sheetData>
  <sheetProtection algorithmName="SHA-512" hashValue="wPjUjo7ALMebhbTA4OcVP1fgi9VfhqlKbizuypU5XWtiAAHowWZGGkAVES2gp8t3zzBYHRIO8arSM4evj3GNTQ==" saltValue="6vDpK5Ik+MAS+2x5V9Zq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67" t="s">
        <v>55</v>
      </c>
      <c r="I3" s="68"/>
      <c r="J3" s="68"/>
      <c r="K3" s="68"/>
      <c r="L3" s="68"/>
      <c r="M3" s="68"/>
      <c r="N3" s="68"/>
      <c r="O3" s="68"/>
      <c r="P3" s="68"/>
      <c r="Q3" s="68"/>
      <c r="R3" s="68"/>
      <c r="S3" s="68"/>
      <c r="T3" s="68"/>
      <c r="U3" s="68"/>
      <c r="V3" s="68"/>
      <c r="W3" s="68"/>
      <c r="X3" s="69"/>
      <c r="Y3" s="73" t="s">
        <v>56</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102016</v>
      </c>
      <c r="D6" s="19">
        <f t="shared" si="3"/>
        <v>47</v>
      </c>
      <c r="E6" s="19">
        <f t="shared" si="3"/>
        <v>17</v>
      </c>
      <c r="F6" s="19">
        <f t="shared" si="3"/>
        <v>5</v>
      </c>
      <c r="G6" s="19">
        <f t="shared" si="3"/>
        <v>0</v>
      </c>
      <c r="H6" s="19" t="str">
        <f t="shared" si="3"/>
        <v>群馬県　前橋市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8.4700000000000006</v>
      </c>
      <c r="Q6" s="20">
        <f t="shared" si="3"/>
        <v>80.150000000000006</v>
      </c>
      <c r="R6" s="20">
        <f t="shared" si="3"/>
        <v>2156</v>
      </c>
      <c r="S6" s="20">
        <f t="shared" si="3"/>
        <v>331771</v>
      </c>
      <c r="T6" s="20">
        <f t="shared" si="3"/>
        <v>311.58999999999997</v>
      </c>
      <c r="U6" s="20">
        <f t="shared" si="3"/>
        <v>1064.77</v>
      </c>
      <c r="V6" s="20">
        <f t="shared" si="3"/>
        <v>27971</v>
      </c>
      <c r="W6" s="20">
        <f t="shared" si="3"/>
        <v>15.1</v>
      </c>
      <c r="X6" s="20">
        <f t="shared" si="3"/>
        <v>1852.38</v>
      </c>
      <c r="Y6" s="21">
        <f>IF(Y7="",NA(),Y7)</f>
        <v>89.8</v>
      </c>
      <c r="Z6" s="21">
        <f t="shared" ref="Z6:AH6" si="4">IF(Z7="",NA(),Z7)</f>
        <v>89.92</v>
      </c>
      <c r="AA6" s="21">
        <f t="shared" si="4"/>
        <v>89.99</v>
      </c>
      <c r="AB6" s="21">
        <f t="shared" si="4"/>
        <v>90.17</v>
      </c>
      <c r="AC6" s="21">
        <f t="shared" si="4"/>
        <v>83.76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297.68</v>
      </c>
      <c r="BG6" s="21">
        <f t="shared" ref="BG6:BO6" si="7">IF(BG7="",NA(),BG7)</f>
        <v>293.27999999999997</v>
      </c>
      <c r="BH6" s="21">
        <f t="shared" si="7"/>
        <v>256.24</v>
      </c>
      <c r="BI6" s="21">
        <f t="shared" si="7"/>
        <v>202.44</v>
      </c>
      <c r="BJ6" s="21">
        <f t="shared" si="7"/>
        <v>334.31</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75.650000000000006</v>
      </c>
      <c r="BR6" s="21">
        <f t="shared" ref="BR6:BZ6" si="8">IF(BR7="",NA(),BR7)</f>
        <v>75.930000000000007</v>
      </c>
      <c r="BS6" s="21">
        <f t="shared" si="8"/>
        <v>76.98</v>
      </c>
      <c r="BT6" s="21">
        <f t="shared" si="8"/>
        <v>76.56</v>
      </c>
      <c r="BU6" s="21">
        <f t="shared" si="8"/>
        <v>63.93</v>
      </c>
      <c r="BV6" s="21">
        <f t="shared" si="8"/>
        <v>65.39</v>
      </c>
      <c r="BW6" s="21">
        <f t="shared" si="8"/>
        <v>65.37</v>
      </c>
      <c r="BX6" s="21">
        <f t="shared" si="8"/>
        <v>68.11</v>
      </c>
      <c r="BY6" s="21">
        <f t="shared" si="8"/>
        <v>67.23</v>
      </c>
      <c r="BZ6" s="21">
        <f t="shared" si="8"/>
        <v>61.82</v>
      </c>
      <c r="CA6" s="20" t="str">
        <f>IF(CA7="","",IF(CA7="-","【-】","【"&amp;SUBSTITUTE(TEXT(CA7,"#,##0.00"),"-","△")&amp;"】"))</f>
        <v>【57.02】</v>
      </c>
      <c r="CB6" s="21">
        <f>IF(CB7="",NA(),CB7)</f>
        <v>150</v>
      </c>
      <c r="CC6" s="21">
        <f t="shared" ref="CC6:CK6" si="9">IF(CC7="",NA(),CC7)</f>
        <v>150</v>
      </c>
      <c r="CD6" s="21">
        <f t="shared" si="9"/>
        <v>150</v>
      </c>
      <c r="CE6" s="21">
        <f t="shared" si="9"/>
        <v>150</v>
      </c>
      <c r="CF6" s="21">
        <f t="shared" si="9"/>
        <v>150</v>
      </c>
      <c r="CG6" s="21">
        <f t="shared" si="9"/>
        <v>230.88</v>
      </c>
      <c r="CH6" s="21">
        <f t="shared" si="9"/>
        <v>228.99</v>
      </c>
      <c r="CI6" s="21">
        <f t="shared" si="9"/>
        <v>222.41</v>
      </c>
      <c r="CJ6" s="21">
        <f t="shared" si="9"/>
        <v>228.21</v>
      </c>
      <c r="CK6" s="21">
        <f t="shared" si="9"/>
        <v>246.9</v>
      </c>
      <c r="CL6" s="20" t="str">
        <f>IF(CL7="","",IF(CL7="-","【-】","【"&amp;SUBSTITUTE(TEXT(CL7,"#,##0.00"),"-","△")&amp;"】"))</f>
        <v>【273.68】</v>
      </c>
      <c r="CM6" s="21">
        <f>IF(CM7="",NA(),CM7)</f>
        <v>66.42</v>
      </c>
      <c r="CN6" s="21">
        <f t="shared" ref="CN6:CV6" si="10">IF(CN7="",NA(),CN7)</f>
        <v>68.94</v>
      </c>
      <c r="CO6" s="21">
        <f t="shared" si="10"/>
        <v>69.89</v>
      </c>
      <c r="CP6" s="21">
        <f t="shared" si="10"/>
        <v>67.069999999999993</v>
      </c>
      <c r="CQ6" s="21">
        <f t="shared" si="10"/>
        <v>65.88</v>
      </c>
      <c r="CR6" s="21">
        <f t="shared" si="10"/>
        <v>56.72</v>
      </c>
      <c r="CS6" s="21">
        <f t="shared" si="10"/>
        <v>54.06</v>
      </c>
      <c r="CT6" s="21">
        <f t="shared" si="10"/>
        <v>55.26</v>
      </c>
      <c r="CU6" s="21">
        <f t="shared" si="10"/>
        <v>54.54</v>
      </c>
      <c r="CV6" s="21">
        <f t="shared" si="10"/>
        <v>52.9</v>
      </c>
      <c r="CW6" s="20" t="str">
        <f>IF(CW7="","",IF(CW7="-","【-】","【"&amp;SUBSTITUTE(TEXT(CW7,"#,##0.00"),"-","△")&amp;"】"))</f>
        <v>【52.55】</v>
      </c>
      <c r="CX6" s="21">
        <f>IF(CX7="",NA(),CX7)</f>
        <v>83.08</v>
      </c>
      <c r="CY6" s="21">
        <f t="shared" ref="CY6:DG6" si="11">IF(CY7="",NA(),CY7)</f>
        <v>83.31</v>
      </c>
      <c r="CZ6" s="21">
        <f t="shared" si="11"/>
        <v>83.78</v>
      </c>
      <c r="DA6" s="21">
        <f t="shared" si="11"/>
        <v>84.06</v>
      </c>
      <c r="DB6" s="21">
        <f t="shared" si="11"/>
        <v>84.49</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0.06</v>
      </c>
      <c r="EF6" s="21">
        <f t="shared" ref="EF6:EN6" si="14">IF(EF7="",NA(),EF7)</f>
        <v>0.02</v>
      </c>
      <c r="EG6" s="21">
        <f t="shared" si="14"/>
        <v>0.15</v>
      </c>
      <c r="EH6" s="21">
        <f t="shared" si="14"/>
        <v>0.3</v>
      </c>
      <c r="EI6" s="21">
        <f t="shared" si="14"/>
        <v>0.12</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102016</v>
      </c>
      <c r="D7" s="23">
        <v>47</v>
      </c>
      <c r="E7" s="23">
        <v>17</v>
      </c>
      <c r="F7" s="23">
        <v>5</v>
      </c>
      <c r="G7" s="23">
        <v>0</v>
      </c>
      <c r="H7" s="23" t="s">
        <v>98</v>
      </c>
      <c r="I7" s="23" t="s">
        <v>99</v>
      </c>
      <c r="J7" s="23" t="s">
        <v>100</v>
      </c>
      <c r="K7" s="23" t="s">
        <v>101</v>
      </c>
      <c r="L7" s="23" t="s">
        <v>102</v>
      </c>
      <c r="M7" s="23" t="s">
        <v>103</v>
      </c>
      <c r="N7" s="24" t="s">
        <v>104</v>
      </c>
      <c r="O7" s="24" t="s">
        <v>105</v>
      </c>
      <c r="P7" s="24">
        <v>8.4700000000000006</v>
      </c>
      <c r="Q7" s="24">
        <v>80.150000000000006</v>
      </c>
      <c r="R7" s="24">
        <v>2156</v>
      </c>
      <c r="S7" s="24">
        <v>331771</v>
      </c>
      <c r="T7" s="24">
        <v>311.58999999999997</v>
      </c>
      <c r="U7" s="24">
        <v>1064.77</v>
      </c>
      <c r="V7" s="24">
        <v>27971</v>
      </c>
      <c r="W7" s="24">
        <v>15.1</v>
      </c>
      <c r="X7" s="24">
        <v>1852.38</v>
      </c>
      <c r="Y7" s="24">
        <v>89.8</v>
      </c>
      <c r="Z7" s="24">
        <v>89.92</v>
      </c>
      <c r="AA7" s="24">
        <v>89.99</v>
      </c>
      <c r="AB7" s="24">
        <v>90.17</v>
      </c>
      <c r="AC7" s="24">
        <v>83.76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297.68</v>
      </c>
      <c r="BG7" s="24">
        <v>293.27999999999997</v>
      </c>
      <c r="BH7" s="24">
        <v>256.24</v>
      </c>
      <c r="BI7" s="24">
        <v>202.44</v>
      </c>
      <c r="BJ7" s="24">
        <v>334.31</v>
      </c>
      <c r="BK7" s="24">
        <v>654.91999999999996</v>
      </c>
      <c r="BL7" s="24">
        <v>654.71</v>
      </c>
      <c r="BM7" s="24">
        <v>783.8</v>
      </c>
      <c r="BN7" s="24">
        <v>778.81</v>
      </c>
      <c r="BO7" s="24">
        <v>718.49</v>
      </c>
      <c r="BP7" s="24">
        <v>809.19</v>
      </c>
      <c r="BQ7" s="24">
        <v>75.650000000000006</v>
      </c>
      <c r="BR7" s="24">
        <v>75.930000000000007</v>
      </c>
      <c r="BS7" s="24">
        <v>76.98</v>
      </c>
      <c r="BT7" s="24">
        <v>76.56</v>
      </c>
      <c r="BU7" s="24">
        <v>63.93</v>
      </c>
      <c r="BV7" s="24">
        <v>65.39</v>
      </c>
      <c r="BW7" s="24">
        <v>65.37</v>
      </c>
      <c r="BX7" s="24">
        <v>68.11</v>
      </c>
      <c r="BY7" s="24">
        <v>67.23</v>
      </c>
      <c r="BZ7" s="24">
        <v>61.82</v>
      </c>
      <c r="CA7" s="24">
        <v>57.02</v>
      </c>
      <c r="CB7" s="24">
        <v>150</v>
      </c>
      <c r="CC7" s="24">
        <v>150</v>
      </c>
      <c r="CD7" s="24">
        <v>150</v>
      </c>
      <c r="CE7" s="24">
        <v>150</v>
      </c>
      <c r="CF7" s="24">
        <v>150</v>
      </c>
      <c r="CG7" s="24">
        <v>230.88</v>
      </c>
      <c r="CH7" s="24">
        <v>228.99</v>
      </c>
      <c r="CI7" s="24">
        <v>222.41</v>
      </c>
      <c r="CJ7" s="24">
        <v>228.21</v>
      </c>
      <c r="CK7" s="24">
        <v>246.9</v>
      </c>
      <c r="CL7" s="24">
        <v>273.68</v>
      </c>
      <c r="CM7" s="24">
        <v>66.42</v>
      </c>
      <c r="CN7" s="24">
        <v>68.94</v>
      </c>
      <c r="CO7" s="24">
        <v>69.89</v>
      </c>
      <c r="CP7" s="24">
        <v>67.069999999999993</v>
      </c>
      <c r="CQ7" s="24">
        <v>65.88</v>
      </c>
      <c r="CR7" s="24">
        <v>56.72</v>
      </c>
      <c r="CS7" s="24">
        <v>54.06</v>
      </c>
      <c r="CT7" s="24">
        <v>55.26</v>
      </c>
      <c r="CU7" s="24">
        <v>54.54</v>
      </c>
      <c r="CV7" s="24">
        <v>52.9</v>
      </c>
      <c r="CW7" s="24">
        <v>52.55</v>
      </c>
      <c r="CX7" s="24">
        <v>83.08</v>
      </c>
      <c r="CY7" s="24">
        <v>83.31</v>
      </c>
      <c r="CZ7" s="24">
        <v>83.78</v>
      </c>
      <c r="DA7" s="24">
        <v>84.06</v>
      </c>
      <c r="DB7" s="24">
        <v>84.49</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0.06</v>
      </c>
      <c r="EF7" s="24">
        <v>0.02</v>
      </c>
      <c r="EG7" s="24">
        <v>0.15</v>
      </c>
      <c r="EH7" s="24">
        <v>0.3</v>
      </c>
      <c r="EI7" s="24">
        <v>0.12</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2023-12-12T02:53:10Z</dcterms:created>
  <dcterms:modified xsi:type="dcterms:W3CDTF">2024-02-22T01:59:17Z</dcterms:modified>
  <cp:category/>
</cp:coreProperties>
</file>