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3 桐生市\"/>
    </mc:Choice>
  </mc:AlternateContent>
  <xr:revisionPtr revIDLastSave="0" documentId="13_ncr:1_{F92DC35B-F96A-4B64-90C5-5BBAC02C59F3}" xr6:coauthVersionLast="47" xr6:coauthVersionMax="47" xr10:uidLastSave="{00000000-0000-0000-0000-000000000000}"/>
  <workbookProtection workbookAlgorithmName="SHA-512" workbookHashValue="G0xgAdEzFbNfh+JBfIw6x4N6YdMJQj9y+ojfF2sYy50egvqQu0R7wtZOJrhu4IzBLGOYAMIuiOPM8WJIXEymVQ==" workbookSaltValue="Sdzs72BgtCin4g2hVedFlA==" workbookSpinCount="100000" lockStructure="1"/>
  <bookViews>
    <workbookView xWindow="1965" yWindow="795" windowWidth="25125" windowHeight="149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<sst xmlns="http://schemas.openxmlformats.org/spreadsheetml/2006/main" count="236" uniqueCount="121">
  <si>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</si>
  <si>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</si>
  <si>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</si>
  <si>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</si>
  <si>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</si>
  <si>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</si>
  <si>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</si>
  <si>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</si>
  <si>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</si>
  <si>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</si>
  <si>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</si>
  <si>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</si>
  <si>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</si>
  <si>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</si>
  <si>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</si>
  <si>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</si>
  <si>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</si>
  <si>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</si>
  <si>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</si>
  <si>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</si>
  <si>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</si>
  <si>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</si>
  <si>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</si>
  <si>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</si>
  <si>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</si>
  <si>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</si>
  <si>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</si>
  <si>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</si>
  <si>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</si>
  <si>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</si>
  <si>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</si>
  <si>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</si>
  <si>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</si>
  <si>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</si>
  <si>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</si>
  <si>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</si>
  <si>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</si>
  <si>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</si>
  <si>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</si>
  <si>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</si>
  <si>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</si>
  <si>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</si>
  <si>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</si>
  <si>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</si>
  <si>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</si>
  <si>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</si>
  <si>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</si>
  <si>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</si>
  <si>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</si>
  <si>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</si>
  <si>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</si>
  <si>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</si>
  <si>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</si>
  <si>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</si>
  <si>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</si>
  <si>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</si>
  <si>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</si>
  <si>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</si>
  <si>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</si>
  <si>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</si>
  <si>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</si>
  <si>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</si>
  <si>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</si>
  <si>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</si>
  <si>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</si>
  <si>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</si>
  <si>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</si>
  <si>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</si>
  <si>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</si>
  <si>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</si>
  <si>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</si>
  <si>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</si>
  <si>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</si>
  <si>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</si>
  <si>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</si>
  <si>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</si>
  <si>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</si>
  <si>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</si>
  <si>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</si>
  <si>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</si>
  <si>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</si>
  <si>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</si>
  <si>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</si>
  <si>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</si>
  <si>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</si>
  <si>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</si>
  <si>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</si>
  <si>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</si>
  <si>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</si>
  <si>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</si>
  <si>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</si>
  <si>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</si>
  <si>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</si>
  <si>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</si>
  <si>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</si>
  <si>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</si>
  <si>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</si>
  <si>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</si>
  <si>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</si>
  <si>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</si>
  <si>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</si>
  <si>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</si>
  <si>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</si>
  <si>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</si>
  <si>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</si>
  <si>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</si>
  <si>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</si>
  <si>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</si>
  <si>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</si>
  <si>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</si>
  <si>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</si>
  <si>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</si>
  <si>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</si>
  <si>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</si>
  <si>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</si>
  <si>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</si>
  <si>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</si>
  <si>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</si>
  <si>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下水道の主な設備の耐用年数は、下水道管や処理場の建物が概ね50年、処理場で使用している機械類が概ね15年となっています。
　平成3年に最初の処理場が供用開始となり、現在、4箇所ある処理場のうち、供用開始後10年以上経過した処理場が1箇所、20年以上経過した処理場が1箇所、30年以上経過した処理場が2箇所あり、機械類の多くは耐用年数を過ぎている状況です。
　このような状況下、各処理場・下水道管においての事前調査、更新工事ともに未着手であるため、「③管渠改善率」の当該値はゼロとなっています。
　今後、令和3年3月に策定した経営戦略を反映させ、施設の健全度の維持及び向上と更新費用の低減を図るため、維持修繕での長寿命化を進めるとともに、計画的及び平準化した施設更新を適切な時期に行う予定です。
</t>
    <rPh sb="63" eb="65">
      <t>ヘイセイ</t>
    </rPh>
    <rPh sb="66" eb="67">
      <t>ネン</t>
    </rPh>
    <rPh sb="68" eb="70">
      <t>サイショ</t>
    </rPh>
    <rPh sb="71" eb="74">
      <t>ショリジョウ</t>
    </rPh>
    <rPh sb="75" eb="77">
      <t>キョウヨウ</t>
    </rPh>
    <rPh sb="77" eb="79">
      <t>カイシ</t>
    </rPh>
    <rPh sb="83" eb="85">
      <t>ゲンザイ</t>
    </rPh>
    <rPh sb="87" eb="89">
      <t>カショ</t>
    </rPh>
    <rPh sb="91" eb="94">
      <t>ショリジョウ</t>
    </rPh>
    <rPh sb="98" eb="100">
      <t>キョウヨウ</t>
    </rPh>
    <rPh sb="100" eb="102">
      <t>カイシ</t>
    </rPh>
    <rPh sb="102" eb="103">
      <t>ゴ</t>
    </rPh>
    <rPh sb="105" eb="106">
      <t>ネン</t>
    </rPh>
    <rPh sb="106" eb="108">
      <t>イジョウ</t>
    </rPh>
    <rPh sb="108" eb="110">
      <t>ケイカ</t>
    </rPh>
    <rPh sb="117" eb="119">
      <t>カショ</t>
    </rPh>
    <rPh sb="122" eb="125">
      <t>ネンイジョウ</t>
    </rPh>
    <rPh sb="125" eb="127">
      <t>ケイカ</t>
    </rPh>
    <rPh sb="129" eb="132">
      <t>ショリジョウ</t>
    </rPh>
    <rPh sb="134" eb="136">
      <t>カショ</t>
    </rPh>
    <rPh sb="139" eb="142">
      <t>ネンイジョウ</t>
    </rPh>
    <rPh sb="142" eb="144">
      <t>ケイカ</t>
    </rPh>
    <rPh sb="146" eb="149">
      <t>ショリジョウ</t>
    </rPh>
    <rPh sb="151" eb="153">
      <t>カショ</t>
    </rPh>
    <rPh sb="189" eb="190">
      <t>カク</t>
    </rPh>
    <rPh sb="249" eb="251">
      <t>コンゴ</t>
    </rPh>
    <rPh sb="252" eb="254">
      <t>レイワ</t>
    </rPh>
    <rPh sb="255" eb="256">
      <t>ネン</t>
    </rPh>
    <rPh sb="257" eb="258">
      <t>ツキ</t>
    </rPh>
    <rPh sb="259" eb="261">
      <t>サクテイ</t>
    </rPh>
    <rPh sb="263" eb="265">
      <t>ケイエイ</t>
    </rPh>
    <rPh sb="265" eb="267">
      <t>センリャク</t>
    </rPh>
    <rPh sb="268" eb="270">
      <t>ハンエイ</t>
    </rPh>
    <rPh sb="273" eb="275">
      <t>シセツ</t>
    </rPh>
    <rPh sb="276" eb="278">
      <t>ケンゼン</t>
    </rPh>
    <rPh sb="278" eb="279">
      <t>ド</t>
    </rPh>
    <rPh sb="280" eb="282">
      <t>イジ</t>
    </rPh>
    <rPh sb="282" eb="283">
      <t>オヨ</t>
    </rPh>
    <rPh sb="284" eb="286">
      <t>コウジョウ</t>
    </rPh>
    <rPh sb="287" eb="289">
      <t>コウシン</t>
    </rPh>
    <rPh sb="289" eb="291">
      <t>ヒヨウ</t>
    </rPh>
    <rPh sb="292" eb="294">
      <t>テイゲン</t>
    </rPh>
    <rPh sb="295" eb="296">
      <t>ハカ</t>
    </rPh>
    <rPh sb="311" eb="312">
      <t>スス</t>
    </rPh>
    <rPh sb="319" eb="322">
      <t>ケイカクテキ</t>
    </rPh>
    <rPh sb="322" eb="323">
      <t>オヨ</t>
    </rPh>
    <rPh sb="324" eb="327">
      <t>ヘイジュンカ</t>
    </rPh>
    <rPh sb="329" eb="331">
      <t>シセツ</t>
    </rPh>
    <rPh sb="331" eb="333">
      <t>コウシン</t>
    </rPh>
    <rPh sb="334" eb="336">
      <t>テキセツ</t>
    </rPh>
    <rPh sb="337" eb="339">
      <t>ジキ</t>
    </rPh>
    <rPh sb="340" eb="341">
      <t>オコナ</t>
    </rPh>
    <rPh sb="342" eb="344">
      <t>ヨテイ</t>
    </rPh>
    <phoneticPr fontId="4"/>
  </si>
  <si>
    <r>
      <t>　下水道事業を取り巻く環境が厳しい状況を勘案し、以下の取組を行っています。
1.官公庁会計から企業会計への移行準備
　正確な損益や資産内容などの実態を把握し、経営改善の基礎を築くため、令和6年4月1日の企業会計移行へ向けた準備を進めています。
2.使用料改定(平成29年度から令和2年度まで)
　使用料収入不足の改善のため、3年間で段階的に改定を行い、使用料を引き上げました。
3.経営戦略策定(令和3年3月策定)
　今後、老朽化対策等の莫大な工事費が見込まれており、安定的収入確保(使用料改定)とともに支出抑制(更新規模の見直し)を実現可能にし、経営基盤の強化や財政マネジメントの向上を図るための経営方針として、策定しました。
4.公共下水道への接続の検討
　施設の維持管理の効率化を図るため、十三塚地区を流域下水道に接続、統合等の最適化を実施予定です。</t>
    </r>
    <r>
      <rPr>
        <sz val="9"/>
        <rFont val="ＭＳ ゴシック"/>
        <family val="3"/>
        <charset val="128"/>
      </rPr>
      <t xml:space="preserve">
</t>
    </r>
    <rPh sb="55" eb="57">
      <t>ジュンビ</t>
    </rPh>
    <rPh sb="67" eb="69">
      <t>ナイヨウ</t>
    </rPh>
    <rPh sb="92" eb="94">
      <t>レイワ</t>
    </rPh>
    <rPh sb="108" eb="109">
      <t>ム</t>
    </rPh>
    <rPh sb="111" eb="113">
      <t>ジュンビ</t>
    </rPh>
    <rPh sb="114" eb="115">
      <t>スス</t>
    </rPh>
    <rPh sb="124" eb="127">
      <t>シヨウリョウ</t>
    </rPh>
    <rPh sb="127" eb="129">
      <t>カイテイ</t>
    </rPh>
    <rPh sb="130" eb="132">
      <t>ヘイセイ</t>
    </rPh>
    <rPh sb="134" eb="136">
      <t>ネンド</t>
    </rPh>
    <rPh sb="138" eb="140">
      <t>レイワ</t>
    </rPh>
    <rPh sb="141" eb="142">
      <t>ネン</t>
    </rPh>
    <rPh sb="142" eb="143">
      <t>ド</t>
    </rPh>
    <rPh sb="156" eb="158">
      <t>カイゼン</t>
    </rPh>
    <rPh sb="163" eb="165">
      <t>ネンカン</t>
    </rPh>
    <rPh sb="166" eb="169">
      <t>ダンカイテキ</t>
    </rPh>
    <rPh sb="170" eb="172">
      <t>カイテイ</t>
    </rPh>
    <rPh sb="173" eb="174">
      <t>オコナ</t>
    </rPh>
    <rPh sb="176" eb="179">
      <t>シヨウリョウ</t>
    </rPh>
    <rPh sb="180" eb="181">
      <t>ヒ</t>
    </rPh>
    <rPh sb="182" eb="183">
      <t>ア</t>
    </rPh>
    <rPh sb="198" eb="200">
      <t>レイワ</t>
    </rPh>
    <rPh sb="201" eb="202">
      <t>ネン</t>
    </rPh>
    <rPh sb="203" eb="204">
      <t>ツキ</t>
    </rPh>
    <rPh sb="204" eb="206">
      <t>サクテイ</t>
    </rPh>
    <rPh sb="209" eb="211">
      <t>コンゴ</t>
    </rPh>
    <rPh sb="257" eb="259">
      <t>コウシン</t>
    </rPh>
    <rPh sb="259" eb="261">
      <t>キボ</t>
    </rPh>
    <rPh sb="262" eb="264">
      <t>ミナオ</t>
    </rPh>
    <rPh sb="274" eb="276">
      <t>ケイエイ</t>
    </rPh>
    <rPh sb="276" eb="278">
      <t>キバン</t>
    </rPh>
    <rPh sb="279" eb="281">
      <t>キョウカ</t>
    </rPh>
    <rPh sb="282" eb="284">
      <t>ザイセイ</t>
    </rPh>
    <rPh sb="291" eb="293">
      <t>コウジョウ</t>
    </rPh>
    <rPh sb="294" eb="295">
      <t>ハカ</t>
    </rPh>
    <rPh sb="317" eb="319">
      <t>コウキョウ</t>
    </rPh>
    <rPh sb="319" eb="322">
      <t>ゲスイドウ</t>
    </rPh>
    <rPh sb="324" eb="326">
      <t>セツゾク</t>
    </rPh>
    <rPh sb="327" eb="329">
      <t>ケントウ</t>
    </rPh>
    <rPh sb="331" eb="333">
      <t>シセツ</t>
    </rPh>
    <rPh sb="334" eb="336">
      <t>イジ</t>
    </rPh>
    <rPh sb="336" eb="338">
      <t>カンリ</t>
    </rPh>
    <rPh sb="339" eb="342">
      <t>コウリツカ</t>
    </rPh>
    <rPh sb="343" eb="344">
      <t>ハカ</t>
    </rPh>
    <rPh sb="348" eb="351">
      <t>ジュウサンヅカ</t>
    </rPh>
    <rPh sb="351" eb="353">
      <t>チク</t>
    </rPh>
    <rPh sb="354" eb="356">
      <t>リュウイキ</t>
    </rPh>
    <rPh sb="356" eb="359">
      <t>ゲスイドウ</t>
    </rPh>
    <rPh sb="360" eb="362">
      <t>セツゾク</t>
    </rPh>
    <rPh sb="363" eb="365">
      <t>トウゴウ</t>
    </rPh>
    <rPh sb="365" eb="366">
      <t>トウ</t>
    </rPh>
    <rPh sb="367" eb="370">
      <t>サイテキカ</t>
    </rPh>
    <rPh sb="371" eb="373">
      <t>ジッシ</t>
    </rPh>
    <rPh sb="373" eb="375">
      <t>ヨテイ</t>
    </rPh>
    <phoneticPr fontId="4"/>
  </si>
  <si>
    <t>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①収益的収支比率」があります。当該指標は100%で収入=支出となりますが、現在85.16%と採算が取れていない状況です。この主な要因は以下のとおりです。
【収入面】
　平成29年度から令和2年度まで段階的に引き上げを行った使用料改定により、令和2年度以降の使用料総額は一時的に増加しましたが、維持管理費は電気料高騰等に伴い増加傾向にあるため、「⑤経費回収率」は類似団体と比較すると依然として低い状況です。
　また、「⑧水洗化率」は85％前後を推移しており、施設の効率性も類似団体と比較すると高いものの、人口密度の低い地域での下水道整備であることから有収水量の大幅な増加にはつながらず、収入が確保できていないのが現状です。
　R4使用料総額:47,613千円(R3使用料総額:49,715千円)
　経費回収率:47.88%⇔類似団体:61.82%(100%が適正)
【支出面】
1.設備投資に伴う借入返済が多額であること
　R4返済額:121,578千円
2.4箇所ある処理場の維持管理に多額の費用を要していること
　R4処理場維持管理費 :79,880千円
等があげられます。</t>
    <rPh sb="198" eb="200">
      <t>ヘイセイ</t>
    </rPh>
    <rPh sb="202" eb="204">
      <t>ネンド</t>
    </rPh>
    <rPh sb="206" eb="208">
      <t>レイワ</t>
    </rPh>
    <rPh sb="209" eb="211">
      <t>ネンド</t>
    </rPh>
    <rPh sb="217" eb="218">
      <t>ヒ</t>
    </rPh>
    <rPh sb="219" eb="220">
      <t>ア</t>
    </rPh>
    <rPh sb="222" eb="223">
      <t>オコナ</t>
    </rPh>
    <rPh sb="225" eb="228">
      <t>シヨウリョウ</t>
    </rPh>
    <rPh sb="234" eb="236">
      <t>レイワ</t>
    </rPh>
    <rPh sb="237" eb="239">
      <t>ネンド</t>
    </rPh>
    <rPh sb="239" eb="241">
      <t>イコウ</t>
    </rPh>
    <rPh sb="248" eb="251">
      <t>イチジテキ</t>
    </rPh>
    <rPh sb="252" eb="254">
      <t>ゾウカ</t>
    </rPh>
    <rPh sb="260" eb="262">
      <t>イジ</t>
    </rPh>
    <rPh sb="262" eb="265">
      <t>カンリヒ</t>
    </rPh>
    <rPh sb="275" eb="277">
      <t>ゾウカ</t>
    </rPh>
    <rPh sb="277" eb="279">
      <t>ケイコウ</t>
    </rPh>
    <rPh sb="294" eb="296">
      <t>ルイジ</t>
    </rPh>
    <rPh sb="296" eb="298">
      <t>ダンタイ</t>
    </rPh>
    <rPh sb="299" eb="301">
      <t>ヒカク</t>
    </rPh>
    <rPh sb="304" eb="306">
      <t>イゼン</t>
    </rPh>
    <rPh sb="309" eb="310">
      <t>ヒク</t>
    </rPh>
    <rPh sb="311" eb="313">
      <t>ジョウキョウ</t>
    </rPh>
    <rPh sb="332" eb="334">
      <t>ゼンゴ</t>
    </rPh>
    <rPh sb="365" eb="367">
      <t>ジンコウ</t>
    </rPh>
    <rPh sb="367" eb="369">
      <t>ミツド</t>
    </rPh>
    <rPh sb="370" eb="371">
      <t>ヒク</t>
    </rPh>
    <rPh sb="372" eb="374">
      <t>チイキ</t>
    </rPh>
    <rPh sb="376" eb="379">
      <t>ゲスイドウ</t>
    </rPh>
    <rPh sb="379" eb="381">
      <t>セイビ</t>
    </rPh>
    <rPh sb="428" eb="431">
      <t>シヨウリョウ</t>
    </rPh>
    <rPh sb="445" eb="448">
      <t>シヨウリョウ</t>
    </rPh>
    <rPh sb="448" eb="450">
      <t>ソウガク</t>
    </rPh>
    <rPh sb="457" eb="459">
      <t>センエン</t>
    </rPh>
    <rPh sb="548" eb="551">
      <t>ショリジョウ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</si>
</sst>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7B-411E-B411-4F915361D8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7F7B-411E-B411-4F915361D8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71.66</c:v>
                </c:pt>
                <c:pt idx="1">
                  <c:v>77.41</c:v>
                </c:pt>
                <c:pt idx="2">
                  <c:v>74.88</c:v>
                </c:pt>
                <c:pt idx="3">
                  <c:v>74.13</c:v>
                </c:pt>
                <c:pt idx="4">
                  <c:v>70.09</c:v>
                </c:pt>
              </c:numCache>
            </c:numRef>
          </c:val>
          <c:extLst>
            <c:ext xmlns:c16="http://schemas.microsoft.com/office/drawing/2014/chart" uri="{C3380CC4-5D6E-409C-BE32-E72D297353CC}">
              <c16:uniqueId val="{00000000-89AF-4851-AB67-78549741AF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89AF-4851-AB67-78549741AF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86.3</c:v>
                </c:pt>
                <c:pt idx="1">
                  <c:v>85.27</c:v>
                </c:pt>
                <c:pt idx="2">
                  <c:v>85.61</c:v>
                </c:pt>
                <c:pt idx="3">
                  <c:v>85.91</c:v>
                </c:pt>
                <c:pt idx="4">
                  <c:v>85.92</c:v>
                </c:pt>
              </c:numCache>
            </c:numRef>
          </c:val>
          <c:extLst>
            <c:ext xmlns:c16="http://schemas.microsoft.com/office/drawing/2014/chart" uri="{C3380CC4-5D6E-409C-BE32-E72D297353CC}">
              <c16:uniqueId val="{00000000-1601-4C86-98C9-FAFE6049A3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1601-4C86-98C9-FAFE6049A3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85.24</c:v>
                </c:pt>
                <c:pt idx="1">
                  <c:v>86.68</c:v>
                </c:pt>
                <c:pt idx="2">
                  <c:v>84.6</c:v>
                </c:pt>
                <c:pt idx="3">
                  <c:v>83.25</c:v>
                </c:pt>
                <c:pt idx="4">
                  <c:v>85.16</c:v>
                </c:pt>
              </c:numCache>
            </c:numRef>
          </c:val>
          <c:extLst>
            <c:ext xmlns:c16="http://schemas.microsoft.com/office/drawing/2014/chart" uri="{C3380CC4-5D6E-409C-BE32-E72D297353CC}">
              <c16:uniqueId val="{00000000-AC00-4910-803A-D54F103D69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0-4910-803A-D54F103D69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8-4C36-89B1-75E23D2409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8-4C36-89B1-75E23D2409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2-4BF7-AD1E-B6BE06AE4A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2-4BF7-AD1E-B6BE06AE4A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8-45CB-B34E-000CEB3CBF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8-45CB-B34E-000CEB3CBF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CA-465B-9577-3243048128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A-465B-9577-3243048128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2B-44DA-A174-2079EC150E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642B-44DA-A174-2079EC150E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40.44</c:v>
                </c:pt>
                <c:pt idx="1">
                  <c:v>42.07</c:v>
                </c:pt>
                <c:pt idx="2">
                  <c:v>49.47</c:v>
                </c:pt>
                <c:pt idx="3">
                  <c:v>55.39</c:v>
                </c:pt>
                <c:pt idx="4">
                  <c:v>47.88</c:v>
                </c:pt>
              </c:numCache>
            </c:numRef>
          </c:val>
          <c:extLst>
            <c:ext xmlns:c16="http://schemas.microsoft.com/office/drawing/2014/chart" uri="{C3380CC4-5D6E-409C-BE32-E72D297353CC}">
              <c16:uniqueId val="{00000000-064D-4C96-AB35-D7E053D773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064D-4C96-AB35-D7E053D773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295.32</c:v>
                </c:pt>
                <c:pt idx="1">
                  <c:v>284.23</c:v>
                </c:pt>
                <c:pt idx="2">
                  <c:v>286.64999999999998</c:v>
                </c:pt>
                <c:pt idx="3">
                  <c:v>268.19</c:v>
                </c:pt>
                <c:pt idx="4">
                  <c:v>307.05</c:v>
                </c:pt>
              </c:numCache>
            </c:numRef>
          </c:val>
          <c:extLst>
            <c:ext xmlns:c16="http://schemas.microsoft.com/office/drawing/2014/chart" uri="{C3380CC4-5D6E-409C-BE32-E72D297353CC}">
              <c16:uniqueId val="{00000000-702F-467F-BE5D-1DC8DF7E2E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702F-467F-BE5D-1DC8DF7E2E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桐生市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104647</v>
      </c>
      <c r="AM8" s="42"/>
      <c r="AN8" s="42"/>
      <c r="AO8" s="42"/>
      <c r="AP8" s="42"/>
      <c r="AQ8" s="42"/>
      <c r="AR8" s="42"/>
      <c r="AS8" s="42"/>
      <c r="AT8" s="35">
        <f>データ!T6</f>
        <v>274.45</v>
      </c>
      <c r="AU8" s="35"/>
      <c r="AV8" s="35"/>
      <c r="AW8" s="35"/>
      <c r="AX8" s="35"/>
      <c r="AY8" s="35"/>
      <c r="AZ8" s="35"/>
      <c r="BA8" s="35"/>
      <c r="BB8" s="35">
        <f>データ!U6</f>
        <v>381.3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3.86</v>
      </c>
      <c r="Q10" s="35"/>
      <c r="R10" s="35"/>
      <c r="S10" s="35"/>
      <c r="T10" s="35"/>
      <c r="U10" s="35"/>
      <c r="V10" s="35"/>
      <c r="W10" s="35">
        <f>データ!Q6</f>
        <v>85.08</v>
      </c>
      <c r="X10" s="35"/>
      <c r="Y10" s="35"/>
      <c r="Z10" s="35"/>
      <c r="AA10" s="35"/>
      <c r="AB10" s="35"/>
      <c r="AC10" s="35"/>
      <c r="AD10" s="42">
        <f>データ!R6</f>
        <v>2750</v>
      </c>
      <c r="AE10" s="42"/>
      <c r="AF10" s="42"/>
      <c r="AG10" s="42"/>
      <c r="AH10" s="42"/>
      <c r="AI10" s="42"/>
      <c r="AJ10" s="42"/>
      <c r="AK10" s="2"/>
      <c r="AL10" s="42">
        <f>データ!V6</f>
        <v>4014</v>
      </c>
      <c r="AM10" s="42"/>
      <c r="AN10" s="42"/>
      <c r="AO10" s="42"/>
      <c r="AP10" s="42"/>
      <c r="AQ10" s="42"/>
      <c r="AR10" s="42"/>
      <c r="AS10" s="42"/>
      <c r="AT10" s="35">
        <f>データ!W6</f>
        <v>2.35</v>
      </c>
      <c r="AU10" s="35"/>
      <c r="AV10" s="35"/>
      <c r="AW10" s="35"/>
      <c r="AX10" s="35"/>
      <c r="AY10" s="35"/>
      <c r="AZ10" s="35"/>
      <c r="BA10" s="35"/>
      <c r="BB10" s="35">
        <f>データ!X6</f>
        <v>1708.09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mnfgvuDAf4fyNLU1Q01b2zVyVoV0iEJzsYV9E+FbgjrkULVV4oscHEN4HmZ/MELeQckxVxxFyOQvLARfMGFdHw==" saltValue="pLe+IfdTSl0MaKXTkTFX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102032</v>
      </c>
      <c r="D6" s="19">
        <f t="shared" si="3"/>
        <v>47</v>
      </c>
      <c r="E6" s="19">
        <f t="shared" si="3"/>
        <v>17</v>
      </c>
      <c r="F6" s="19">
        <f t="shared" si="3"/>
        <v>5</v>
      </c>
      <c r="G6" s="19">
        <f t="shared" si="3"/>
        <v>0</v>
      </c>
      <c r="H6" s="19" t="str">
        <f t="shared" si="3"/>
        <v>群馬県　桐生市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3.86</v>
      </c>
      <c r="Q6" s="20">
        <f t="shared" si="3"/>
        <v>85.08</v>
      </c>
      <c r="R6" s="20">
        <f t="shared" si="3"/>
        <v>2750</v>
      </c>
      <c r="S6" s="20">
        <f t="shared" si="3"/>
        <v>104647</v>
      </c>
      <c r="T6" s="20">
        <f t="shared" si="3"/>
        <v>274.45</v>
      </c>
      <c r="U6" s="20">
        <f t="shared" si="3"/>
        <v>381.3</v>
      </c>
      <c r="V6" s="20">
        <f t="shared" si="3"/>
        <v>4014</v>
      </c>
      <c r="W6" s="20">
        <f t="shared" si="3"/>
        <v>2.35</v>
      </c>
      <c r="X6" s="20">
        <f t="shared" si="3"/>
        <v>1708.09</v>
      </c>
      <c r="Y6" s="21">
        <f>IF(Y7="",NA(),Y7)</f>
        <v>85.24</v>
      </c>
      <c r="Z6" s="21">
        <f t="shared" ref="Z6:AH6" si="4">IF(Z7="",NA(),Z7)</f>
        <v>86.68</v>
      </c>
      <c r="AA6" s="21">
        <f t="shared" si="4"/>
        <v>84.6</v>
      </c>
      <c r="AB6" s="21">
        <f t="shared" si="4"/>
        <v>83.25</v>
      </c>
      <c r="AC6" s="21">
        <f t="shared" si="4"/>
        <v>85.16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778.81</v>
      </c>
      <c r="BO6" s="21">
        <f t="shared" si="7"/>
        <v>718.49</v>
      </c>
      <c r="BP6" s="20" t="str">
        <f>IF(BP7="","",IF(BP7="-","【-】","【"&amp;SUBSTITUTE(TEXT(BP7,"#,##0.00"),"-","△")&amp;"】"))</f>
        <v>【809.19】</v>
      </c>
      <c r="BQ6" s="21">
        <f>IF(BQ7="",NA(),BQ7)</f>
        <v>40.44</v>
      </c>
      <c r="BR6" s="21">
        <f t="shared" ref="BR6:BZ6" si="8">IF(BR7="",NA(),BR7)</f>
        <v>42.07</v>
      </c>
      <c r="BS6" s="21">
        <f t="shared" si="8"/>
        <v>49.47</v>
      </c>
      <c r="BT6" s="21">
        <f t="shared" si="8"/>
        <v>55.39</v>
      </c>
      <c r="BU6" s="21">
        <f t="shared" si="8"/>
        <v>47.88</v>
      </c>
      <c r="BV6" s="21">
        <f t="shared" si="8"/>
        <v>57.77</v>
      </c>
      <c r="BW6" s="21">
        <f t="shared" si="8"/>
        <v>57.31</v>
      </c>
      <c r="BX6" s="21">
        <f t="shared" si="8"/>
        <v>57.08</v>
      </c>
      <c r="BY6" s="21">
        <f t="shared" si="8"/>
        <v>67.23</v>
      </c>
      <c r="BZ6" s="21">
        <f t="shared" si="8"/>
        <v>61.82</v>
      </c>
      <c r="CA6" s="20" t="str">
        <f>IF(CA7="","",IF(CA7="-","【-】","【"&amp;SUBSTITUTE(TEXT(CA7,"#,##0.00"),"-","△")&amp;"】"))</f>
        <v>【57.02】</v>
      </c>
      <c r="CB6" s="21">
        <f>IF(CB7="",NA(),CB7)</f>
        <v>295.32</v>
      </c>
      <c r="CC6" s="21">
        <f t="shared" ref="CC6:CK6" si="9">IF(CC7="",NA(),CC7)</f>
        <v>284.23</v>
      </c>
      <c r="CD6" s="21">
        <f t="shared" si="9"/>
        <v>286.64999999999998</v>
      </c>
      <c r="CE6" s="21">
        <f t="shared" si="9"/>
        <v>268.19</v>
      </c>
      <c r="CF6" s="21">
        <f t="shared" si="9"/>
        <v>307.05</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71.66</v>
      </c>
      <c r="CN6" s="21">
        <f t="shared" ref="CN6:CV6" si="10">IF(CN7="",NA(),CN7)</f>
        <v>77.41</v>
      </c>
      <c r="CO6" s="21">
        <f t="shared" si="10"/>
        <v>74.88</v>
      </c>
      <c r="CP6" s="21">
        <f t="shared" si="10"/>
        <v>74.13</v>
      </c>
      <c r="CQ6" s="21">
        <f t="shared" si="10"/>
        <v>70.09</v>
      </c>
      <c r="CR6" s="21">
        <f t="shared" si="10"/>
        <v>50.68</v>
      </c>
      <c r="CS6" s="21">
        <f t="shared" si="10"/>
        <v>50.14</v>
      </c>
      <c r="CT6" s="21">
        <f t="shared" si="10"/>
        <v>54.83</v>
      </c>
      <c r="CU6" s="21">
        <f t="shared" si="10"/>
        <v>54.54</v>
      </c>
      <c r="CV6" s="21">
        <f t="shared" si="10"/>
        <v>52.9</v>
      </c>
      <c r="CW6" s="20" t="str">
        <f>IF(CW7="","",IF(CW7="-","【-】","【"&amp;SUBSTITUTE(TEXT(CW7,"#,##0.00"),"-","△")&amp;"】"))</f>
        <v>【52.55】</v>
      </c>
      <c r="CX6" s="21">
        <f>IF(CX7="",NA(),CX7)</f>
        <v>86.3</v>
      </c>
      <c r="CY6" s="21">
        <f t="shared" ref="CY6:DG6" si="11">IF(CY7="",NA(),CY7)</f>
        <v>85.27</v>
      </c>
      <c r="CZ6" s="21">
        <f t="shared" si="11"/>
        <v>85.61</v>
      </c>
      <c r="DA6" s="21">
        <f t="shared" si="11"/>
        <v>85.91</v>
      </c>
      <c r="DB6" s="21">
        <f t="shared" si="11"/>
        <v>85.92</v>
      </c>
      <c r="DC6" s="21">
        <f t="shared" si="11"/>
        <v>84.86</v>
      </c>
      <c r="DD6" s="21">
        <f t="shared" si="11"/>
        <v>84.98</v>
      </c>
      <c r="DE6" s="21">
        <f t="shared" si="11"/>
        <v>84.7</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5" s="22" customFormat="1" x14ac:dyDescent="0.15">
      <c r="A7" s="14"/>
      <c r="B7" s="23">
        <v>2022</v>
      </c>
      <c r="C7" s="23">
        <v>102032</v>
      </c>
      <c r="D7" s="23">
        <v>47</v>
      </c>
      <c r="E7" s="23">
        <v>17</v>
      </c>
      <c r="F7" s="23">
        <v>5</v>
      </c>
      <c r="G7" s="23">
        <v>0</v>
      </c>
      <c r="H7" s="23" t="s">
        <v>98</v>
      </c>
      <c r="I7" s="23" t="s">
        <v>99</v>
      </c>
      <c r="J7" s="23" t="s">
        <v>100</v>
      </c>
      <c r="K7" s="23" t="s">
        <v>101</v>
      </c>
      <c r="L7" s="23" t="s">
        <v>102</v>
      </c>
      <c r="M7" s="23" t="s">
        <v>103</v>
      </c>
      <c r="N7" s="24" t="s">
        <v>104</v>
      </c>
      <c r="O7" s="24" t="s">
        <v>105</v>
      </c>
      <c r="P7" s="24">
        <v>3.86</v>
      </c>
      <c r="Q7" s="24">
        <v>85.08</v>
      </c>
      <c r="R7" s="24">
        <v>2750</v>
      </c>
      <c r="S7" s="24">
        <v>104647</v>
      </c>
      <c r="T7" s="24">
        <v>274.45</v>
      </c>
      <c r="U7" s="24">
        <v>381.3</v>
      </c>
      <c r="V7" s="24">
        <v>4014</v>
      </c>
      <c r="W7" s="24">
        <v>2.35</v>
      </c>
      <c r="X7" s="24">
        <v>1708.09</v>
      </c>
      <c r="Y7" s="24">
        <v>85.24</v>
      </c>
      <c r="Z7" s="24">
        <v>86.68</v>
      </c>
      <c r="AA7" s="24">
        <v>84.6</v>
      </c>
      <c r="AB7" s="24">
        <v>83.25</v>
      </c>
      <c r="AC7" s="24">
        <v>85.16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778.81</v>
      </c>
      <c r="BO7" s="24">
        <v>718.49</v>
      </c>
      <c r="BP7" s="24">
        <v>809.19</v>
      </c>
      <c r="BQ7" s="24">
        <v>40.44</v>
      </c>
      <c r="BR7" s="24">
        <v>42.07</v>
      </c>
      <c r="BS7" s="24">
        <v>49.47</v>
      </c>
      <c r="BT7" s="24">
        <v>55.39</v>
      </c>
      <c r="BU7" s="24">
        <v>47.88</v>
      </c>
      <c r="BV7" s="24">
        <v>57.77</v>
      </c>
      <c r="BW7" s="24">
        <v>57.31</v>
      </c>
      <c r="BX7" s="24">
        <v>57.08</v>
      </c>
      <c r="BY7" s="24">
        <v>67.23</v>
      </c>
      <c r="BZ7" s="24">
        <v>61.82</v>
      </c>
      <c r="CA7" s="24">
        <v>57.02</v>
      </c>
      <c r="CB7" s="24">
        <v>295.32</v>
      </c>
      <c r="CC7" s="24">
        <v>284.23</v>
      </c>
      <c r="CD7" s="24">
        <v>286.64999999999998</v>
      </c>
      <c r="CE7" s="24">
        <v>268.19</v>
      </c>
      <c r="CF7" s="24">
        <v>307.05</v>
      </c>
      <c r="CG7" s="24">
        <v>274.35000000000002</v>
      </c>
      <c r="CH7" s="24">
        <v>273.52</v>
      </c>
      <c r="CI7" s="24">
        <v>274.99</v>
      </c>
      <c r="CJ7" s="24">
        <v>228.21</v>
      </c>
      <c r="CK7" s="24">
        <v>246.9</v>
      </c>
      <c r="CL7" s="24">
        <v>273.68</v>
      </c>
      <c r="CM7" s="24">
        <v>71.66</v>
      </c>
      <c r="CN7" s="24">
        <v>77.41</v>
      </c>
      <c r="CO7" s="24">
        <v>74.88</v>
      </c>
      <c r="CP7" s="24">
        <v>74.13</v>
      </c>
      <c r="CQ7" s="24">
        <v>70.09</v>
      </c>
      <c r="CR7" s="24">
        <v>50.68</v>
      </c>
      <c r="CS7" s="24">
        <v>50.14</v>
      </c>
      <c r="CT7" s="24">
        <v>54.83</v>
      </c>
      <c r="CU7" s="24">
        <v>54.54</v>
      </c>
      <c r="CV7" s="24">
        <v>52.9</v>
      </c>
      <c r="CW7" s="24">
        <v>52.55</v>
      </c>
      <c r="CX7" s="24">
        <v>86.3</v>
      </c>
      <c r="CY7" s="24">
        <v>85.27</v>
      </c>
      <c r="CZ7" s="24">
        <v>85.61</v>
      </c>
      <c r="DA7" s="24">
        <v>85.91</v>
      </c>
      <c r="DB7" s="24">
        <v>85.92</v>
      </c>
      <c r="DC7" s="24">
        <v>84.86</v>
      </c>
      <c r="DD7" s="24">
        <v>84.98</v>
      </c>
      <c r="DE7" s="24">
        <v>84.7</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2024-02-20T05:42:22Z</cp:lastPrinted>
  <dcterms:created xsi:type="dcterms:W3CDTF">2023-12-12T02:53:11Z</dcterms:created>
  <dcterms:modified xsi:type="dcterms:W3CDTF">2024-02-20T05:42:25Z</dcterms:modified>
  <cp:category/>
</cp:coreProperties>
</file>