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25 東吾妻町●■▲\"/>
    </mc:Choice>
  </mc:AlternateContent>
  <xr:revisionPtr revIDLastSave="0" documentId="13_ncr:1_{98E717AF-2C1D-4E02-BD95-7F50DC8FA383}" xr6:coauthVersionLast="36" xr6:coauthVersionMax="44" xr10:uidLastSave="{00000000-0000-0000-0000-000000000000}"/>
  <workbookProtection workbookAlgorithmName="SHA-512" workbookHashValue="NHMjuQxUF5HLJwkcORrnZLh56b/C8MMj6W21hIB36FlRgHhiLWDSeXF+GqL02wsGwN9ILqfeUQONsu10I+P6sw==" workbookSaltValue="tyAYilNmAJb3inzXoI6Dig=="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AD10" i="4" s="1"/>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BB10" i="4"/>
  <c r="AL10" i="4"/>
  <c r="P10" i="4"/>
  <c r="B10" i="4"/>
  <c r="AD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<sst xmlns="http://schemas.openxmlformats.org/spreadsheetml/2006/main" count="236" uniqueCount="120">
  <si>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</si>
  <si>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</si>
  <si>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</si>
  <si>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</si>
  <si>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</si>
  <si>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</si>
  <si>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</si>
  <si>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</si>
  <si>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</si>
  <si>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</si>
  <si>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</si>
  <si>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</si>
  <si>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</si>
  <si>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</si>
  <si>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</si>
  <si>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</si>
  <si>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</si>
  <si>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</si>
  <si>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</si>
  <si>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</si>
  <si>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</si>
  <si>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</si>
  <si>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</si>
  <si>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</si>
  <si>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</si>
  <si>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</si>
  <si>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</si>
  <si>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</si>
  <si>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</si>
  <si>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</si>
  <si>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</si>
  <si>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</si>
  <si>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</si>
  <si>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</si>
  <si>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</si>
  <si>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</si>
  <si>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</si>
  <si>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</si>
  <si>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</si>
  <si>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</si>
  <si>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</si>
  <si>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</si>
  <si>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</si>
  <si>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</si>
  <si>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</si>
  <si>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</si>
  <si>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</si>
  <si>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</si>
  <si>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</si>
  <si>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</si>
  <si>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</si>
  <si>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</si>
  <si>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</si>
  <si>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</si>
  <si>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</si>
  <si>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</si>
  <si>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</si>
  <si>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</si>
  <si>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</si>
  <si>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</si>
  <si>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</si>
  <si>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</si>
  <si>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</si>
  <si>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</si>
  <si>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</si>
  <si>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</si>
  <si>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</si>
  <si>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</si>
  <si>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</si>
  <si>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</si>
  <si>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</si>
  <si>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</si>
  <si>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</si>
  <si>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</si>
  <si>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</si>
  <si>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</si>
  <si>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</si>
  <si>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</si>
  <si>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</si>
  <si>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</si>
  <si>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</si>
  <si>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</si>
  <si>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</si>
  <si>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</si>
  <si>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</si>
  <si>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</si>
  <si>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</si>
  <si>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</si>
  <si>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</si>
  <si>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</si>
  <si>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</si>
  <si>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</si>
  <si>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</si>
  <si>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</si>
  <si>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</si>
  <si>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</si>
  <si>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</si>
  <si>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</si>
  <si>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</si>
  <si>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</si>
  <si>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</si>
  <si>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</si>
  <si>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</si>
  <si>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</si>
  <si>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</si>
  <si>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</si>
  <si>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</si>
  <si>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</si>
  <si>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</si>
  <si>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</si>
  <si>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</si>
  <si>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</si>
  <si>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</si>
  <si>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</si>
  <si>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</si>
  <si>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</si>
  <si>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</si>
  <si>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管路については毎年管路清掃とTV調査を行い、施設の状況把握に努めている。弾性検査で緊急度の高い箇所を発見したため、今後修繕を要する。
維持管理適正化計画に則り令和６年度に処理場機器更新やマンホールポンプの入れ替えを行う。機器の省エネ化や高効率化なども検討しながら、効率的な維持管理を実施していく。
各処理場の電気設備も耐用年数を迎えるため、今後更新が必要になる。</t>
    <rPh sb="36" eb="38">
      <t>ダンセイ</t>
    </rPh>
    <rPh sb="38" eb="40">
      <t>ケンサ</t>
    </rPh>
    <rPh sb="41" eb="44">
      <t>キンキュウド</t>
    </rPh>
    <rPh sb="45" eb="46">
      <t>タカ</t>
    </rPh>
    <rPh sb="47" eb="49">
      <t>カショ</t>
    </rPh>
    <rPh sb="50" eb="52">
      <t>ハッケン</t>
    </rPh>
    <rPh sb="57" eb="59">
      <t>コンゴ</t>
    </rPh>
    <rPh sb="59" eb="61">
      <t>シュウゼン</t>
    </rPh>
    <rPh sb="62" eb="63">
      <t>ヨウ</t>
    </rPh>
    <rPh sb="67" eb="69">
      <t>イジ</t>
    </rPh>
    <rPh sb="69" eb="71">
      <t>カンリ</t>
    </rPh>
    <rPh sb="71" eb="74">
      <t>テキセイカ</t>
    </rPh>
    <rPh sb="74" eb="76">
      <t>ケイカク</t>
    </rPh>
    <rPh sb="77" eb="78">
      <t>ノット</t>
    </rPh>
    <rPh sb="88" eb="90">
      <t>キキ</t>
    </rPh>
    <rPh sb="90" eb="92">
      <t>コウシン</t>
    </rPh>
    <rPh sb="149" eb="150">
      <t>カク</t>
    </rPh>
    <rPh sb="150" eb="153">
      <t>ショリジョウ</t>
    </rPh>
    <rPh sb="154" eb="156">
      <t>デンキ</t>
    </rPh>
    <rPh sb="156" eb="158">
      <t>セツビ</t>
    </rPh>
    <rPh sb="159" eb="161">
      <t>タイヨウ</t>
    </rPh>
    <rPh sb="161" eb="163">
      <t>ネンスウ</t>
    </rPh>
    <rPh sb="164" eb="165">
      <t>ムカ</t>
    </rPh>
    <rPh sb="170" eb="172">
      <t>コンゴ</t>
    </rPh>
    <rPh sb="172" eb="174">
      <t>コウシン</t>
    </rPh>
    <rPh sb="175" eb="177">
      <t>ヒツヨウ</t>
    </rPh>
    <phoneticPr fontId="4"/>
  </si>
  <si>
    <t>農業集落排水事業の処理場施設においては、現在包括的民間委託を行い効率的な運営や維持管理費の経費削減に努めているが、類似団体と比較すると、経営の健全性・効率性は全体的に低い値を示している。機械設備に関しては導入から１５年以上経過しており、設備更新等が課題となってくる。令和６年度に施設等の機器類改修・更新を実施予定。今後人口の減少により、料金収入は減少していくことが予想されるため、未接続者への接続促進を進めると共に、適正な料金の見直しを検討する必要がある。
また令和６年度より公営企業会計へ移行するため更なる経費削減に努める。</t>
    <rPh sb="190" eb="194">
      <t>ミセツゾクシャ</t>
    </rPh>
    <rPh sb="196" eb="200">
      <t>セツゾクソクシン</t>
    </rPh>
    <rPh sb="201" eb="202">
      <t>スス</t>
    </rPh>
    <rPh sb="205" eb="206">
      <t>トモ</t>
    </rPh>
    <phoneticPr fontId="4"/>
  </si>
  <si>
    <t>①収益的収支比率
営業収益は僅かに減少したが総収益の変動は小さかった。ただ、電気料等の高騰による営業費用の大幅な増加が収支差引に影響した。今後も接続人口の減少に伴い、営業収益も減少していくと考えられる。未接続世帯への接続を促し、接続人口を維持していきたいと考えている。
④企業債残高対事業規模比率
前年と比較して地方債残高は減少したが、一般会計負担分も減少し、営業収益に対する割合は増加した。
⑤経費回収率
電気料高騰による汚水処理費の大幅な増により、回収率が減少した。料金改定を行い、適正な料金収入の確保が課題となっている。
⑥汚水処理原価
有収水量は横ばいだが、処理場等の電気料金高騰による汚水処理費が大幅に増加しため、汚水処理原価が増加した。
⑦施設利用率
ほぼ横ばいの状態であるが、人口減少に伴い、農集排利用者数も減少しており有収水量も減少傾向にある。今後更なる上昇は困難であると予想される。
⑧水洗化率
水洗化人口の減少により水洗化率が低下。未接続者への接続促進を進め、水洗化率の向上をめざす。</t>
    <rPh sb="1" eb="4">
      <t>シュウエキテキ</t>
    </rPh>
    <rPh sb="4" eb="6">
      <t>シュウシ</t>
    </rPh>
    <rPh sb="6" eb="8">
      <t>ヒリツ</t>
    </rPh>
    <rPh sb="14" eb="15">
      <t>ワズ</t>
    </rPh>
    <rPh sb="17" eb="19">
      <t>ゲンショウ</t>
    </rPh>
    <rPh sb="69" eb="71">
      <t>コンゴ</t>
    </rPh>
    <rPh sb="72" eb="74">
      <t>セツゾク</t>
    </rPh>
    <rPh sb="74" eb="76">
      <t>ジンコウ</t>
    </rPh>
    <rPh sb="77" eb="79">
      <t>ゲンショウ</t>
    </rPh>
    <rPh sb="80" eb="81">
      <t>トモナ</t>
    </rPh>
    <rPh sb="88" eb="90">
      <t>ゲンショウ</t>
    </rPh>
    <rPh sb="95" eb="96">
      <t>カンガ</t>
    </rPh>
    <rPh sb="101" eb="104">
      <t>ミセツゾク</t>
    </rPh>
    <rPh sb="104" eb="106">
      <t>セタイ</t>
    </rPh>
    <rPh sb="108" eb="110">
      <t>セツゾク</t>
    </rPh>
    <rPh sb="111" eb="112">
      <t>ウナガ</t>
    </rPh>
    <rPh sb="114" eb="116">
      <t>セツゾク</t>
    </rPh>
    <rPh sb="116" eb="118">
      <t>ジンコウ</t>
    </rPh>
    <rPh sb="119" eb="121">
      <t>イジ</t>
    </rPh>
    <rPh sb="128" eb="129">
      <t>カンガ</t>
    </rPh>
    <rPh sb="149" eb="151">
      <t>ゼンネン</t>
    </rPh>
    <rPh sb="152" eb="154">
      <t>ヒカク</t>
    </rPh>
    <rPh sb="156" eb="159">
      <t>チホウサイ</t>
    </rPh>
    <rPh sb="159" eb="161">
      <t>ザンダカ</t>
    </rPh>
    <rPh sb="162" eb="164">
      <t>ゲンショウ</t>
    </rPh>
    <rPh sb="168" eb="170">
      <t>イッパン</t>
    </rPh>
    <rPh sb="170" eb="172">
      <t>カイケイ</t>
    </rPh>
    <rPh sb="172" eb="175">
      <t>フタンブン</t>
    </rPh>
    <rPh sb="176" eb="178">
      <t>ゲンショウ</t>
    </rPh>
    <rPh sb="180" eb="184">
      <t>エイギョウシュウエキ</t>
    </rPh>
    <rPh sb="185" eb="186">
      <t>タイ</t>
    </rPh>
    <rPh sb="188" eb="190">
      <t>ワリアイ</t>
    </rPh>
    <rPh sb="191" eb="193">
      <t>ゾウカ</t>
    </rPh>
    <rPh sb="204" eb="207">
      <t>デンキリョウ</t>
    </rPh>
    <rPh sb="207" eb="209">
      <t>コウトウ</t>
    </rPh>
    <rPh sb="212" eb="214">
      <t>オスイ</t>
    </rPh>
    <rPh sb="214" eb="217">
      <t>ショリヒ</t>
    </rPh>
    <rPh sb="218" eb="220">
      <t>オオハバ</t>
    </rPh>
    <rPh sb="221" eb="222">
      <t>ゾウ</t>
    </rPh>
    <rPh sb="226" eb="229">
      <t>カイシュウリツ</t>
    </rPh>
    <rPh sb="230" eb="232">
      <t>ゲンショウ</t>
    </rPh>
    <rPh sb="235" eb="237">
      <t>リョウキン</t>
    </rPh>
    <rPh sb="237" eb="239">
      <t>カイテイ</t>
    </rPh>
    <rPh sb="240" eb="241">
      <t>オコナ</t>
    </rPh>
    <rPh sb="243" eb="245">
      <t>テキセイ</t>
    </rPh>
    <rPh sb="246" eb="248">
      <t>リョウキン</t>
    </rPh>
    <rPh sb="248" eb="250">
      <t>シュウニュウ</t>
    </rPh>
    <rPh sb="251" eb="253">
      <t>カクホ</t>
    </rPh>
    <rPh sb="254" eb="256">
      <t>カダイ</t>
    </rPh>
    <rPh sb="272" eb="274">
      <t>ユウシュウ</t>
    </rPh>
    <rPh sb="274" eb="276">
      <t>スイリョウ</t>
    </rPh>
    <rPh sb="277" eb="278">
      <t>ヨコ</t>
    </rPh>
    <rPh sb="283" eb="286">
      <t>ショリジョウ</t>
    </rPh>
    <rPh sb="286" eb="287">
      <t>トウ</t>
    </rPh>
    <rPh sb="288" eb="290">
      <t>デンキ</t>
    </rPh>
    <rPh sb="290" eb="292">
      <t>リョウキン</t>
    </rPh>
    <rPh sb="292" eb="294">
      <t>コウトウ</t>
    </rPh>
    <rPh sb="297" eb="299">
      <t>オスイ</t>
    </rPh>
    <rPh sb="299" eb="301">
      <t>ショリ</t>
    </rPh>
    <rPh sb="301" eb="302">
      <t>ヒ</t>
    </rPh>
    <rPh sb="303" eb="305">
      <t>オオハバ</t>
    </rPh>
    <rPh sb="306" eb="308">
      <t>ゾウカ</t>
    </rPh>
    <rPh sb="312" eb="314">
      <t>オスイ</t>
    </rPh>
    <rPh sb="314" eb="316">
      <t>ショリ</t>
    </rPh>
    <rPh sb="316" eb="318">
      <t>ゲンカ</t>
    </rPh>
    <rPh sb="319" eb="321">
      <t>ゾウカ</t>
    </rPh>
    <rPh sb="334" eb="335">
      <t>ヨコ</t>
    </rPh>
    <rPh sb="338" eb="340">
      <t>ジョウタイ</t>
    </rPh>
    <rPh sb="407" eb="409">
      <t>スイセン</t>
    </rPh>
    <rPh sb="409" eb="410">
      <t>カ</t>
    </rPh>
    <rPh sb="410" eb="412">
      <t>ジンコウ</t>
    </rPh>
    <rPh sb="413" eb="416">
      <t>ミセツゾク</t>
    </rPh>
    <rPh sb="416" eb="417">
      <t>シャ</t>
    </rPh>
    <rPh sb="419" eb="421">
      <t>セツゾク</t>
    </rPh>
    <rPh sb="421" eb="423">
      <t>ソクシン</t>
    </rPh>
    <rPh sb="424" eb="425">
      <t>スス</t>
    </rPh>
    <rPh sb="427" eb="430">
      <t>スイセンカ</t>
    </rPh>
    <rPh sb="430" eb="431">
      <t>リツ</t>
    </rPh>
    <rPh sb="432" eb="434">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</si>
</sst>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00-4EA1-B626-D7BCD7A02C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E00-4EA1-B626-D7BCD7A02C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50.32</c:v>
                </c:pt>
                <c:pt idx="1">
                  <c:v>43.67</c:v>
                </c:pt>
                <c:pt idx="2">
                  <c:v>43.86</c:v>
                </c:pt>
                <c:pt idx="3">
                  <c:v>42.84</c:v>
                </c:pt>
                <c:pt idx="4">
                  <c:v>42.75</c:v>
                </c:pt>
              </c:numCache>
            </c:numRef>
          </c:val>
          <c:extLst>
            <c:ext xmlns:c16="http://schemas.microsoft.com/office/drawing/2014/chart" uri="{C3380CC4-5D6E-409C-BE32-E72D297353CC}">
              <c16:uniqueId val="{00000000-B5EF-4CA7-9A83-220BFC1764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5EF-4CA7-9A83-220BFC1764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81.98</c:v>
                </c:pt>
                <c:pt idx="1">
                  <c:v>84.06</c:v>
                </c:pt>
                <c:pt idx="2">
                  <c:v>85.31</c:v>
                </c:pt>
                <c:pt idx="3">
                  <c:v>83.31</c:v>
                </c:pt>
                <c:pt idx="4">
                  <c:v>81.81</c:v>
                </c:pt>
              </c:numCache>
            </c:numRef>
          </c:val>
          <c:extLst>
            <c:ext xmlns:c16="http://schemas.microsoft.com/office/drawing/2014/chart" uri="{C3380CC4-5D6E-409C-BE32-E72D297353CC}">
              <c16:uniqueId val="{00000000-723E-4D32-A79C-F04CF396E3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23E-4D32-A79C-F04CF396E3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62.04</c:v>
                </c:pt>
                <c:pt idx="1">
                  <c:v>68.88</c:v>
                </c:pt>
                <c:pt idx="2">
                  <c:v>68.099999999999994</c:v>
                </c:pt>
                <c:pt idx="3">
                  <c:v>65.22</c:v>
                </c:pt>
                <c:pt idx="4">
                  <c:v>59.99</c:v>
                </c:pt>
              </c:numCache>
            </c:numRef>
          </c:val>
          <c:extLst>
            <c:ext xmlns:c16="http://schemas.microsoft.com/office/drawing/2014/chart" uri="{C3380CC4-5D6E-409C-BE32-E72D297353CC}">
              <c16:uniqueId val="{00000000-3177-4AFB-B1E3-F3A07C16BD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77-4AFB-B1E3-F3A07C16BD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78-4AE3-A74A-A62D7EDF80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78-4AE3-A74A-A62D7EDF80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09-4AF7-AC44-D08328DB42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09-4AF7-AC44-D08328DB42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92-4CDF-80C3-2A7591701F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92-4CDF-80C3-2A7591701F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0D-4ED2-B801-2E33D81364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0D-4ED2-B801-2E33D81364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1.05</c:v>
                </c:pt>
                <c:pt idx="1">
                  <c:v>9.7100000000000009</c:v>
                </c:pt>
                <c:pt idx="2">
                  <c:v>11.72</c:v>
                </c:pt>
                <c:pt idx="3">
                  <c:v>3.03</c:v>
                </c:pt>
                <c:pt idx="4">
                  <c:v>57.67</c:v>
                </c:pt>
              </c:numCache>
            </c:numRef>
          </c:val>
          <c:extLst>
            <c:ext xmlns:c16="http://schemas.microsoft.com/office/drawing/2014/chart" uri="{C3380CC4-5D6E-409C-BE32-E72D297353CC}">
              <c16:uniqueId val="{00000000-F536-4903-9EF2-412584466D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F536-4903-9EF2-412584466D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44.19</c:v>
                </c:pt>
                <c:pt idx="1">
                  <c:v>56.44</c:v>
                </c:pt>
                <c:pt idx="2">
                  <c:v>60.28</c:v>
                </c:pt>
                <c:pt idx="3">
                  <c:v>53.98</c:v>
                </c:pt>
                <c:pt idx="4">
                  <c:v>44.04</c:v>
                </c:pt>
              </c:numCache>
            </c:numRef>
          </c:val>
          <c:extLst>
            <c:ext xmlns:c16="http://schemas.microsoft.com/office/drawing/2014/chart" uri="{C3380CC4-5D6E-409C-BE32-E72D297353CC}">
              <c16:uniqueId val="{00000000-475B-48BD-BFED-FAFFC2061C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75B-48BD-BFED-FAFFC2061C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365.68</c:v>
                </c:pt>
                <c:pt idx="1">
                  <c:v>289.54000000000002</c:v>
                </c:pt>
                <c:pt idx="2">
                  <c:v>277.86</c:v>
                </c:pt>
                <c:pt idx="3">
                  <c:v>309.27999999999997</c:v>
                </c:pt>
                <c:pt idx="4">
                  <c:v>374.87</c:v>
                </c:pt>
              </c:numCache>
            </c:numRef>
          </c:val>
          <c:extLst>
            <c:ext xmlns:c16="http://schemas.microsoft.com/office/drawing/2014/chart" uri="{C3380CC4-5D6E-409C-BE32-E72D297353CC}">
              <c16:uniqueId val="{00000000-E165-481E-8FE0-FB39E414DD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165-481E-8FE0-FB39E414DD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東吾妻町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12661</v>
      </c>
      <c r="AM8" s="42"/>
      <c r="AN8" s="42"/>
      <c r="AO8" s="42"/>
      <c r="AP8" s="42"/>
      <c r="AQ8" s="42"/>
      <c r="AR8" s="42"/>
      <c r="AS8" s="42"/>
      <c r="AT8" s="35">
        <f>データ!T6</f>
        <v>253.91</v>
      </c>
      <c r="AU8" s="35"/>
      <c r="AV8" s="35"/>
      <c r="AW8" s="35"/>
      <c r="AX8" s="35"/>
      <c r="AY8" s="35"/>
      <c r="AZ8" s="35"/>
      <c r="BA8" s="35"/>
      <c r="BB8" s="35">
        <f>データ!U6</f>
        <v>49.86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14.36</v>
      </c>
      <c r="Q10" s="35"/>
      <c r="R10" s="35"/>
      <c r="S10" s="35"/>
      <c r="T10" s="35"/>
      <c r="U10" s="35"/>
      <c r="V10" s="35"/>
      <c r="W10" s="35">
        <f>データ!Q6</f>
        <v>100.77</v>
      </c>
      <c r="X10" s="35"/>
      <c r="Y10" s="35"/>
      <c r="Z10" s="35"/>
      <c r="AA10" s="35"/>
      <c r="AB10" s="35"/>
      <c r="AC10" s="35"/>
      <c r="AD10" s="42">
        <f>データ!R6</f>
        <v>2970</v>
      </c>
      <c r="AE10" s="42"/>
      <c r="AF10" s="42"/>
      <c r="AG10" s="42"/>
      <c r="AH10" s="42"/>
      <c r="AI10" s="42"/>
      <c r="AJ10" s="42"/>
      <c r="AK10" s="2"/>
      <c r="AL10" s="42">
        <f>データ!V6</f>
        <v>1798</v>
      </c>
      <c r="AM10" s="42"/>
      <c r="AN10" s="42"/>
      <c r="AO10" s="42"/>
      <c r="AP10" s="42"/>
      <c r="AQ10" s="42"/>
      <c r="AR10" s="42"/>
      <c r="AS10" s="42"/>
      <c r="AT10" s="35">
        <f>データ!W6</f>
        <v>2.02</v>
      </c>
      <c r="AU10" s="35"/>
      <c r="AV10" s="35"/>
      <c r="AW10" s="35"/>
      <c r="AX10" s="35"/>
      <c r="AY10" s="35"/>
      <c r="AZ10" s="35"/>
      <c r="BA10" s="35"/>
      <c r="BB10" s="35">
        <f>データ!X6</f>
        <v>890.1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fQKRI2uH86uUrgYoPwQH9fDbhqD8sC0+ZFBa6H0EpdHM5bDe4LxNT7Jzl8Z8FmaOpOkdJLiJlXQ+0lfJ6cPhYQ==" saltValue="ZZFou3eQ1XK+rGg4ilYJ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104299</v>
      </c>
      <c r="D6" s="19">
        <f t="shared" si="3"/>
        <v>47</v>
      </c>
      <c r="E6" s="19">
        <f t="shared" si="3"/>
        <v>17</v>
      </c>
      <c r="F6" s="19">
        <f t="shared" si="3"/>
        <v>5</v>
      </c>
      <c r="G6" s="19">
        <f t="shared" si="3"/>
        <v>0</v>
      </c>
      <c r="H6" s="19" t="str">
        <f t="shared" si="3"/>
        <v>群馬県　東吾妻町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14.36</v>
      </c>
      <c r="Q6" s="20">
        <f t="shared" si="3"/>
        <v>100.77</v>
      </c>
      <c r="R6" s="20">
        <f t="shared" si="3"/>
        <v>2970</v>
      </c>
      <c r="S6" s="20">
        <f t="shared" si="3"/>
        <v>12661</v>
      </c>
      <c r="T6" s="20">
        <f t="shared" si="3"/>
        <v>253.91</v>
      </c>
      <c r="U6" s="20">
        <f t="shared" si="3"/>
        <v>49.86</v>
      </c>
      <c r="V6" s="20">
        <f t="shared" si="3"/>
        <v>1798</v>
      </c>
      <c r="W6" s="20">
        <f t="shared" si="3"/>
        <v>2.02</v>
      </c>
      <c r="X6" s="20">
        <f t="shared" si="3"/>
        <v>890.1</v>
      </c>
      <c r="Y6" s="21">
        <f>IF(Y7="",NA(),Y7)</f>
        <v>62.04</v>
      </c>
      <c r="Z6" s="21">
        <f t="shared" ref="Z6:AH6" si="4">IF(Z7="",NA(),Z7)</f>
        <v>68.88</v>
      </c>
      <c r="AA6" s="21">
        <f t="shared" si="4"/>
        <v>68.099999999999994</v>
      </c>
      <c r="AB6" s="21">
        <f t="shared" si="4"/>
        <v>65.22</v>
      </c>
      <c r="AC6" s="21">
        <f t="shared" si="4"/>
        <v>59.99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1.05</v>
      </c>
      <c r="BG6" s="21">
        <f t="shared" ref="BG6:BO6" si="7">IF(BG7="",NA(),BG7)</f>
        <v>9.7100000000000009</v>
      </c>
      <c r="BH6" s="21">
        <f t="shared" si="7"/>
        <v>11.72</v>
      </c>
      <c r="BI6" s="21">
        <f t="shared" si="7"/>
        <v>3.03</v>
      </c>
      <c r="BJ6" s="21">
        <f t="shared" si="7"/>
        <v>57.67</v>
      </c>
      <c r="BK6" s="21">
        <f t="shared" si="7"/>
        <v>789.46</v>
      </c>
      <c r="BL6" s="21">
        <f t="shared" si="7"/>
        <v>826.83</v>
      </c>
      <c r="BM6" s="21">
        <f t="shared" si="7"/>
        <v>867.83</v>
      </c>
      <c r="BN6" s="21">
        <f t="shared" si="7"/>
        <v>791.76</v>
      </c>
      <c r="BO6" s="21">
        <f t="shared" si="7"/>
        <v>900.82</v>
      </c>
      <c r="BP6" s="20" t="str">
        <f>IF(BP7="","",IF(BP7="-","【-】","【"&amp;SUBSTITUTE(TEXT(BP7,"#,##0.00"),"-","△")&amp;"】"))</f>
        <v>【809.19】</v>
      </c>
      <c r="BQ6" s="21">
        <f>IF(BQ7="",NA(),BQ7)</f>
        <v>44.19</v>
      </c>
      <c r="BR6" s="21">
        <f t="shared" ref="BR6:BZ6" si="8">IF(BR7="",NA(),BR7)</f>
        <v>56.44</v>
      </c>
      <c r="BS6" s="21">
        <f t="shared" si="8"/>
        <v>60.28</v>
      </c>
      <c r="BT6" s="21">
        <f t="shared" si="8"/>
        <v>53.98</v>
      </c>
      <c r="BU6" s="21">
        <f t="shared" si="8"/>
        <v>44.04</v>
      </c>
      <c r="BV6" s="21">
        <f t="shared" si="8"/>
        <v>57.77</v>
      </c>
      <c r="BW6" s="21">
        <f t="shared" si="8"/>
        <v>57.31</v>
      </c>
      <c r="BX6" s="21">
        <f t="shared" si="8"/>
        <v>57.08</v>
      </c>
      <c r="BY6" s="21">
        <f t="shared" si="8"/>
        <v>56.26</v>
      </c>
      <c r="BZ6" s="21">
        <f t="shared" si="8"/>
        <v>52.94</v>
      </c>
      <c r="CA6" s="20" t="str">
        <f>IF(CA7="","",IF(CA7="-","【-】","【"&amp;SUBSTITUTE(TEXT(CA7,"#,##0.00"),"-","△")&amp;"】"))</f>
        <v>【57.02】</v>
      </c>
      <c r="CB6" s="21">
        <f>IF(CB7="",NA(),CB7)</f>
        <v>365.68</v>
      </c>
      <c r="CC6" s="21">
        <f t="shared" ref="CC6:CK6" si="9">IF(CC7="",NA(),CC7)</f>
        <v>289.54000000000002</v>
      </c>
      <c r="CD6" s="21">
        <f t="shared" si="9"/>
        <v>277.86</v>
      </c>
      <c r="CE6" s="21">
        <f t="shared" si="9"/>
        <v>309.27999999999997</v>
      </c>
      <c r="CF6" s="21">
        <f t="shared" si="9"/>
        <v>374.87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50.32</v>
      </c>
      <c r="CN6" s="21">
        <f t="shared" ref="CN6:CV6" si="10">IF(CN7="",NA(),CN7)</f>
        <v>43.67</v>
      </c>
      <c r="CO6" s="21">
        <f t="shared" si="10"/>
        <v>43.86</v>
      </c>
      <c r="CP6" s="21">
        <f t="shared" si="10"/>
        <v>42.84</v>
      </c>
      <c r="CQ6" s="21">
        <f t="shared" si="10"/>
        <v>42.75</v>
      </c>
      <c r="CR6" s="21">
        <f t="shared" si="10"/>
        <v>50.68</v>
      </c>
      <c r="CS6" s="21">
        <f t="shared" si="10"/>
        <v>50.14</v>
      </c>
      <c r="CT6" s="21">
        <f t="shared" si="10"/>
        <v>54.83</v>
      </c>
      <c r="CU6" s="21">
        <f t="shared" si="10"/>
        <v>66.53</v>
      </c>
      <c r="CV6" s="21">
        <f t="shared" si="10"/>
        <v>52.35</v>
      </c>
      <c r="CW6" s="20" t="str">
        <f>IF(CW7="","",IF(CW7="-","【-】","【"&amp;SUBSTITUTE(TEXT(CW7,"#,##0.00"),"-","△")&amp;"】"))</f>
        <v>【52.55】</v>
      </c>
      <c r="CX6" s="21">
        <f>IF(CX7="",NA(),CX7)</f>
        <v>81.98</v>
      </c>
      <c r="CY6" s="21">
        <f t="shared" ref="CY6:DG6" si="11">IF(CY7="",NA(),CY7)</f>
        <v>84.06</v>
      </c>
      <c r="CZ6" s="21">
        <f t="shared" si="11"/>
        <v>85.31</v>
      </c>
      <c r="DA6" s="21">
        <f t="shared" si="11"/>
        <v>83.31</v>
      </c>
      <c r="DB6" s="21">
        <f t="shared" si="11"/>
        <v>81.81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104299</v>
      </c>
      <c r="D7" s="23">
        <v>47</v>
      </c>
      <c r="E7" s="23">
        <v>17</v>
      </c>
      <c r="F7" s="23">
        <v>5</v>
      </c>
      <c r="G7" s="23">
        <v>0</v>
      </c>
      <c r="H7" s="23" t="s">
        <v>98</v>
      </c>
      <c r="I7" s="23" t="s">
        <v>99</v>
      </c>
      <c r="J7" s="23" t="s">
        <v>100</v>
      </c>
      <c r="K7" s="23" t="s">
        <v>101</v>
      </c>
      <c r="L7" s="23" t="s">
        <v>102</v>
      </c>
      <c r="M7" s="23" t="s">
        <v>103</v>
      </c>
      <c r="N7" s="24" t="s">
        <v>104</v>
      </c>
      <c r="O7" s="24" t="s">
        <v>105</v>
      </c>
      <c r="P7" s="24">
        <v>14.36</v>
      </c>
      <c r="Q7" s="24">
        <v>100.77</v>
      </c>
      <c r="R7" s="24">
        <v>2970</v>
      </c>
      <c r="S7" s="24">
        <v>12661</v>
      </c>
      <c r="T7" s="24">
        <v>253.91</v>
      </c>
      <c r="U7" s="24">
        <v>49.86</v>
      </c>
      <c r="V7" s="24">
        <v>1798</v>
      </c>
      <c r="W7" s="24">
        <v>2.02</v>
      </c>
      <c r="X7" s="24">
        <v>890.1</v>
      </c>
      <c r="Y7" s="24">
        <v>62.04</v>
      </c>
      <c r="Z7" s="24">
        <v>68.88</v>
      </c>
      <c r="AA7" s="24">
        <v>68.099999999999994</v>
      </c>
      <c r="AB7" s="24">
        <v>65.22</v>
      </c>
      <c r="AC7" s="24">
        <v>59.99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1.05</v>
      </c>
      <c r="BG7" s="24">
        <v>9.7100000000000009</v>
      </c>
      <c r="BH7" s="24">
        <v>11.72</v>
      </c>
      <c r="BI7" s="24">
        <v>3.03</v>
      </c>
      <c r="BJ7" s="24">
        <v>57.67</v>
      </c>
      <c r="BK7" s="24">
        <v>789.46</v>
      </c>
      <c r="BL7" s="24">
        <v>826.83</v>
      </c>
      <c r="BM7" s="24">
        <v>867.83</v>
      </c>
      <c r="BN7" s="24">
        <v>791.76</v>
      </c>
      <c r="BO7" s="24">
        <v>900.82</v>
      </c>
      <c r="BP7" s="24">
        <v>809.19</v>
      </c>
      <c r="BQ7" s="24">
        <v>44.19</v>
      </c>
      <c r="BR7" s="24">
        <v>56.44</v>
      </c>
      <c r="BS7" s="24">
        <v>60.28</v>
      </c>
      <c r="BT7" s="24">
        <v>53.98</v>
      </c>
      <c r="BU7" s="24">
        <v>44.04</v>
      </c>
      <c r="BV7" s="24">
        <v>57.77</v>
      </c>
      <c r="BW7" s="24">
        <v>57.31</v>
      </c>
      <c r="BX7" s="24">
        <v>57.08</v>
      </c>
      <c r="BY7" s="24">
        <v>56.26</v>
      </c>
      <c r="BZ7" s="24">
        <v>52.94</v>
      </c>
      <c r="CA7" s="24">
        <v>57.02</v>
      </c>
      <c r="CB7" s="24">
        <v>365.68</v>
      </c>
      <c r="CC7" s="24">
        <v>289.54000000000002</v>
      </c>
      <c r="CD7" s="24">
        <v>277.86</v>
      </c>
      <c r="CE7" s="24">
        <v>309.27999999999997</v>
      </c>
      <c r="CF7" s="24">
        <v>374.87</v>
      </c>
      <c r="CG7" s="24">
        <v>274.35000000000002</v>
      </c>
      <c r="CH7" s="24">
        <v>273.52</v>
      </c>
      <c r="CI7" s="24">
        <v>274.99</v>
      </c>
      <c r="CJ7" s="24">
        <v>282.08999999999997</v>
      </c>
      <c r="CK7" s="24">
        <v>303.27999999999997</v>
      </c>
      <c r="CL7" s="24">
        <v>273.68</v>
      </c>
      <c r="CM7" s="24">
        <v>50.32</v>
      </c>
      <c r="CN7" s="24">
        <v>43.67</v>
      </c>
      <c r="CO7" s="24">
        <v>43.86</v>
      </c>
      <c r="CP7" s="24">
        <v>42.84</v>
      </c>
      <c r="CQ7" s="24">
        <v>42.75</v>
      </c>
      <c r="CR7" s="24">
        <v>50.68</v>
      </c>
      <c r="CS7" s="24">
        <v>50.14</v>
      </c>
      <c r="CT7" s="24">
        <v>54.83</v>
      </c>
      <c r="CU7" s="24">
        <v>66.53</v>
      </c>
      <c r="CV7" s="24">
        <v>52.35</v>
      </c>
      <c r="CW7" s="24">
        <v>52.55</v>
      </c>
      <c r="CX7" s="24">
        <v>81.98</v>
      </c>
      <c r="CY7" s="24">
        <v>84.06</v>
      </c>
      <c r="CZ7" s="24">
        <v>85.31</v>
      </c>
      <c r="DA7" s="24">
        <v>83.31</v>
      </c>
      <c r="DB7" s="24">
        <v>81.81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2024-02-19T01:17:16Z</cp:lastPrinted>
  <dcterms:created xsi:type="dcterms:W3CDTF">2023-12-12T02:53:16Z</dcterms:created>
  <dcterms:modified xsi:type="dcterms:W3CDTF">2024-02-19T07:03:03Z</dcterms:modified>
  <cp:category/>
</cp:coreProperties>
</file>