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1" documentId="11_647F4B370CA8CBA254049F08FA5726B0BB023F94" xr6:coauthVersionLast="47" xr6:coauthVersionMax="47" xr10:uidLastSave="{5ABF001F-FC33-4B66-94AD-5A94B8AEE7CF}"/>
  <workbookProtection workbookAlgorithmName="SHA-512" workbookHashValue="+Kf0KqFkcN+y2W5ySwSH5djJSp7w3GM4r9nwP2Pdauo3eojotziA9YgHfdx0cdq2YXH/x9dAuWHlsMc8se2j/Q==" workbookSaltValue="IqiQhILWMEyfkAfJ7E6Xqg=="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Q6" i="5"/>
  <c r="P6" i="5"/>
  <c r="O6" i="5"/>
  <c r="N6" i="5"/>
  <c r="M6" i="5"/>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AL10" i="4"/>
  <c r="AD10" i="4"/>
  <c r="W10" i="4"/>
  <c r="P10" i="4"/>
  <c r="I10" i="4"/>
  <c r="B10" i="4"/>
  <c r="BB8" i="4"/>
  <c r="AL8" i="4"/>
  <c r="AD8" i="4"/>
  <c r="P8" i="4"/>
  <c r="I8" i="4"/>
  <c r="B8" i="4"/>
  <c r="B6" i="4"/>
</calcChain>
</file>

<file path=xl/sharedStrings.xml><?xml version="1.0" encoding="utf-8"?>
<sst xmlns="http://schemas.openxmlformats.org/spreadsheetml/2006/main" count="247" uniqueCount="116">
  <si>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</si>
  <si>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</si>
  <si>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</si>
  <si>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</si>
  <si>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</si>
  <si>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</si>
  <si>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</si>
  <si>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</si>
  <si>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</si>
  <si>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</si>
  <si>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</si>
  <si>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</si>
  <si>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</si>
  <si>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</si>
  <si>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</si>
  <si>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</si>
  <si>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</si>
  <si>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</si>
  <si>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</si>
  <si>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</si>
  <si>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</si>
  <si>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</si>
  <si>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</si>
  <si>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</si>
  <si>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</si>
  <si>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</si>
  <si>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</si>
  <si>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</si>
  <si>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</si>
  <si>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</si>
  <si>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</si>
  <si>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</si>
  <si>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</si>
  <si>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</si>
  <si>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</si>
  <si>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</si>
  <si>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</si>
  <si>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</si>
  <si>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</si>
  <si>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</si>
  <si>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</si>
  <si>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</si>
  <si>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</si>
  <si>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</si>
  <si>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</si>
  <si>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</si>
  <si>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</si>
  <si>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</si>
  <si>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</si>
  <si>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</si>
  <si>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</si>
  <si>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</si>
  <si>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</si>
  <si>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</si>
  <si>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</si>
  <si>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</si>
  <si>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</si>
  <si>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</si>
  <si>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</si>
  <si>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</si>
  <si>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</si>
  <si>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</si>
  <si>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</si>
  <si>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</si>
  <si>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</si>
  <si>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</si>
  <si>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</si>
  <si>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</si>
  <si>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</si>
  <si>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</si>
  <si>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</si>
  <si>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</si>
  <si>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</si>
  <si>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</si>
  <si>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</si>
  <si>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</si>
  <si>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</si>
  <si>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</si>
  <si>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</si>
  <si>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</si>
  <si>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</si>
  <si>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</si>
  <si>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</si>
  <si>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</si>
  <si>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</si>
  <si>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</si>
  <si>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</si>
  <si>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</si>
  <si>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</si>
  <si>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</si>
  <si>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</si>
  <si>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</si>
  <si>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</si>
  <si>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</si>
  <si>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</si>
  <si>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</si>
  <si>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群馬県　神流町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</si>
  <si>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</si>
  <si>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</si>
  <si>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</si>
  <si>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</si>
  <si>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</si>
  <si>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</si>
  <si>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</si>
  <si>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</si>
  <si>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</si>
  <si>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</si>
  <si>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</si>
  <si>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</si>
  <si>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</si>
  <si>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</si>
  <si>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</si>
  <si>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</si>
  <si>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全体的に健全な経営といえる数値へ近づけるための経営改善が必要と考えられる。水洗化率については平均値より大きく下回っている。合併処理浄化槽への転換を呼びかけることが必要であることに関して町としては理解しているが、過疎地域で高齢者世帯が多く、さらに次の世代も住まないお宅が多い現状を考慮するとその世代への積極的な呼びかけは行えない。非水洗化人口の世代を分析し、転換の可能性のある世代への促進に力を入れていく必要があると考える。さらに今後は合併処理浄化槽設置希望者が少なくなるため施設整備費を抑え、修繕費に重点を置いて事業を継続していく必要があると考える。そのためには、経営に関して経費削減や適正な使用料について検討が必要である。なお、令和6年度からは公営企業会計への移行を予定している。</t>
  </si>
  <si>
    <t>①収益的収支比率･･･公営企業会計への移行業務委託料の増加、修繕費の増加により17ポイント減少。今後数年は、公営企業会計への移行による費用が発生するため費用削減などを考え分析する必要があると考える。④企業債残高対事業規模比率･･･公営企業会計への移行業務委託による企業債の増加が要因。合併処理浄化槽設置促進の観点から投資規模は同様の状況で推移すると考えられるため、使用料の改定等を検討していく必要がある。⑤経費回収率･･･委託料、修繕費等の増加により10ポイントほど減少している。平均値を下回っているため、今後使用料改定や費用削減の検討が必要である。⑥汚水処理原価･･･修繕費、委託料の増加の影響で前年度から201ポイントほど増加していて、平均値よりも高く推移しているため、費用削減などを考え分析する必要がある。⑦施設利用率…市町村設置型事業で整備した浄化槽については住民の一般家庭に設置されているため、過去5年間高い値で推移している。利用状況としては、適正に利用されていると考えられるため継続してこの値を保つ必要がある。今後利用率が低下する要因としては浄化槽を設置済みの家庭が空き家となった場合が考えられる。⑧水洗化率･･･過去5年間低い値であり、前年度から減少している。この数値だけを見ると合併処理浄化槽の更なる普及が必要と考えられるが、高齢者世帯が多くその家には次の世代が住まないお宅が多い現状や既存の単独処理浄化槽や汲取り槽は個人の資産であるため無理に合併処理浄化槽への転換をお願いできない点を考慮すると水洗化率は低いままではあるが現状から増加させていくのは難しい問題である。今後は非水洗化の世帯を年代などを把握し、水洗化の可能性のある住民へのアプローチをしていくことが必要と考えている。</t>
    <rPh sb="11" eb="13">
      <t>コウエイ</t>
    </rPh>
    <rPh sb="13" eb="15">
      <t>キギョウ</t>
    </rPh>
    <rPh sb="15" eb="17">
      <t>カイケイ</t>
    </rPh>
    <rPh sb="19" eb="21">
      <t>イコウ</t>
    </rPh>
    <rPh sb="21" eb="23">
      <t>ギョウム</t>
    </rPh>
    <rPh sb="23" eb="26">
      <t>イタクリョウ</t>
    </rPh>
    <rPh sb="27" eb="29">
      <t>ゾウカ</t>
    </rPh>
    <rPh sb="30" eb="33">
      <t>シュウゼンヒ</t>
    </rPh>
    <rPh sb="34" eb="36">
      <t>ゾウカ</t>
    </rPh>
    <rPh sb="45" eb="47">
      <t>ゲンショウ</t>
    </rPh>
    <rPh sb="48" eb="50">
      <t>コンゴ</t>
    </rPh>
    <rPh sb="50" eb="52">
      <t>スウネン</t>
    </rPh>
    <rPh sb="54" eb="56">
      <t>コウエイ</t>
    </rPh>
    <rPh sb="56" eb="58">
      <t>キギョウ</t>
    </rPh>
    <rPh sb="58" eb="60">
      <t>カイケイ</t>
    </rPh>
    <rPh sb="62" eb="64">
      <t>イコウ</t>
    </rPh>
    <rPh sb="67" eb="69">
      <t>ヒヨウ</t>
    </rPh>
    <rPh sb="70" eb="72">
      <t>ハッセイ</t>
    </rPh>
    <rPh sb="115" eb="117">
      <t>コウエイ</t>
    </rPh>
    <rPh sb="117" eb="119">
      <t>キギョウ</t>
    </rPh>
    <rPh sb="119" eb="121">
      <t>カイケイ</t>
    </rPh>
    <rPh sb="123" eb="125">
      <t>イコウ</t>
    </rPh>
    <rPh sb="125" eb="127">
      <t>ギョウム</t>
    </rPh>
    <rPh sb="127" eb="129">
      <t>イタク</t>
    </rPh>
    <rPh sb="132" eb="135">
      <t>キギョウサイ</t>
    </rPh>
    <rPh sb="136" eb="138">
      <t>ゾウカ</t>
    </rPh>
    <rPh sb="139" eb="141">
      <t>ヨウイン</t>
    </rPh>
    <rPh sb="215" eb="218">
      <t>シュウゼンヒ</t>
    </rPh>
    <rPh sb="285" eb="288">
      <t>シュウゼンヒ</t>
    </rPh>
    <rPh sb="289" eb="292">
      <t>イタクリョウ</t>
    </rPh>
    <phoneticPr fontId="1"/>
  </si>
  <si>
    <t>当町では平成8年度に合併処理浄化槽市町村設置型事業を開始し、事業開始から20年以上経過している。設置後の合併処理浄化槽については、神流町浄化槽清掃業許可業者各社による保守点検や清掃、法定検査を実施しているなかで公益財団法人群馬県環境検査事業団からの不適正浄化槽に対する指摘は増加している。経過年数を考えると今後さらに増加することも見込まれるため、今後も適正な管理を徹底し長く使用できるよう心がける必要がある。町として浄化槽本体の老朽化に関する状況把握は実施していないが、委託業者と連携し故障箇所の早期発見、早期修繕ができるような体制を構築している。現在まで大規模な修繕は発生していない。近年浄化槽内部の担体の修繕が多数発生しているが、これは１人暮らし世帯等使用頻度の少ない浄化槽に発生する不具合であるため、町としては仕方ないことであると認識している。今後、老朽化により合併処理浄化槽から合併処理浄化槽への入れ替えが発生することも視野に入れ事業を展開していく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</si>
</sst>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FD-4CFA-889B-D1D356DF6D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FD-4CFA-889B-D1D356DF6D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3B5-4890-A84F-9B7DD39FEE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03B5-4890-A84F-9B7DD39FEE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81.05</c:v>
                </c:pt>
                <c:pt idx="1">
                  <c:v>81.819999999999993</c:v>
                </c:pt>
                <c:pt idx="2">
                  <c:v>79.86</c:v>
                </c:pt>
                <c:pt idx="3">
                  <c:v>77.459999999999994</c:v>
                </c:pt>
                <c:pt idx="4">
                  <c:v>76.64</c:v>
                </c:pt>
              </c:numCache>
            </c:numRef>
          </c:val>
          <c:extLst>
            <c:ext xmlns:c16="http://schemas.microsoft.com/office/drawing/2014/chart" uri="{C3380CC4-5D6E-409C-BE32-E72D297353CC}">
              <c16:uniqueId val="{00000000-17C0-4CB8-BB5D-EE70BAF7CB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17C0-4CB8-BB5D-EE70BAF7CB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100.01</c:v>
                </c:pt>
                <c:pt idx="1">
                  <c:v>111.58</c:v>
                </c:pt>
                <c:pt idx="2">
                  <c:v>107.02</c:v>
                </c:pt>
                <c:pt idx="3">
                  <c:v>100</c:v>
                </c:pt>
                <c:pt idx="4">
                  <c:v>83.45</c:v>
                </c:pt>
              </c:numCache>
            </c:numRef>
          </c:val>
          <c:extLst>
            <c:ext xmlns:c16="http://schemas.microsoft.com/office/drawing/2014/chart" uri="{C3380CC4-5D6E-409C-BE32-E72D297353CC}">
              <c16:uniqueId val="{00000000-EBE6-4517-8399-97B287DB56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E6-4517-8399-97B287DB56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2E-4252-B7F7-42501EA6FC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2E-4252-B7F7-42501EA6FC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87-4434-930A-6E988F364E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87-4434-930A-6E988F364E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38-4542-9E15-F3F366B43D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38-4542-9E15-F3F366B43D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23-4BC8-951B-58AC021736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23-4BC8-951B-58AC021736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784.01</c:v>
                </c:pt>
                <c:pt idx="1">
                  <c:v>725.77</c:v>
                </c:pt>
                <c:pt idx="2">
                  <c:v>656.74</c:v>
                </c:pt>
                <c:pt idx="3">
                  <c:v>632.33000000000004</c:v>
                </c:pt>
                <c:pt idx="4">
                  <c:v>673.48</c:v>
                </c:pt>
              </c:numCache>
            </c:numRef>
          </c:val>
          <c:extLst>
            <c:ext xmlns:c16="http://schemas.microsoft.com/office/drawing/2014/chart" uri="{C3380CC4-5D6E-409C-BE32-E72D297353CC}">
              <c16:uniqueId val="{00000000-3BCD-4724-85F4-5A2C1FCC50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3BCD-4724-85F4-5A2C1FCC50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55.5</c:v>
                </c:pt>
                <c:pt idx="1">
                  <c:v>56.12</c:v>
                </c:pt>
                <c:pt idx="2">
                  <c:v>63.08</c:v>
                </c:pt>
                <c:pt idx="3">
                  <c:v>52.27</c:v>
                </c:pt>
                <c:pt idx="4">
                  <c:v>42.2</c:v>
                </c:pt>
              </c:numCache>
            </c:numRef>
          </c:val>
          <c:extLst>
            <c:ext xmlns:c16="http://schemas.microsoft.com/office/drawing/2014/chart" uri="{C3380CC4-5D6E-409C-BE32-E72D297353CC}">
              <c16:uniqueId val="{00000000-CD21-4E98-A761-FABB5356D1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CD21-4E98-A761-FABB5356D1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386.12</c:v>
                </c:pt>
                <c:pt idx="1">
                  <c:v>380.09</c:v>
                </c:pt>
                <c:pt idx="2">
                  <c:v>347.81</c:v>
                </c:pt>
                <c:pt idx="3">
                  <c:v>405.82</c:v>
                </c:pt>
                <c:pt idx="4">
                  <c:v>606.01</c:v>
                </c:pt>
              </c:numCache>
            </c:numRef>
          </c:val>
          <c:extLst>
            <c:ext xmlns:c16="http://schemas.microsoft.com/office/drawing/2014/chart" uri="{C3380CC4-5D6E-409C-BE32-E72D297353CC}">
              <c16:uniqueId val="{00000000-D8E7-47C2-8C2A-46A8E5D79D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D8E7-47C2-8C2A-46A8E5D79D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【307.39】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【86.02】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【84.27】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【294.83】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神流町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1641</v>
      </c>
      <c r="AM8" s="36"/>
      <c r="AN8" s="36"/>
      <c r="AO8" s="36"/>
      <c r="AP8" s="36"/>
      <c r="AQ8" s="36"/>
      <c r="AR8" s="36"/>
      <c r="AS8" s="36"/>
      <c r="AT8" s="37">
        <f>データ!T6</f>
        <v>114.6</v>
      </c>
      <c r="AU8" s="37"/>
      <c r="AV8" s="37"/>
      <c r="AW8" s="37"/>
      <c r="AX8" s="37"/>
      <c r="AY8" s="37"/>
      <c r="AZ8" s="37"/>
      <c r="BA8" s="37"/>
      <c r="BB8" s="37">
        <f>データ!U6</f>
        <v>14.32</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2">
      <c r="A9" s="2"/>
      <c r="B9" s="30" t="s">
        <v>20</v>
      </c>
      <c r="C9" s="30"/>
      <c r="D9" s="30"/>
      <c r="E9" s="30"/>
      <c r="F9" s="30"/>
      <c r="G9" s="30"/>
      <c r="H9" s="30"/>
      <c r="I9" s="30" t="s">
        <v>22</v>
      </c>
      <c r="J9" s="30"/>
      <c r="K9" s="30"/>
      <c r="L9" s="30"/>
      <c r="M9" s="30"/>
      <c r="N9" s="30"/>
      <c r="O9" s="30"/>
      <c r="P9" s="30" t="s">
        <v>24</v>
      </c>
      <c r="Q9" s="30"/>
      <c r="R9" s="30"/>
      <c r="S9" s="30"/>
      <c r="T9" s="30"/>
      <c r="U9" s="30"/>
      <c r="V9" s="30"/>
      <c r="W9" s="30" t="s">
        <v>27</v>
      </c>
      <c r="X9" s="30"/>
      <c r="Y9" s="30"/>
      <c r="Z9" s="30"/>
      <c r="AA9" s="30"/>
      <c r="AB9" s="30"/>
      <c r="AC9" s="30"/>
      <c r="AD9" s="30" t="s">
        <v>21</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52.99</v>
      </c>
      <c r="Q10" s="37"/>
      <c r="R10" s="37"/>
      <c r="S10" s="37"/>
      <c r="T10" s="37"/>
      <c r="U10" s="37"/>
      <c r="V10" s="37"/>
      <c r="W10" s="37">
        <f>データ!Q6</f>
        <v>100</v>
      </c>
      <c r="X10" s="37"/>
      <c r="Y10" s="37"/>
      <c r="Z10" s="37"/>
      <c r="AA10" s="37"/>
      <c r="AB10" s="37"/>
      <c r="AC10" s="37"/>
      <c r="AD10" s="36">
        <f>データ!R6</f>
        <v>3300</v>
      </c>
      <c r="AE10" s="36"/>
      <c r="AF10" s="36"/>
      <c r="AG10" s="36"/>
      <c r="AH10" s="36"/>
      <c r="AI10" s="36"/>
      <c r="AJ10" s="36"/>
      <c r="AK10" s="2"/>
      <c r="AL10" s="36">
        <f>データ!V6</f>
        <v>852</v>
      </c>
      <c r="AM10" s="36"/>
      <c r="AN10" s="36"/>
      <c r="AO10" s="36"/>
      <c r="AP10" s="36"/>
      <c r="AQ10" s="36"/>
      <c r="AR10" s="36"/>
      <c r="AS10" s="36"/>
      <c r="AT10" s="37">
        <f>データ!W6</f>
        <v>0.05</v>
      </c>
      <c r="AU10" s="37"/>
      <c r="AV10" s="37"/>
      <c r="AW10" s="37"/>
      <c r="AX10" s="37"/>
      <c r="AY10" s="37"/>
      <c r="AZ10" s="37"/>
      <c r="BA10" s="37"/>
      <c r="BB10" s="37">
        <f>データ!X6</f>
        <v>17040</v>
      </c>
      <c r="BC10" s="37"/>
      <c r="BD10" s="37"/>
      <c r="BE10" s="37"/>
      <c r="BF10" s="37"/>
      <c r="BG10" s="37"/>
      <c r="BH10" s="37"/>
      <c r="BI10" s="37"/>
      <c r="BJ10" s="2"/>
      <c r="BK10" s="2"/>
      <c r="BL10" s="46" t="s">
        <v>37</v>
      </c>
      <c r="BM10" s="47"/>
      <c r="BN10" s="48" t="s">
        <v>16</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41</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115</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2" t="s">
        <v>113</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2"/>
      <c r="BM80" s="73"/>
      <c r="BN80" s="73"/>
      <c r="BO80" s="73"/>
      <c r="BP80" s="73"/>
      <c r="BQ80" s="73"/>
      <c r="BR80" s="73"/>
      <c r="BS80" s="73"/>
      <c r="BT80" s="73"/>
      <c r="BU80" s="73"/>
      <c r="BV80" s="73"/>
      <c r="BW80" s="73"/>
      <c r="BX80" s="73"/>
      <c r="BY80" s="73"/>
      <c r="BZ80" s="74"/>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2"/>
      <c r="BM81" s="73"/>
      <c r="BN81" s="73"/>
      <c r="BO81" s="73"/>
      <c r="BP81" s="73"/>
      <c r="BQ81" s="73"/>
      <c r="BR81" s="73"/>
      <c r="BS81" s="73"/>
      <c r="BT81" s="73"/>
      <c r="BU81" s="73"/>
      <c r="BV81" s="73"/>
      <c r="BW81" s="73"/>
      <c r="BX81" s="73"/>
      <c r="BY81" s="73"/>
      <c r="BZ81" s="74"/>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5"/>
      <c r="BM82" s="76"/>
      <c r="BN82" s="76"/>
      <c r="BO82" s="76"/>
      <c r="BP82" s="76"/>
      <c r="BQ82" s="76"/>
      <c r="BR82" s="76"/>
      <c r="BS82" s="76"/>
      <c r="BT82" s="76"/>
      <c r="BU82" s="76"/>
      <c r="BV82" s="76"/>
      <c r="BW82" s="76"/>
      <c r="BX82" s="76"/>
      <c r="BY82" s="76"/>
      <c r="BZ82" s="77"/>
    </row>
    <row r="83" spans="1:78" x14ac:dyDescent="0.2">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44</v>
      </c>
      <c r="C85" s="6"/>
      <c r="D85" s="6"/>
      <c r="E85" s="6" t="s">
        <v>45</v>
      </c>
      <c r="F85" s="6" t="s">
        <v>47</v>
      </c>
      <c r="G85" s="6" t="s">
        <v>48</v>
      </c>
      <c r="H85" s="6" t="s">
        <v>42</v>
      </c>
      <c r="I85" s="6" t="s">
        <v>10</v>
      </c>
      <c r="J85" s="6" t="s">
        <v>49</v>
      </c>
      <c r="K85" s="6" t="s">
        <v>50</v>
      </c>
      <c r="L85" s="6" t="s">
        <v>32</v>
      </c>
      <c r="M85" s="6" t="s">
        <v>36</v>
      </c>
      <c r="N85" s="6" t="s">
        <v>51</v>
      </c>
      <c r="O85" s="6" t="s">
        <v>52</v>
      </c>
    </row>
    <row r="86" spans="1:78" hidden="1" x14ac:dyDescent="0.2">
      <c r="B86" s="6"/>
      <c r="C86" s="6"/>
      <c r="D86" s="6"/>
      <c r="E86" s="6" t="str">
        <f>データ!AI6</f>
        <v/>
      </c>
      <c r="F86" s="6" t="s">
        <v>39</v>
      </c>
      <c r="G86" s="6" t="s">
        <v>39</v>
      </c>
      <c r="H86" s="6" t="str">
        <f>データ!BP6</f>
        <v>【307.39】</v>
      </c>
      <c r="I86" s="6" t="str">
        <f>データ!CA6</f>
        <v>【57.03】</v>
      </c>
      <c r="J86" s="6" t="str">
        <f>データ!CL6</f>
        <v>【294.83】</v>
      </c>
      <c r="K86" s="6" t="str">
        <f>データ!CW6</f>
        <v>【84.27】</v>
      </c>
      <c r="L86" s="6" t="str">
        <f>データ!DH6</f>
        <v>【86.02】</v>
      </c>
      <c r="M86" s="6" t="s">
        <v>39</v>
      </c>
      <c r="N86" s="6" t="s">
        <v>39</v>
      </c>
      <c r="O86" s="6" t="str">
        <f>データ!EO6</f>
        <v>【-】</v>
      </c>
    </row>
  </sheetData>
  <sheetProtection algorithmName="SHA-512" hashValue="GgqkBD0AD9t1fP4LtVtXRGpQvXG6LWkiEbeRXuPUrtTOJX7J25gJQLhN427fqAlUEzilQpfsB2elg2BGP2r64w==" saltValue="YZBYO7JS0QeXspIkOv8Cm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18</v>
      </c>
      <c r="B3" s="16" t="s">
        <v>33</v>
      </c>
      <c r="C3" s="16" t="s">
        <v>58</v>
      </c>
      <c r="D3" s="16" t="s">
        <v>59</v>
      </c>
      <c r="E3" s="16" t="s">
        <v>5</v>
      </c>
      <c r="F3" s="16" t="s">
        <v>4</v>
      </c>
      <c r="G3" s="16" t="s">
        <v>23</v>
      </c>
      <c r="H3" s="80" t="s">
        <v>55</v>
      </c>
      <c r="I3" s="81"/>
      <c r="J3" s="81"/>
      <c r="K3" s="81"/>
      <c r="L3" s="81"/>
      <c r="M3" s="81"/>
      <c r="N3" s="81"/>
      <c r="O3" s="81"/>
      <c r="P3" s="81"/>
      <c r="Q3" s="81"/>
      <c r="R3" s="81"/>
      <c r="S3" s="81"/>
      <c r="T3" s="81"/>
      <c r="U3" s="81"/>
      <c r="V3" s="81"/>
      <c r="W3" s="81"/>
      <c r="X3" s="82"/>
      <c r="Y3" s="78"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2">
      <c r="A4" s="14" t="s">
        <v>60</v>
      </c>
      <c r="B4" s="17"/>
      <c r="C4" s="17"/>
      <c r="D4" s="17"/>
      <c r="E4" s="17"/>
      <c r="F4" s="17"/>
      <c r="G4" s="17"/>
      <c r="H4" s="83"/>
      <c r="I4" s="84"/>
      <c r="J4" s="84"/>
      <c r="K4" s="84"/>
      <c r="L4" s="84"/>
      <c r="M4" s="84"/>
      <c r="N4" s="84"/>
      <c r="O4" s="84"/>
      <c r="P4" s="84"/>
      <c r="Q4" s="84"/>
      <c r="R4" s="84"/>
      <c r="S4" s="84"/>
      <c r="T4" s="84"/>
      <c r="U4" s="84"/>
      <c r="V4" s="84"/>
      <c r="W4" s="84"/>
      <c r="X4" s="85"/>
      <c r="Y4" s="79" t="s">
        <v>25</v>
      </c>
      <c r="Z4" s="79"/>
      <c r="AA4" s="79"/>
      <c r="AB4" s="79"/>
      <c r="AC4" s="79"/>
      <c r="AD4" s="79"/>
      <c r="AE4" s="79"/>
      <c r="AF4" s="79"/>
      <c r="AG4" s="79"/>
      <c r="AH4" s="79"/>
      <c r="AI4" s="79"/>
      <c r="AJ4" s="79" t="s">
        <v>46</v>
      </c>
      <c r="AK4" s="79"/>
      <c r="AL4" s="79"/>
      <c r="AM4" s="79"/>
      <c r="AN4" s="79"/>
      <c r="AO4" s="79"/>
      <c r="AP4" s="79"/>
      <c r="AQ4" s="79"/>
      <c r="AR4" s="79"/>
      <c r="AS4" s="79"/>
      <c r="AT4" s="79"/>
      <c r="AU4" s="79" t="s">
        <v>28</v>
      </c>
      <c r="AV4" s="79"/>
      <c r="AW4" s="79"/>
      <c r="AX4" s="79"/>
      <c r="AY4" s="79"/>
      <c r="AZ4" s="79"/>
      <c r="BA4" s="79"/>
      <c r="BB4" s="79"/>
      <c r="BC4" s="79"/>
      <c r="BD4" s="79"/>
      <c r="BE4" s="79"/>
      <c r="BF4" s="79" t="s">
        <v>61</v>
      </c>
      <c r="BG4" s="79"/>
      <c r="BH4" s="79"/>
      <c r="BI4" s="79"/>
      <c r="BJ4" s="79"/>
      <c r="BK4" s="79"/>
      <c r="BL4" s="79"/>
      <c r="BM4" s="79"/>
      <c r="BN4" s="79"/>
      <c r="BO4" s="79"/>
      <c r="BP4" s="79"/>
      <c r="BQ4" s="79" t="s">
        <v>14</v>
      </c>
      <c r="BR4" s="79"/>
      <c r="BS4" s="79"/>
      <c r="BT4" s="79"/>
      <c r="BU4" s="79"/>
      <c r="BV4" s="79"/>
      <c r="BW4" s="79"/>
      <c r="BX4" s="79"/>
      <c r="BY4" s="79"/>
      <c r="BZ4" s="79"/>
      <c r="CA4" s="79"/>
      <c r="CB4" s="79" t="s">
        <v>62</v>
      </c>
      <c r="CC4" s="79"/>
      <c r="CD4" s="79"/>
      <c r="CE4" s="79"/>
      <c r="CF4" s="79"/>
      <c r="CG4" s="79"/>
      <c r="CH4" s="79"/>
      <c r="CI4" s="79"/>
      <c r="CJ4" s="79"/>
      <c r="CK4" s="79"/>
      <c r="CL4" s="79"/>
      <c r="CM4" s="79" t="s">
        <v>63</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2">
      <c r="A5" s="14" t="s">
        <v>69</v>
      </c>
      <c r="B5" s="18"/>
      <c r="C5" s="18"/>
      <c r="D5" s="18"/>
      <c r="E5" s="18"/>
      <c r="F5" s="18"/>
      <c r="G5" s="18"/>
      <c r="H5" s="23" t="s">
        <v>57</v>
      </c>
      <c r="I5" s="23" t="s">
        <v>70</v>
      </c>
      <c r="J5" s="23" t="s">
        <v>71</v>
      </c>
      <c r="K5" s="23" t="s">
        <v>72</v>
      </c>
      <c r="L5" s="23" t="s">
        <v>73</v>
      </c>
      <c r="M5" s="23" t="s">
        <v>6</v>
      </c>
      <c r="N5" s="23" t="s">
        <v>74</v>
      </c>
      <c r="O5" s="23" t="s">
        <v>75</v>
      </c>
      <c r="P5" s="23" t="s">
        <v>76</v>
      </c>
      <c r="Q5" s="23" t="s">
        <v>77</v>
      </c>
      <c r="R5" s="23" t="s">
        <v>78</v>
      </c>
      <c r="S5" s="23" t="s">
        <v>79</v>
      </c>
      <c r="T5" s="23" t="s">
        <v>80</v>
      </c>
      <c r="U5" s="23" t="s">
        <v>64</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44</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5" s="13" customFormat="1" x14ac:dyDescent="0.2">
      <c r="A6" s="14" t="s">
        <v>95</v>
      </c>
      <c r="B6" s="19">
        <f t="shared" ref="B6:X6" si="1">B7</f>
        <v>2022</v>
      </c>
      <c r="C6" s="19">
        <f t="shared" si="1"/>
        <v>103675</v>
      </c>
      <c r="D6" s="19">
        <f t="shared" si="1"/>
        <v>47</v>
      </c>
      <c r="E6" s="19">
        <f t="shared" si="1"/>
        <v>18</v>
      </c>
      <c r="F6" s="19">
        <f t="shared" si="1"/>
        <v>0</v>
      </c>
      <c r="G6" s="19">
        <f t="shared" si="1"/>
        <v>0</v>
      </c>
      <c r="H6" s="19" t="str">
        <f t="shared" si="1"/>
        <v>群馬県　神流町</v>
      </c>
      <c r="I6" s="19" t="str">
        <f t="shared" si="1"/>
        <v>法非適用</v>
      </c>
      <c r="J6" s="19" t="str">
        <f t="shared" si="1"/>
        <v>下水道事業</v>
      </c>
      <c r="K6" s="19" t="str">
        <f t="shared" si="1"/>
        <v>特定地域生活排水処理</v>
      </c>
      <c r="L6" s="19" t="str">
        <f t="shared" si="1"/>
        <v>K2</v>
      </c>
      <c r="M6" s="19" t="str">
        <f t="shared" si="1"/>
        <v>非設置</v>
      </c>
      <c r="N6" s="24" t="str">
        <f t="shared" si="1"/>
        <v>-</v>
      </c>
      <c r="O6" s="24" t="str">
        <f t="shared" si="1"/>
        <v>該当数値なし</v>
      </c>
      <c r="P6" s="24">
        <f t="shared" si="1"/>
        <v>52.99</v>
      </c>
      <c r="Q6" s="24">
        <f t="shared" si="1"/>
        <v>100</v>
      </c>
      <c r="R6" s="24">
        <f t="shared" si="1"/>
        <v>3300</v>
      </c>
      <c r="S6" s="24">
        <f t="shared" si="1"/>
        <v>1641</v>
      </c>
      <c r="T6" s="24">
        <f t="shared" si="1"/>
        <v>114.6</v>
      </c>
      <c r="U6" s="24">
        <f t="shared" si="1"/>
        <v>14.32</v>
      </c>
      <c r="V6" s="24">
        <f t="shared" si="1"/>
        <v>852</v>
      </c>
      <c r="W6" s="24">
        <f t="shared" si="1"/>
        <v>0.05</v>
      </c>
      <c r="X6" s="24">
        <f t="shared" si="1"/>
        <v>17040</v>
      </c>
      <c r="Y6" s="28">
        <f t="shared" ref="Y6:AH6" si="2">IF(Y7="",NA(),Y7)</f>
        <v>100.01</v>
      </c>
      <c r="Z6" s="28">
        <f t="shared" si="2"/>
        <v>111.58</v>
      </c>
      <c r="AA6" s="28">
        <f t="shared" si="2"/>
        <v>107.02</v>
      </c>
      <c r="AB6" s="28">
        <f t="shared" si="2"/>
        <v>100</v>
      </c>
      <c r="AC6" s="28">
        <f t="shared" si="2"/>
        <v>83.45</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784.01</v>
      </c>
      <c r="BG6" s="28">
        <f t="shared" si="5"/>
        <v>725.77</v>
      </c>
      <c r="BH6" s="28">
        <f t="shared" si="5"/>
        <v>656.74</v>
      </c>
      <c r="BI6" s="28">
        <f t="shared" si="5"/>
        <v>632.33000000000004</v>
      </c>
      <c r="BJ6" s="28">
        <f t="shared" si="5"/>
        <v>673.48</v>
      </c>
      <c r="BK6" s="28">
        <f t="shared" si="5"/>
        <v>296.89</v>
      </c>
      <c r="BL6" s="28">
        <f t="shared" si="5"/>
        <v>270.57</v>
      </c>
      <c r="BM6" s="28">
        <f t="shared" si="5"/>
        <v>294.27</v>
      </c>
      <c r="BN6" s="28">
        <f t="shared" si="5"/>
        <v>294.08999999999997</v>
      </c>
      <c r="BO6" s="28">
        <f t="shared" si="5"/>
        <v>294.08999999999997</v>
      </c>
      <c r="BP6" s="24" t="str">
        <f>IF(BP7="","",IF(BP7="-","【-】","【"&amp;SUBSTITUTE(TEXT(BP7,"#,##0.00"),"-","△")&amp;"】"))</f>
        <v>【307.39】</v>
      </c>
      <c r="BQ6" s="28">
        <f t="shared" ref="BQ6:BZ6" si="6">IF(BQ7="",NA(),BQ7)</f>
        <v>55.5</v>
      </c>
      <c r="BR6" s="28">
        <f t="shared" si="6"/>
        <v>56.12</v>
      </c>
      <c r="BS6" s="28">
        <f t="shared" si="6"/>
        <v>63.08</v>
      </c>
      <c r="BT6" s="28">
        <f t="shared" si="6"/>
        <v>52.27</v>
      </c>
      <c r="BU6" s="28">
        <f t="shared" si="6"/>
        <v>42.2</v>
      </c>
      <c r="BV6" s="28">
        <f t="shared" si="6"/>
        <v>63.06</v>
      </c>
      <c r="BW6" s="28">
        <f t="shared" si="6"/>
        <v>62.5</v>
      </c>
      <c r="BX6" s="28">
        <f t="shared" si="6"/>
        <v>60.59</v>
      </c>
      <c r="BY6" s="28">
        <f t="shared" si="6"/>
        <v>60</v>
      </c>
      <c r="BZ6" s="28">
        <f t="shared" si="6"/>
        <v>59.01</v>
      </c>
      <c r="CA6" s="24" t="str">
        <f>IF(CA7="","",IF(CA7="-","【-】","【"&amp;SUBSTITUTE(TEXT(CA7,"#,##0.00"),"-","△")&amp;"】"))</f>
        <v>【57.03】</v>
      </c>
      <c r="CB6" s="28">
        <f t="shared" ref="CB6:CK6" si="7">IF(CB7="",NA(),CB7)</f>
        <v>386.12</v>
      </c>
      <c r="CC6" s="28">
        <f t="shared" si="7"/>
        <v>380.09</v>
      </c>
      <c r="CD6" s="28">
        <f t="shared" si="7"/>
        <v>347.81</v>
      </c>
      <c r="CE6" s="28">
        <f t="shared" si="7"/>
        <v>405.82</v>
      </c>
      <c r="CF6" s="28">
        <f t="shared" si="7"/>
        <v>606.01</v>
      </c>
      <c r="CG6" s="28">
        <f t="shared" si="7"/>
        <v>264.77</v>
      </c>
      <c r="CH6" s="28">
        <f t="shared" si="7"/>
        <v>269.33</v>
      </c>
      <c r="CI6" s="28">
        <f t="shared" si="7"/>
        <v>280.23</v>
      </c>
      <c r="CJ6" s="28">
        <f t="shared" si="7"/>
        <v>282.70999999999998</v>
      </c>
      <c r="CK6" s="28">
        <f t="shared" si="7"/>
        <v>291.82</v>
      </c>
      <c r="CL6" s="24" t="str">
        <f>IF(CL7="","",IF(CL7="-","【-】","【"&amp;SUBSTITUTE(TEXT(CL7,"#,##0.00"),"-","△")&amp;"】"))</f>
        <v>【294.83】</v>
      </c>
      <c r="CM6" s="28">
        <f t="shared" ref="CM6:CV6" si="8">IF(CM7="",NA(),CM7)</f>
        <v>100</v>
      </c>
      <c r="CN6" s="28">
        <f t="shared" si="8"/>
        <v>100</v>
      </c>
      <c r="CO6" s="28">
        <f t="shared" si="8"/>
        <v>100</v>
      </c>
      <c r="CP6" s="28">
        <f t="shared" si="8"/>
        <v>100</v>
      </c>
      <c r="CQ6" s="28">
        <f t="shared" si="8"/>
        <v>100</v>
      </c>
      <c r="CR6" s="28">
        <f t="shared" si="8"/>
        <v>59.94</v>
      </c>
      <c r="CS6" s="28">
        <f t="shared" si="8"/>
        <v>59.64</v>
      </c>
      <c r="CT6" s="28">
        <f t="shared" si="8"/>
        <v>58.19</v>
      </c>
      <c r="CU6" s="28">
        <f t="shared" si="8"/>
        <v>56.52</v>
      </c>
      <c r="CV6" s="28">
        <f t="shared" si="8"/>
        <v>88.45</v>
      </c>
      <c r="CW6" s="24" t="str">
        <f>IF(CW7="","",IF(CW7="-","【-】","【"&amp;SUBSTITUTE(TEXT(CW7,"#,##0.00"),"-","△")&amp;"】"))</f>
        <v>【84.27】</v>
      </c>
      <c r="CX6" s="28">
        <f t="shared" ref="CX6:DG6" si="9">IF(CX7="",NA(),CX7)</f>
        <v>81.05</v>
      </c>
      <c r="CY6" s="28">
        <f t="shared" si="9"/>
        <v>81.819999999999993</v>
      </c>
      <c r="CZ6" s="28">
        <f t="shared" si="9"/>
        <v>79.86</v>
      </c>
      <c r="DA6" s="28">
        <f t="shared" si="9"/>
        <v>77.459999999999994</v>
      </c>
      <c r="DB6" s="28">
        <f t="shared" si="9"/>
        <v>76.64</v>
      </c>
      <c r="DC6" s="28">
        <f t="shared" si="9"/>
        <v>89.66</v>
      </c>
      <c r="DD6" s="28">
        <f t="shared" si="9"/>
        <v>90.63</v>
      </c>
      <c r="DE6" s="28">
        <f t="shared" si="9"/>
        <v>87.8</v>
      </c>
      <c r="DF6" s="28">
        <f t="shared" si="9"/>
        <v>88.43</v>
      </c>
      <c r="DG6" s="28">
        <f t="shared" si="9"/>
        <v>90.34</v>
      </c>
      <c r="DH6" s="24" t="str">
        <f>IF(DH7="","",IF(DH7="-","【-】","【"&amp;SUBSTITUTE(TEXT(DH7,"#,##0.00"),"-","△")&amp;"】"))</f>
        <v>【86.02】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5" s="13" customFormat="1" x14ac:dyDescent="0.2">
      <c r="A7" s="14"/>
      <c r="B7" s="20">
        <v>2022</v>
      </c>
      <c r="C7" s="20">
        <v>103675</v>
      </c>
      <c r="D7" s="20">
        <v>47</v>
      </c>
      <c r="E7" s="20">
        <v>18</v>
      </c>
      <c r="F7" s="20">
        <v>0</v>
      </c>
      <c r="G7" s="20">
        <v>0</v>
      </c>
      <c r="H7" s="20" t="s">
        <v>96</v>
      </c>
      <c r="I7" s="20" t="s">
        <v>97</v>
      </c>
      <c r="J7" s="20" t="s">
        <v>98</v>
      </c>
      <c r="K7" s="20" t="s">
        <v>99</v>
      </c>
      <c r="L7" s="20" t="s">
        <v>100</v>
      </c>
      <c r="M7" s="20" t="s">
        <v>101</v>
      </c>
      <c r="N7" s="25" t="s">
        <v>39</v>
      </c>
      <c r="O7" s="25" t="s">
        <v>102</v>
      </c>
      <c r="P7" s="25">
        <v>52.99</v>
      </c>
      <c r="Q7" s="25">
        <v>100</v>
      </c>
      <c r="R7" s="25">
        <v>3300</v>
      </c>
      <c r="S7" s="25">
        <v>1641</v>
      </c>
      <c r="T7" s="25">
        <v>114.6</v>
      </c>
      <c r="U7" s="25">
        <v>14.32</v>
      </c>
      <c r="V7" s="25">
        <v>852</v>
      </c>
      <c r="W7" s="25">
        <v>0.05</v>
      </c>
      <c r="X7" s="25">
        <v>17040</v>
      </c>
      <c r="Y7" s="25">
        <v>100.01</v>
      </c>
      <c r="Z7" s="25">
        <v>111.58</v>
      </c>
      <c r="AA7" s="25">
        <v>107.02</v>
      </c>
      <c r="AB7" s="25">
        <v>100</v>
      </c>
      <c r="AC7" s="25">
        <v>83.45</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784.01</v>
      </c>
      <c r="BG7" s="25">
        <v>725.77</v>
      </c>
      <c r="BH7" s="25">
        <v>656.74</v>
      </c>
      <c r="BI7" s="25">
        <v>632.33000000000004</v>
      </c>
      <c r="BJ7" s="25">
        <v>673.48</v>
      </c>
      <c r="BK7" s="25">
        <v>296.89</v>
      </c>
      <c r="BL7" s="25">
        <v>270.57</v>
      </c>
      <c r="BM7" s="25">
        <v>294.27</v>
      </c>
      <c r="BN7" s="25">
        <v>294.08999999999997</v>
      </c>
      <c r="BO7" s="25">
        <v>294.08999999999997</v>
      </c>
      <c r="BP7" s="25">
        <v>307.39</v>
      </c>
      <c r="BQ7" s="25">
        <v>55.5</v>
      </c>
      <c r="BR7" s="25">
        <v>56.12</v>
      </c>
      <c r="BS7" s="25">
        <v>63.08</v>
      </c>
      <c r="BT7" s="25">
        <v>52.27</v>
      </c>
      <c r="BU7" s="25">
        <v>42.2</v>
      </c>
      <c r="BV7" s="25">
        <v>63.06</v>
      </c>
      <c r="BW7" s="25">
        <v>62.5</v>
      </c>
      <c r="BX7" s="25">
        <v>60.59</v>
      </c>
      <c r="BY7" s="25">
        <v>60</v>
      </c>
      <c r="BZ7" s="25">
        <v>59.01</v>
      </c>
      <c r="CA7" s="25">
        <v>57.03</v>
      </c>
      <c r="CB7" s="25">
        <v>386.12</v>
      </c>
      <c r="CC7" s="25">
        <v>380.09</v>
      </c>
      <c r="CD7" s="25">
        <v>347.81</v>
      </c>
      <c r="CE7" s="25">
        <v>405.82</v>
      </c>
      <c r="CF7" s="25">
        <v>606.01</v>
      </c>
      <c r="CG7" s="25">
        <v>264.77</v>
      </c>
      <c r="CH7" s="25">
        <v>269.33</v>
      </c>
      <c r="CI7" s="25">
        <v>280.23</v>
      </c>
      <c r="CJ7" s="25">
        <v>282.70999999999998</v>
      </c>
      <c r="CK7" s="25">
        <v>291.82</v>
      </c>
      <c r="CL7" s="25">
        <v>294.83</v>
      </c>
      <c r="CM7" s="25">
        <v>100</v>
      </c>
      <c r="CN7" s="25">
        <v>100</v>
      </c>
      <c r="CO7" s="25">
        <v>100</v>
      </c>
      <c r="CP7" s="25">
        <v>100</v>
      </c>
      <c r="CQ7" s="25">
        <v>100</v>
      </c>
      <c r="CR7" s="25">
        <v>59.94</v>
      </c>
      <c r="CS7" s="25">
        <v>59.64</v>
      </c>
      <c r="CT7" s="25">
        <v>58.19</v>
      </c>
      <c r="CU7" s="25">
        <v>56.52</v>
      </c>
      <c r="CV7" s="25">
        <v>88.45</v>
      </c>
      <c r="CW7" s="25">
        <v>84.27</v>
      </c>
      <c r="CX7" s="25">
        <v>81.05</v>
      </c>
      <c r="CY7" s="25">
        <v>81.819999999999993</v>
      </c>
      <c r="CZ7" s="25">
        <v>79.86</v>
      </c>
      <c r="DA7" s="25">
        <v>77.459999999999994</v>
      </c>
      <c r="DB7" s="25">
        <v>76.64</v>
      </c>
      <c r="DC7" s="25">
        <v>89.66</v>
      </c>
      <c r="DD7" s="25">
        <v>90.63</v>
      </c>
      <c r="DE7" s="25">
        <v>87.8</v>
      </c>
      <c r="DF7" s="25">
        <v>88.43</v>
      </c>
      <c r="DG7" s="25">
        <v>90.34</v>
      </c>
      <c r="DH7" s="25">
        <v>86.02</v>
      </c>
      <c r="DI7" s="25"/>
      <c r="DJ7" s="25"/>
      <c r="DK7" s="25"/>
      <c r="DL7" s="25"/>
      <c r="DM7" s="25"/>
      <c r="DN7" s="25"/>
      <c r="DO7" s="25"/>
      <c r="DP7" s="25"/>
      <c r="DQ7" s="25"/>
      <c r="DR7" s="25"/>
      <c r="DS7" s="25"/>
      <c r="DT7" s="25"/>
      <c r="DU7" s="25"/>
      <c r="DV7" s="25"/>
      <c r="DW7" s="25"/>
      <c r="DX7" s="25"/>
      <c r="DY7" s="25"/>
      <c r="DZ7" s="25"/>
      <c r="EA7" s="25"/>
      <c r="EB7" s="25"/>
      <c r="EC7" s="25"/>
      <c r="ED7" s="25"/>
      <c r="EE7" s="25" t="s">
        <v>39</v>
      </c>
      <c r="EF7" s="25" t="s">
        <v>39</v>
      </c>
      <c r="EG7" s="25" t="s">
        <v>39</v>
      </c>
      <c r="EH7" s="25" t="s">
        <v>39</v>
      </c>
      <c r="EI7" s="25" t="s">
        <v>39</v>
      </c>
      <c r="EJ7" s="25" t="s">
        <v>39</v>
      </c>
      <c r="EK7" s="25" t="s">
        <v>39</v>
      </c>
      <c r="EL7" s="25" t="s">
        <v>39</v>
      </c>
      <c r="EM7" s="25" t="s">
        <v>39</v>
      </c>
      <c r="EN7" s="25" t="s">
        <v>39</v>
      </c>
      <c r="EO7" s="25" t="s">
        <v>39</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2">
      <c r="B11">
        <v>4</v>
      </c>
      <c r="C11">
        <v>3</v>
      </c>
      <c r="D11">
        <v>2</v>
      </c>
      <c r="E11">
        <v>1</v>
      </c>
      <c r="F11">
        <v>0</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2023-12-12T02:59:49Z</dcterms:created>
  <dcterms:modified xsi:type="dcterms:W3CDTF">2024-02-07T07:50:40Z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2024-02-01T10:22:35Z</vt:filetime>
  </property>
</Properties>
</file>