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goto-tetsuya.PREF\Desktop\新しいフォルダー (3)\"/>
    </mc:Choice>
  </mc:AlternateContent>
  <xr:revisionPtr revIDLastSave="0" documentId="13_ncr:1_{281781CB-468F-41BC-80AD-50B0AD075906}" xr6:coauthVersionLast="36" xr6:coauthVersionMax="36" xr10:uidLastSave="{00000000-0000-0000-0000-000000000000}"/>
  <workbookProtection workbookAlgorithmName="SHA-512" workbookHashValue="vEnKg+ycxU0fHbM9k1WCUOhE5MfCCFoUDjtVT4nQf8WCXvFpL1iqBlTpwt195JDw88QizxEyKG/L+R6Onu0bDw==" workbookSaltValue="kTRlKHKArqCJA7H8EXPrZw==" workbookSpinCount="100000" lockStructure="1"/>
  <bookViews>
    <workbookView xWindow="0" yWindow="0" windowWidth="15360" windowHeight="76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D126" i="4" s="1"/>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Z12" i="5" s="1"/>
  <c r="JL57" i="4"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BS9" i="4" s="1"/>
  <c r="U6" i="5"/>
  <c r="T6" i="5"/>
  <c r="S6" i="5"/>
  <c r="R6" i="5"/>
  <c r="Q6" i="5"/>
  <c r="B7" i="4" s="1"/>
  <c r="P6" i="5"/>
  <c r="HA5" i="4" s="1"/>
  <c r="O6" i="5"/>
  <c r="EJ5" i="4" s="1"/>
  <c r="N6" i="5"/>
  <c r="BS5" i="4" s="1"/>
  <c r="M6" i="5"/>
  <c r="GD8" i="5" s="1"/>
  <c r="L6" i="5"/>
  <c r="K6" i="5"/>
  <c r="J6" i="5"/>
  <c r="I6" i="5"/>
  <c r="B3" i="4" s="1"/>
  <c r="H6" i="5"/>
  <c r="B1" i="4" s="1"/>
  <c r="G6" i="5"/>
  <c r="F6" i="5"/>
  <c r="E6" i="5"/>
  <c r="D6" i="5"/>
  <c r="C6" i="5"/>
  <c r="B6" i="5"/>
  <c r="F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HA7" i="4"/>
  <c r="B5" i="4"/>
  <c r="HA3" i="4"/>
  <c r="EJ3" i="4"/>
  <c r="BS3"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HB12" i="5"/>
  <c r="KT57" i="4" s="1"/>
  <c r="HM18" i="5"/>
  <c r="HI18" i="5"/>
  <c r="HK12" i="5"/>
  <c r="KC72" i="4" s="1"/>
  <c r="HL18" i="5"/>
  <c r="HJ12" i="5"/>
  <c r="JL72" i="4" s="1"/>
  <c r="HK18" i="5"/>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I12" i="5"/>
  <c r="IU72" i="4" s="1"/>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M12" i="5"/>
  <c r="LK72" i="4" s="1"/>
  <c r="GZ18" i="5"/>
  <c r="HC18" i="5"/>
  <c r="GY18" i="5"/>
  <c r="HB18" i="5"/>
  <c r="HA18" i="5"/>
  <c r="HC12" i="5"/>
  <c r="LK57" i="4" s="1"/>
  <c r="GY12" i="5"/>
  <c r="IU57" i="4" s="1"/>
  <c r="HV18" i="5"/>
  <c r="HT12" i="5"/>
  <c r="JL87" i="4" s="1"/>
  <c r="HU18" i="5"/>
  <c r="HW12" i="5"/>
  <c r="LK87" i="4" s="1"/>
  <c r="HS12" i="5"/>
  <c r="IU87" i="4" s="1"/>
  <c r="HT18" i="5"/>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HA12" i="5"/>
  <c r="KC57" i="4" s="1"/>
  <c r="HV12" i="5"/>
  <c r="KT87"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FX18" i="5"/>
  <c r="FT18" i="5"/>
  <c r="FW18" i="5"/>
  <c r="FV18" i="5"/>
  <c r="FU18" i="5"/>
  <c r="FW12" i="5"/>
  <c r="GL87" i="4" s="1"/>
  <c r="FV12" i="5"/>
  <c r="FU87" i="4" s="1"/>
  <c r="FU12" i="5"/>
  <c r="FD87" i="4" s="1"/>
  <c r="FX12" i="5"/>
  <c r="HC87" i="4" s="1"/>
  <c r="FT12" i="5"/>
  <c r="EM87" i="4" s="1"/>
  <c r="FB18" i="5"/>
  <c r="FA18" i="5"/>
  <c r="FD18" i="5"/>
  <c r="EZ18" i="5"/>
  <c r="FC18" i="5"/>
  <c r="FA12" i="5"/>
  <c r="FD57" i="4" s="1"/>
  <c r="FD12" i="5"/>
  <c r="HC57" i="4" s="1"/>
  <c r="EZ12" i="5"/>
  <c r="EM57" i="4" s="1"/>
  <c r="FC12" i="5"/>
  <c r="GL57" i="4" s="1"/>
  <c r="FB12" i="5"/>
  <c r="FU57" i="4" s="1"/>
  <c r="FK18" i="5"/>
  <c r="FN18" i="5"/>
  <c r="FJ18" i="5"/>
  <c r="FM18" i="5"/>
  <c r="FL18" i="5"/>
  <c r="FN12" i="5"/>
  <c r="HC72" i="4" s="1"/>
  <c r="FJ12" i="5"/>
  <c r="EM72" i="4" s="1"/>
  <c r="FM12" i="5"/>
  <c r="GL72" i="4" s="1"/>
  <c r="FL12" i="5"/>
  <c r="FU72" i="4" s="1"/>
  <c r="FK12" i="5"/>
  <c r="FD7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GP18" i="5"/>
  <c r="GO18" i="5"/>
  <c r="GR18" i="5"/>
  <c r="GN18" i="5"/>
  <c r="GQ18" i="5"/>
  <c r="GO12" i="5"/>
  <c r="FD118" i="4" s="1"/>
  <c r="GP12" i="5"/>
  <c r="FU118" i="4" s="1"/>
  <c r="GN12" i="5"/>
  <c r="EM118" i="4" s="1"/>
  <c r="GR12" i="5"/>
  <c r="HC118" i="4" s="1"/>
  <c r="GQ12" i="5"/>
  <c r="GL118" i="4" s="1"/>
</calcChain>
</file>

<file path=xl/sharedStrings.xml><?xml version="1.0" encoding="utf-8"?>
<sst xmlns="http://schemas.openxmlformats.org/spreadsheetml/2006/main" count="1046" uniqueCount="278">
  <si>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</si>
  <si>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</si>
  <si>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</si>
  <si>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</si>
  <si>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</si>
  <si>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</si>
  <si>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</si>
  <si>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</si>
  <si>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基金への積立の有無…有
   目的：電気事業基金への繰入　3,420千円
一般会計への繰出しの有無…無
　 目的：　　　　　　　　　　　　　　　　　　　　千円
その他の有無…無　　　
　 目的：　　　　　　　　　　　　　　　　　　　　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</si>
  <si>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</si>
  <si>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</si>
  <si>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</si>
  <si>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</si>
  <si>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</si>
  <si>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</si>
  <si>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</si>
  <si>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</si>
  <si>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</si>
  <si>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</si>
  <si>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</si>
  <si>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</si>
  <si>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</si>
  <si>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</si>
  <si>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</si>
  <si>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</si>
  <si>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</si>
  <si>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</si>
  <si>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</si>
  <si>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</si>
  <si>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</si>
  <si>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</si>
  <si>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</si>
  <si>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</si>
  <si>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</si>
  <si>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</si>
  <si>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</si>
  <si>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</si>
  <si>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</si>
  <si>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</si>
  <si>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</si>
  <si>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</si>
  <si>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</si>
  <si>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</si>
  <si>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</si>
  <si>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</si>
  <si>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</si>
  <si>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</si>
  <si>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</si>
  <si>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</si>
  <si>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</si>
  <si>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</si>
  <si>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</si>
  <si>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</si>
  <si>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</si>
  <si>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</si>
  <si>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</si>
  <si>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</si>
  <si>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</si>
  <si>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</si>
  <si>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</si>
  <si>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</si>
  <si>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</si>
  <si>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</si>
  <si>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</si>
  <si>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</si>
  <si>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</si>
  <si>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</si>
  <si>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</si>
  <si>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</si>
  <si>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</si>
  <si>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</si>
  <si>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</si>
  <si>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</si>
  <si>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</si>
  <si>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</si>
  <si>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</si>
  <si>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</si>
  <si>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</si>
  <si>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</si>
  <si>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</si>
  <si>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</si>
  <si>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</si>
  <si>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</si>
  <si>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</si>
  <si>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</si>
  <si>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</si>
  <si>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</si>
  <si>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</si>
  <si>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</si>
  <si>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</si>
  <si>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</si>
  <si>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</si>
  <si>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</si>
  <si>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</si>
  <si>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</si>
  <si>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</si>
  <si>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</si>
  <si>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</si>
  <si>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</si>
  <si>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</si>
  <si>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</si>
  <si>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</si>
  <si>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</si>
  <si>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</si>
  <si>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</si>
  <si>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</si>
  <si>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</si>
  <si>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</si>
  <si>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</si>
  <si>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</si>
  <si>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</si>
  <si>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</si>
  <si>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</si>
  <si>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</si>
  <si>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</si>
  <si>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</si>
  <si>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</si>
  <si>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</si>
  <si>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</si>
  <si>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</si>
  <si>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</si>
  <si>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</si>
  <si>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</si>
  <si>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</si>
  <si>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</si>
  <si>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</si>
  <si>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102067</t>
  </si>
  <si>
    <t>47</t>
  </si>
  <si>
    <t>04</t>
  </si>
  <si>
    <t>0</t>
  </si>
  <si>
    <t>000</t>
  </si>
  <si>
    <t>群馬県　沼田市</t>
  </si>
  <si>
    <t>法非適用</t>
  </si>
  <si>
    <t>電気事業</t>
  </si>
  <si>
    <t>非設置</t>
  </si>
  <si>
    <t>該当数値なし</t>
  </si>
  <si>
    <t>-</t>
  </si>
  <si>
    <t>令和19年5月30日　沼田市多那太陽光発電所</t>
  </si>
  <si>
    <t>令和19年6月9日　沼田市多那太陽光発電所</t>
  </si>
  <si>
    <t>無</t>
  </si>
  <si>
    <t>東京電力エナジーパートナー㈱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</si>
  <si>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</si>
  <si>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</si>
  <si>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</si>
  <si>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</si>
  <si>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</si>
  <si>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</si>
  <si>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</si>
  <si>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</si>
  <si>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</si>
  <si>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</si>
  <si>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</si>
  <si>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</si>
  <si>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</si>
  <si>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</si>
  <si>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</si>
  <si>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</si>
  <si>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</si>
  <si>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</si>
  <si>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</si>
  <si>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</si>
  <si>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</si>
  <si>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</si>
  <si>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</si>
  <si>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</si>
  <si>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</si>
  <si>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</si>
  <si>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</si>
  <si>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</si>
  <si>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</si>
  <si>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</si>
  <si>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</si>
  <si>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</si>
  <si>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</si>
  <si>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</si>
  <si>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</si>
  <si>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</si>
  <si>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</si>
  <si>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</si>
  <si>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</si>
  <si>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</si>
  <si>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</si>
  <si>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</si>
  <si>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</si>
  <si>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</si>
  <si>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</si>
  <si>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</si>
  <si>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</si>
  <si>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</si>
  <si>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</si>
  <si>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</si>
  <si>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</si>
  <si>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</si>
  <si>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</si>
  <si>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</si>
  <si>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</si>
  <si>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</si>
  <si>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</si>
  <si>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</si>
  <si>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</si>
  <si>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</si>
  <si>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</si>
  <si>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</si>
  <si>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</si>
  <si>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</si>
  <si>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</si>
  <si>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</si>
  <si>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</si>
  <si>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</si>
  <si>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</si>
  <si>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</si>
  <si>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</si>
  <si>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</si>
  <si>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</si>
  <si>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</si>
  <si>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</si>
  <si>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</si>
  <si>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</si>
  <si>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</si>
  <si>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</si>
  <si>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</si>
  <si>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</si>
  <si>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</si>
  <si>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</si>
  <si>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</si>
  <si>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</si>
  <si>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</si>
  <si>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</si>
  <si>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</si>
  <si>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</si>
  <si>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</si>
  <si>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</si>
  <si>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</si>
  <si>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</si>
  <si>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</si>
  <si>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</si>
  <si>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</si>
  <si>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</si>
  <si>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</si>
  <si>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</si>
  <si>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</si>
  <si>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</si>
  <si>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</si>
  <si>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</si>
  <si>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</si>
  <si>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</si>
  <si>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</si>
  <si>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</si>
  <si>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</si>
  <si>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</si>
  <si>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</si>
  <si>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</si>
  <si>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</si>
  <si>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</si>
  <si>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</si>
  <si>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</si>
  <si>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</si>
  <si>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</si>
  <si>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</si>
  <si>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</si>
  <si>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</si>
  <si>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</si>
  <si>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</si>
  <si>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</si>
  <si>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</si>
  <si>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</si>
  <si>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</si>
  <si>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</si>
  <si>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</si>
  <si>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</si>
  <si>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</si>
  <si>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</si>
  <si>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</si>
  <si>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</si>
  <si>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</si>
  <si>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現状では太陽光発電によって想定どおりの売電収入が得られており､概ね健全な経営状況であります。また､売電収入から計画的に基金への積立てを行うことで､将来の設備更新・撤去に備えています。
  令和2年度から、令和6年度の発電開始に向けた小水力発電所の整備（設計・施工一括）を開始しています。建設改良費の主な財源は地方債で、発電開始後は固定価格買取制度を利用し、電力会社に全量売電することによって事業を運営していく計画です。
　今後も令和2年度に策定した経営戦略に基づく長期の収支計画により、健全な事業運営を進めていくものです。</t>
    <phoneticPr fontId="5"/>
  </si>
  <si>
    <t>　本市の太陽光発電所（佐山太陽光発電所、多那太陽光発電所）は､平成28年度に工事着工､平成29年5月に完成､発電を開始しました。
 発電開始から主要設備は順調に稼働しており､これまで計画どおりの売電収入が得られています。本年度においても、例年並みの発電量を確保し、収益的収支比率及び営業収支比率は､黒字であることを示す100％を上回り､概ね健全な経営状況であるといえます。
各項目の分析は以下のとおりです。
①収益的収支比率が減少した理由としては､前年度と比較して地方債償還金と修繕費が増加したことがあげられます。
②営業収支比率が減少した理由としては､前年度と比較して主に修繕費が増加したことがあげられます。
③供給原価が増加した理由としては、前年度と比較して地方債償還金と修繕費が増加したことがあげられます。今後においても地方債の償還期間が続くため、しばらくは全国平均値を上回る高い値となることから､施設の適正管理､発電状況の把握や故障等の早期発見に取り組みながら､改善を図ってまいります。
④EBITDA（減価償却前営業利益）の数値については､事業期間が短く､経年比較が難しいことから､今後も経営状況判断の指標として注視し､必要に応じて経費削減や事業改善に努めてまいります。</t>
    <rPh sb="214" eb="216">
      <t>ゲンショウ</t>
    </rPh>
    <rPh sb="233" eb="235">
      <t>チホウ</t>
    </rPh>
    <rPh sb="235" eb="236">
      <t>サイ</t>
    </rPh>
    <rPh sb="236" eb="238">
      <t>ショウカン</t>
    </rPh>
    <rPh sb="238" eb="239">
      <t>キン</t>
    </rPh>
    <rPh sb="240" eb="243">
      <t>シュウゼンヒ</t>
    </rPh>
    <rPh sb="244" eb="246">
      <t>ゾウカ</t>
    </rPh>
    <rPh sb="287" eb="288">
      <t>オモ</t>
    </rPh>
    <rPh sb="289" eb="292">
      <t>シュウゼンヒ</t>
    </rPh>
    <rPh sb="293" eb="295">
      <t>ゾウカ</t>
    </rPh>
    <rPh sb="315" eb="317">
      <t>ゾウカ</t>
    </rPh>
    <rPh sb="334" eb="336">
      <t>チホウ</t>
    </rPh>
    <rPh sb="336" eb="337">
      <t>サイ</t>
    </rPh>
    <rPh sb="337" eb="339">
      <t>ショウカン</t>
    </rPh>
    <rPh sb="339" eb="340">
      <t>キン</t>
    </rPh>
    <rPh sb="341" eb="344">
      <t>シュウゼンヒ</t>
    </rPh>
    <rPh sb="345" eb="347">
      <t>ゾウカ</t>
    </rPh>
    <phoneticPr fontId="5"/>
  </si>
  <si>
    <t>①設備利用率は、ほぼ横ばいであります。数値が全国平均値を下回っているのは､冬季の積雪による影響と考えますが､年間発電電力量は当初のシミュレーションの範囲内であり､発電設備の状態は良好であります。
②修繕費比率が前年度比で増加したのは、主に遠隔監視システムのレコーダー機器更新が生じたことと、落雷による機器故障の修繕が生じたことによるものです。
③企業債残高対料金収入比率については、令和2年度から新規事業である小水力発電所の整備を開始し、地方債を借入れたことによって高い数値となりました。小水力発電所の建設はR6年度までの継続事業として整備を行うため、今後も高い数値が続くこととなりますが、発電開始後は売電収入によって計画的に償還していくものです。
④固定価格買取制度（FIT）収入割合は100％であり､FIT適用期間中は安定した収入が確保できるものと考えます。一方で､FIT適用期間終了後は､大幅に収入が減少するリスクを抱えているため､期間満了までに事業の終了も含めたリスク対応の検討が必要となります。</t>
    <rPh sb="118" eb="119">
      <t>オモ</t>
    </rPh>
    <rPh sb="120" eb="122">
      <t>エンカク</t>
    </rPh>
    <rPh sb="122" eb="124">
      <t>カンシ</t>
    </rPh>
    <rPh sb="134" eb="136">
      <t>キキ</t>
    </rPh>
    <rPh sb="136" eb="138">
      <t>コウシン</t>
    </rPh>
    <rPh sb="139" eb="140">
      <t>ショウ</t>
    </rPh>
    <rPh sb="146" eb="148">
      <t>ラクライ</t>
    </rPh>
    <rPh sb="151" eb="153">
      <t>キキ</t>
    </rPh>
    <rPh sb="153" eb="155">
      <t>コショウ</t>
    </rPh>
    <rPh sb="156" eb="158">
      <t>シュウゼン</t>
    </rPh>
    <rPh sb="159" eb="160">
      <t>ショウ</t>
    </rPh>
    <rPh sb="175" eb="177">
      <t>キギョウ</t>
    </rPh>
    <rPh sb="177" eb="178">
      <t>サイ</t>
    </rPh>
    <rPh sb="178" eb="180">
      <t>ザンダカ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</si>
</sst>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200.3</c:v>
                </c:pt>
                <c:pt idx="1">
                  <c:v>148.6</c:v>
                </c:pt>
                <c:pt idx="2">
                  <c:v>159.6</c:v>
                </c:pt>
                <c:pt idx="3">
                  <c:v>161.6</c:v>
                </c:pt>
                <c:pt idx="4">
                  <c:v>128.30000000000001</c:v>
                </c:pt>
              </c:numCache>
            </c:numRef>
          </c:val>
          <c:extLst>
            <c:ext xmlns:c16="http://schemas.microsoft.com/office/drawing/2014/chart" uri="{C3380CC4-5D6E-409C-BE32-E72D297353CC}">
              <c16:uniqueId val="{00000000-E0FA-4DF1-AC57-323207C0C02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E0FA-4DF1-AC57-323207C0C02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0FA-4DF1-AC57-323207C0C02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1220.8</c:v>
                </c:pt>
                <c:pt idx="1">
                  <c:v>1074.3</c:v>
                </c:pt>
                <c:pt idx="2">
                  <c:v>1203.4000000000001</c:v>
                </c:pt>
                <c:pt idx="3">
                  <c:v>1104.4000000000001</c:v>
                </c:pt>
                <c:pt idx="4">
                  <c:v>682.1</c:v>
                </c:pt>
              </c:numCache>
            </c:numRef>
          </c:val>
          <c:extLst>
            <c:ext xmlns:c16="http://schemas.microsoft.com/office/drawing/2014/chart" uri="{C3380CC4-5D6E-409C-BE32-E72D297353CC}">
              <c16:uniqueId val="{00000000-B6A2-4651-8410-4B292092CED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B6A2-4651-8410-4B292092CED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6A2-4651-8410-4B292092CED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71-482C-B85C-B06A6DFBEE8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71-482C-B85C-B06A6DFBEE8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E71-482C-B85C-B06A6DFBEE8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29036.799999999999</c:v>
                </c:pt>
                <c:pt idx="1">
                  <c:v>26353.8</c:v>
                </c:pt>
                <c:pt idx="2">
                  <c:v>24837.599999999999</c:v>
                </c:pt>
                <c:pt idx="3">
                  <c:v>24268.1</c:v>
                </c:pt>
                <c:pt idx="4">
                  <c:v>30857.1</c:v>
                </c:pt>
              </c:numCache>
            </c:numRef>
          </c:val>
          <c:extLst>
            <c:ext xmlns:c16="http://schemas.microsoft.com/office/drawing/2014/chart" uri="{C3380CC4-5D6E-409C-BE32-E72D297353CC}">
              <c16:uniqueId val="{00000000-0797-4C81-9C5C-8BF9931580D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0797-4C81-9C5C-8BF9931580D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24519</c:v>
                </c:pt>
                <c:pt idx="1">
                  <c:v>15931</c:v>
                </c:pt>
                <c:pt idx="2">
                  <c:v>16899</c:v>
                </c:pt>
                <c:pt idx="3">
                  <c:v>16983</c:v>
                </c:pt>
                <c:pt idx="4">
                  <c:v>14645</c:v>
                </c:pt>
              </c:numCache>
            </c:numRef>
          </c:val>
          <c:extLst>
            <c:ext xmlns:c16="http://schemas.microsoft.com/office/drawing/2014/chart" uri="{C3380CC4-5D6E-409C-BE32-E72D297353CC}">
              <c16:uniqueId val="{00000000-A517-4333-8672-F99B2FAFFBA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A517-4333-8672-F99B2FAFFBA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13.8</c:v>
                </c:pt>
                <c:pt idx="1">
                  <c:v>13.4</c:v>
                </c:pt>
                <c:pt idx="2">
                  <c:v>13.4</c:v>
                </c:pt>
                <c:pt idx="3">
                  <c:v>13.2</c:v>
                </c:pt>
                <c:pt idx="4">
                  <c:v>12.9</c:v>
                </c:pt>
              </c:numCache>
            </c:numRef>
          </c:val>
          <c:extLst>
            <c:ext xmlns:c16="http://schemas.microsoft.com/office/drawing/2014/chart" uri="{C3380CC4-5D6E-409C-BE32-E72D297353CC}">
              <c16:uniqueId val="{00000000-5E8E-4288-9358-7E35BA2295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5E8E-4288-9358-7E35BA2295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11.8</c:v>
                </c:pt>
                <c:pt idx="2">
                  <c:v>1.4</c:v>
                </c:pt>
                <c:pt idx="3">
                  <c:v>2.4</c:v>
                </c:pt>
                <c:pt idx="4">
                  <c:v>28.5</c:v>
                </c:pt>
              </c:numCache>
            </c:numRef>
          </c:val>
          <c:extLst>
            <c:ext xmlns:c16="http://schemas.microsoft.com/office/drawing/2014/chart" uri="{C3380CC4-5D6E-409C-BE32-E72D297353CC}">
              <c16:uniqueId val="{00000000-FCD4-4748-9579-6421C1B9FF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FCD4-4748-9579-6421C1B9FF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685.7</c:v>
                </c:pt>
                <c:pt idx="1">
                  <c:v>649.79999999999995</c:v>
                </c:pt>
                <c:pt idx="2">
                  <c:v>2259.9</c:v>
                </c:pt>
                <c:pt idx="3">
                  <c:v>2385.3000000000002</c:v>
                </c:pt>
                <c:pt idx="4">
                  <c:v>2265.1</c:v>
                </c:pt>
              </c:numCache>
            </c:numRef>
          </c:val>
          <c:extLst>
            <c:ext xmlns:c16="http://schemas.microsoft.com/office/drawing/2014/chart" uri="{C3380CC4-5D6E-409C-BE32-E72D297353CC}">
              <c16:uniqueId val="{00000000-4224-4EE1-B971-149948CA89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4224-4EE1-B971-149948CA89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35-43B6-B3A6-7712D7D0C1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35-43B6-B3A6-7712D7D0C1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697-4FDF-A488-72EDFB9080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C697-4FDF-A488-72EDFB9080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39-421D-BB2A-F319826510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39-421D-BB2A-F319826510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9B-4491-A4A0-DCD347B530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9B-4491-A4A0-DCD347B530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BB-468F-9A16-E286171BBB3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BB-468F-9A16-E286171BBB3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7-4913-9652-EA2EB96A87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7-4913-9652-EA2EB96A87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BB-4CDD-960A-2144626249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BB-4CDD-960A-2144626249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46-4FC1-AC6F-B408D3C815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46-4FC1-AC6F-B408D3C815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35-4001-B815-80A32AE8B4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35-4001-B815-80A32AE8B4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5B-4FCE-ACAC-9BD30E36F8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5B-4FCE-ACAC-9BD30E36F8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F7-4A1C-86B8-66586694A1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F7-4A1C-86B8-66586694A1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F0-4690-AE8C-79B0FC05F0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F0-4690-AE8C-79B0FC05F0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4E-49D2-A744-6F6FA736D1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E-49D2-A744-6F6FA736D1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B6-45EA-8A77-22AA05D466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B6-45EA-8A77-22AA05D466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54-40F3-AD54-F2271D1EAD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54-40F3-AD54-F2271D1EAD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72-48A1-827E-9CD233A4CE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72-48A1-827E-9CD233A4CE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8D-4BE1-8A11-15A1CAA1BF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D-4BE1-8A11-15A1CAA1BF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13.8</c:v>
                </c:pt>
                <c:pt idx="1">
                  <c:v>13.4</c:v>
                </c:pt>
                <c:pt idx="2">
                  <c:v>13.4</c:v>
                </c:pt>
                <c:pt idx="3">
                  <c:v>13.2</c:v>
                </c:pt>
                <c:pt idx="4">
                  <c:v>12.9</c:v>
                </c:pt>
              </c:numCache>
            </c:numRef>
          </c:val>
          <c:extLst>
            <c:ext xmlns:c16="http://schemas.microsoft.com/office/drawing/2014/chart" uri="{C3380CC4-5D6E-409C-BE32-E72D297353CC}">
              <c16:uniqueId val="{00000000-98BC-4FBC-B082-4BE7BAEBEC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98BC-4FBC-B082-4BE7BAEBEC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11.8</c:v>
                </c:pt>
                <c:pt idx="2">
                  <c:v>1.4</c:v>
                </c:pt>
                <c:pt idx="3">
                  <c:v>2.4</c:v>
                </c:pt>
                <c:pt idx="4">
                  <c:v>28.5</c:v>
                </c:pt>
              </c:numCache>
            </c:numRef>
          </c:val>
          <c:extLst>
            <c:ext xmlns:c16="http://schemas.microsoft.com/office/drawing/2014/chart" uri="{C3380CC4-5D6E-409C-BE32-E72D297353CC}">
              <c16:uniqueId val="{00000000-39F0-4389-B516-1F2E07E79D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39F0-4389-B516-1F2E07E79D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685.7</c:v>
                </c:pt>
                <c:pt idx="1">
                  <c:v>649.79999999999995</c:v>
                </c:pt>
                <c:pt idx="2">
                  <c:v>596</c:v>
                </c:pt>
                <c:pt idx="3">
                  <c:v>592.70000000000005</c:v>
                </c:pt>
                <c:pt idx="4">
                  <c:v>523.5</c:v>
                </c:pt>
              </c:numCache>
            </c:numRef>
          </c:val>
          <c:extLst>
            <c:ext xmlns:c16="http://schemas.microsoft.com/office/drawing/2014/chart" uri="{C3380CC4-5D6E-409C-BE32-E72D297353CC}">
              <c16:uniqueId val="{00000000-F03E-40CD-A1C7-4FF44F5BDA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F03E-40CD-A1C7-4FF44F5BDA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69-4AB7-9F2A-AFAF9A7B50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69-4AB7-9F2A-AFAF9A7B50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E90-4D46-BB55-240ED5B9ED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0E90-4D46-BB55-240ED5B9ED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3997" y="7001976"/>
          <a:ext cx="4924218" cy="2789142"/>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81691" y="7001976"/>
          <a:ext cx="4937049" cy="2789142"/>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52002" y="7001976"/>
          <a:ext cx="4921019" cy="2789142"/>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15966" y="7001976"/>
          <a:ext cx="4919412" cy="2789142"/>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083606" y="7001976"/>
          <a:ext cx="4930037" cy="2789142"/>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31726" y="11620793"/>
          <a:ext cx="4917927" cy="2747183"/>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31726" y="14466297"/>
          <a:ext cx="4917927" cy="2757770"/>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31726" y="17338943"/>
          <a:ext cx="4917927" cy="2769813"/>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31726" y="20206823"/>
          <a:ext cx="4917927" cy="280230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31726" y="23108356"/>
          <a:ext cx="4917927" cy="2762502"/>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12359" y="11620793"/>
          <a:ext cx="4583288" cy="2747183"/>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12359" y="14466297"/>
          <a:ext cx="4583288" cy="2757770"/>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12359" y="17338943"/>
          <a:ext cx="4583288" cy="2769813"/>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12359" y="20206823"/>
          <a:ext cx="4583288" cy="280230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12359" y="23108356"/>
          <a:ext cx="4583288" cy="2762502"/>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02624" y="11620793"/>
          <a:ext cx="4560710" cy="2747183"/>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02624" y="14466297"/>
          <a:ext cx="4560710" cy="2757770"/>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02624" y="17338943"/>
          <a:ext cx="4560710" cy="2769813"/>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02624" y="20206823"/>
          <a:ext cx="4560710" cy="280230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02624" y="23108356"/>
          <a:ext cx="4560710" cy="2762502"/>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194938" y="11620793"/>
          <a:ext cx="4560711" cy="2747183"/>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194938" y="14466297"/>
          <a:ext cx="4560711" cy="2757770"/>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194938" y="17338943"/>
          <a:ext cx="4560711" cy="2769813"/>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194938" y="20206823"/>
          <a:ext cx="4560711" cy="280230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194938" y="23108356"/>
          <a:ext cx="4560711" cy="2762502"/>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262625" y="11620793"/>
          <a:ext cx="4560710" cy="2747183"/>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262625" y="14466297"/>
          <a:ext cx="4560710" cy="2757770"/>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262625" y="17338943"/>
          <a:ext cx="4560710" cy="2769813"/>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262625" y="20206823"/>
          <a:ext cx="4560710" cy="280230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262625" y="23108356"/>
          <a:ext cx="4560710" cy="2762502"/>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heetViews>
  <sheetFormatPr defaultColWidth="9" defaultRowHeight="18" x14ac:dyDescent="0.2"/>
  <cols>
    <col min="1" max="1" width="3.6328125" style="2" customWidth="1"/>
    <col min="2" max="2" width="1.08984375" style="2" customWidth="1"/>
    <col min="3" max="138" width="0.6328125" style="2" customWidth="1"/>
    <col min="139" max="139" width="1" style="2" customWidth="1"/>
    <col min="140"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群馬県　沼田市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276</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2</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137</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138</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140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517</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506</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505</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496</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483</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517</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506</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505</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496</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483</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17382</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17382</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200.3</v>
      </c>
      <c r="S36" s="94"/>
      <c r="T36" s="94"/>
      <c r="U36" s="94"/>
      <c r="V36" s="94"/>
      <c r="W36" s="94"/>
      <c r="X36" s="94"/>
      <c r="Y36" s="94"/>
      <c r="Z36" s="94"/>
      <c r="AA36" s="94"/>
      <c r="AB36" s="94"/>
      <c r="AC36" s="94"/>
      <c r="AD36" s="94"/>
      <c r="AE36" s="94"/>
      <c r="AF36" s="94"/>
      <c r="AG36" s="94"/>
      <c r="AH36" s="94"/>
      <c r="AI36" s="94"/>
      <c r="AJ36" s="95"/>
      <c r="AK36" s="93">
        <f>データ!AZ11</f>
        <v>148.6</v>
      </c>
      <c r="AL36" s="94"/>
      <c r="AM36" s="94"/>
      <c r="AN36" s="94"/>
      <c r="AO36" s="94"/>
      <c r="AP36" s="94"/>
      <c r="AQ36" s="94"/>
      <c r="AR36" s="94"/>
      <c r="AS36" s="94"/>
      <c r="AT36" s="94"/>
      <c r="AU36" s="94"/>
      <c r="AV36" s="94"/>
      <c r="AW36" s="94"/>
      <c r="AX36" s="94"/>
      <c r="AY36" s="94"/>
      <c r="AZ36" s="94"/>
      <c r="BA36" s="94"/>
      <c r="BB36" s="94"/>
      <c r="BC36" s="95"/>
      <c r="BD36" s="93">
        <f>データ!BA11</f>
        <v>159.6</v>
      </c>
      <c r="BE36" s="94"/>
      <c r="BF36" s="94"/>
      <c r="BG36" s="94"/>
      <c r="BH36" s="94"/>
      <c r="BI36" s="94"/>
      <c r="BJ36" s="94"/>
      <c r="BK36" s="94"/>
      <c r="BL36" s="94"/>
      <c r="BM36" s="94"/>
      <c r="BN36" s="94"/>
      <c r="BO36" s="94"/>
      <c r="BP36" s="94"/>
      <c r="BQ36" s="94"/>
      <c r="BR36" s="94"/>
      <c r="BS36" s="94"/>
      <c r="BT36" s="94"/>
      <c r="BU36" s="94"/>
      <c r="BV36" s="95"/>
      <c r="BW36" s="93">
        <f>データ!BB11</f>
        <v>161.6</v>
      </c>
      <c r="BX36" s="94"/>
      <c r="BY36" s="94"/>
      <c r="BZ36" s="94"/>
      <c r="CA36" s="94"/>
      <c r="CB36" s="94"/>
      <c r="CC36" s="94"/>
      <c r="CD36" s="94"/>
      <c r="CE36" s="94"/>
      <c r="CF36" s="94"/>
      <c r="CG36" s="94"/>
      <c r="CH36" s="94"/>
      <c r="CI36" s="94"/>
      <c r="CJ36" s="94"/>
      <c r="CK36" s="94"/>
      <c r="CL36" s="94"/>
      <c r="CM36" s="94"/>
      <c r="CN36" s="94"/>
      <c r="CO36" s="95"/>
      <c r="CP36" s="93">
        <f>データ!BC11</f>
        <v>128.30000000000001</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1220.8</v>
      </c>
      <c r="EC36" s="94"/>
      <c r="ED36" s="94"/>
      <c r="EE36" s="94"/>
      <c r="EF36" s="94"/>
      <c r="EG36" s="94"/>
      <c r="EH36" s="94"/>
      <c r="EI36" s="94"/>
      <c r="EJ36" s="94"/>
      <c r="EK36" s="94"/>
      <c r="EL36" s="94"/>
      <c r="EM36" s="94"/>
      <c r="EN36" s="94"/>
      <c r="EO36" s="94"/>
      <c r="EP36" s="94"/>
      <c r="EQ36" s="94"/>
      <c r="ER36" s="94"/>
      <c r="ES36" s="94"/>
      <c r="ET36" s="95"/>
      <c r="EU36" s="93">
        <f>データ!BK11</f>
        <v>1074.3</v>
      </c>
      <c r="EV36" s="94"/>
      <c r="EW36" s="94"/>
      <c r="EX36" s="94"/>
      <c r="EY36" s="94"/>
      <c r="EZ36" s="94"/>
      <c r="FA36" s="94"/>
      <c r="FB36" s="94"/>
      <c r="FC36" s="94"/>
      <c r="FD36" s="94"/>
      <c r="FE36" s="94"/>
      <c r="FF36" s="94"/>
      <c r="FG36" s="94"/>
      <c r="FH36" s="94"/>
      <c r="FI36" s="94"/>
      <c r="FJ36" s="94"/>
      <c r="FK36" s="94"/>
      <c r="FL36" s="94"/>
      <c r="FM36" s="95"/>
      <c r="FN36" s="93">
        <f>データ!BL11</f>
        <v>1203.4000000000001</v>
      </c>
      <c r="FO36" s="94"/>
      <c r="FP36" s="94"/>
      <c r="FQ36" s="94"/>
      <c r="FR36" s="94"/>
      <c r="FS36" s="94"/>
      <c r="FT36" s="94"/>
      <c r="FU36" s="94"/>
      <c r="FV36" s="94"/>
      <c r="FW36" s="94"/>
      <c r="FX36" s="94"/>
      <c r="FY36" s="94"/>
      <c r="FZ36" s="94"/>
      <c r="GA36" s="94"/>
      <c r="GB36" s="94"/>
      <c r="GC36" s="94"/>
      <c r="GD36" s="94"/>
      <c r="GE36" s="94"/>
      <c r="GF36" s="95"/>
      <c r="GG36" s="93">
        <f>データ!BM11</f>
        <v>1104.4000000000001</v>
      </c>
      <c r="GH36" s="94"/>
      <c r="GI36" s="94"/>
      <c r="GJ36" s="94"/>
      <c r="GK36" s="94"/>
      <c r="GL36" s="94"/>
      <c r="GM36" s="94"/>
      <c r="GN36" s="94"/>
      <c r="GO36" s="94"/>
      <c r="GP36" s="94"/>
      <c r="GQ36" s="94"/>
      <c r="GR36" s="94"/>
      <c r="GS36" s="94"/>
      <c r="GT36" s="94"/>
      <c r="GU36" s="94"/>
      <c r="GV36" s="94"/>
      <c r="GW36" s="94"/>
      <c r="GX36" s="94"/>
      <c r="GY36" s="95"/>
      <c r="GZ36" s="93">
        <f>データ!BN11</f>
        <v>682.1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29036.799999999999</v>
      </c>
      <c r="MW36" s="94"/>
      <c r="MX36" s="94"/>
      <c r="MY36" s="94"/>
      <c r="MZ36" s="94"/>
      <c r="NA36" s="94"/>
      <c r="NB36" s="94"/>
      <c r="NC36" s="94"/>
      <c r="ND36" s="94"/>
      <c r="NE36" s="94"/>
      <c r="NF36" s="94"/>
      <c r="NG36" s="94"/>
      <c r="NH36" s="94"/>
      <c r="NI36" s="94"/>
      <c r="NJ36" s="94"/>
      <c r="NK36" s="94"/>
      <c r="NL36" s="94"/>
      <c r="NM36" s="94"/>
      <c r="NN36" s="95"/>
      <c r="NO36" s="93">
        <f>データ!CG11</f>
        <v>26353.8</v>
      </c>
      <c r="NP36" s="94"/>
      <c r="NQ36" s="94"/>
      <c r="NR36" s="94"/>
      <c r="NS36" s="94"/>
      <c r="NT36" s="94"/>
      <c r="NU36" s="94"/>
      <c r="NV36" s="94"/>
      <c r="NW36" s="94"/>
      <c r="NX36" s="94"/>
      <c r="NY36" s="94"/>
      <c r="NZ36" s="94"/>
      <c r="OA36" s="94"/>
      <c r="OB36" s="94"/>
      <c r="OC36" s="94"/>
      <c r="OD36" s="94"/>
      <c r="OE36" s="94"/>
      <c r="OF36" s="94"/>
      <c r="OG36" s="95"/>
      <c r="OH36" s="93">
        <f>データ!CH11</f>
        <v>24837.599999999999</v>
      </c>
      <c r="OI36" s="94"/>
      <c r="OJ36" s="94"/>
      <c r="OK36" s="94"/>
      <c r="OL36" s="94"/>
      <c r="OM36" s="94"/>
      <c r="ON36" s="94"/>
      <c r="OO36" s="94"/>
      <c r="OP36" s="94"/>
      <c r="OQ36" s="94"/>
      <c r="OR36" s="94"/>
      <c r="OS36" s="94"/>
      <c r="OT36" s="94"/>
      <c r="OU36" s="94"/>
      <c r="OV36" s="94"/>
      <c r="OW36" s="94"/>
      <c r="OX36" s="94"/>
      <c r="OY36" s="94"/>
      <c r="OZ36" s="95"/>
      <c r="PA36" s="93">
        <f>データ!CI11</f>
        <v>24268.1</v>
      </c>
      <c r="PB36" s="94"/>
      <c r="PC36" s="94"/>
      <c r="PD36" s="94"/>
      <c r="PE36" s="94"/>
      <c r="PF36" s="94"/>
      <c r="PG36" s="94"/>
      <c r="PH36" s="94"/>
      <c r="PI36" s="94"/>
      <c r="PJ36" s="94"/>
      <c r="PK36" s="94"/>
      <c r="PL36" s="94"/>
      <c r="PM36" s="94"/>
      <c r="PN36" s="94"/>
      <c r="PO36" s="94"/>
      <c r="PP36" s="94"/>
      <c r="PQ36" s="94"/>
      <c r="PR36" s="94"/>
      <c r="PS36" s="95"/>
      <c r="PT36" s="93">
        <f>データ!CJ11</f>
        <v>30857.1</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24519</v>
      </c>
      <c r="RH36" s="124"/>
      <c r="RI36" s="124"/>
      <c r="RJ36" s="124"/>
      <c r="RK36" s="124"/>
      <c r="RL36" s="124"/>
      <c r="RM36" s="124"/>
      <c r="RN36" s="124"/>
      <c r="RO36" s="124"/>
      <c r="RP36" s="124"/>
      <c r="RQ36" s="124"/>
      <c r="RR36" s="124"/>
      <c r="RS36" s="124"/>
      <c r="RT36" s="124"/>
      <c r="RU36" s="124"/>
      <c r="RV36" s="124"/>
      <c r="RW36" s="124"/>
      <c r="RX36" s="124"/>
      <c r="RY36" s="125"/>
      <c r="RZ36" s="123">
        <f>データ!CQ11</f>
        <v>15931</v>
      </c>
      <c r="SA36" s="124"/>
      <c r="SB36" s="124"/>
      <c r="SC36" s="124"/>
      <c r="SD36" s="124"/>
      <c r="SE36" s="124"/>
      <c r="SF36" s="124"/>
      <c r="SG36" s="124"/>
      <c r="SH36" s="124"/>
      <c r="SI36" s="124"/>
      <c r="SJ36" s="124"/>
      <c r="SK36" s="124"/>
      <c r="SL36" s="124"/>
      <c r="SM36" s="124"/>
      <c r="SN36" s="124"/>
      <c r="SO36" s="124"/>
      <c r="SP36" s="124"/>
      <c r="SQ36" s="124"/>
      <c r="SR36" s="125"/>
      <c r="SS36" s="123">
        <f>データ!CR11</f>
        <v>16899</v>
      </c>
      <c r="ST36" s="124"/>
      <c r="SU36" s="124"/>
      <c r="SV36" s="124"/>
      <c r="SW36" s="124"/>
      <c r="SX36" s="124"/>
      <c r="SY36" s="124"/>
      <c r="SZ36" s="124"/>
      <c r="TA36" s="124"/>
      <c r="TB36" s="124"/>
      <c r="TC36" s="124"/>
      <c r="TD36" s="124"/>
      <c r="TE36" s="124"/>
      <c r="TF36" s="124"/>
      <c r="TG36" s="124"/>
      <c r="TH36" s="124"/>
      <c r="TI36" s="124"/>
      <c r="TJ36" s="124"/>
      <c r="TK36" s="125"/>
      <c r="TL36" s="123">
        <f>データ!CS11</f>
        <v>16983</v>
      </c>
      <c r="TM36" s="124"/>
      <c r="TN36" s="124"/>
      <c r="TO36" s="124"/>
      <c r="TP36" s="124"/>
      <c r="TQ36" s="124"/>
      <c r="TR36" s="124"/>
      <c r="TS36" s="124"/>
      <c r="TT36" s="124"/>
      <c r="TU36" s="124"/>
      <c r="TV36" s="124"/>
      <c r="TW36" s="124"/>
      <c r="TX36" s="124"/>
      <c r="TY36" s="124"/>
      <c r="TZ36" s="124"/>
      <c r="UA36" s="124"/>
      <c r="UB36" s="124"/>
      <c r="UC36" s="124"/>
      <c r="UD36" s="125"/>
      <c r="UE36" s="123">
        <f>データ!CT11</f>
        <v>14645</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277</v>
      </c>
      <c r="VE41" s="107"/>
      <c r="VF41" s="107"/>
      <c r="VG41" s="107"/>
      <c r="VH41" s="107"/>
      <c r="VI41" s="107"/>
      <c r="VJ41" s="108"/>
    </row>
    <row r="42" spans="1:582" ht="29.5"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3">
        <f>データ!DA11</f>
        <v>13.8</v>
      </c>
      <c r="U56" s="94"/>
      <c r="V56" s="94"/>
      <c r="W56" s="94"/>
      <c r="X56" s="94"/>
      <c r="Y56" s="94"/>
      <c r="Z56" s="94"/>
      <c r="AA56" s="94"/>
      <c r="AB56" s="94"/>
      <c r="AC56" s="94"/>
      <c r="AD56" s="94"/>
      <c r="AE56" s="94"/>
      <c r="AF56" s="94"/>
      <c r="AG56" s="94"/>
      <c r="AH56" s="94"/>
      <c r="AI56" s="94"/>
      <c r="AJ56" s="94"/>
      <c r="AK56" s="94"/>
      <c r="AL56" s="95"/>
      <c r="AM56" s="93">
        <f>データ!DB11</f>
        <v>13.4</v>
      </c>
      <c r="AN56" s="94"/>
      <c r="AO56" s="94"/>
      <c r="AP56" s="94"/>
      <c r="AQ56" s="94"/>
      <c r="AR56" s="94"/>
      <c r="AS56" s="94"/>
      <c r="AT56" s="94"/>
      <c r="AU56" s="94"/>
      <c r="AV56" s="94"/>
      <c r="AW56" s="94"/>
      <c r="AX56" s="94"/>
      <c r="AY56" s="94"/>
      <c r="AZ56" s="94"/>
      <c r="BA56" s="94"/>
      <c r="BB56" s="94"/>
      <c r="BC56" s="94"/>
      <c r="BD56" s="94"/>
      <c r="BE56" s="95"/>
      <c r="BF56" s="93">
        <f>データ!DC11</f>
        <v>13.4</v>
      </c>
      <c r="BG56" s="94"/>
      <c r="BH56" s="94"/>
      <c r="BI56" s="94"/>
      <c r="BJ56" s="94"/>
      <c r="BK56" s="94"/>
      <c r="BL56" s="94"/>
      <c r="BM56" s="94"/>
      <c r="BN56" s="94"/>
      <c r="BO56" s="94"/>
      <c r="BP56" s="94"/>
      <c r="BQ56" s="94"/>
      <c r="BR56" s="94"/>
      <c r="BS56" s="94"/>
      <c r="BT56" s="94"/>
      <c r="BU56" s="94"/>
      <c r="BV56" s="94"/>
      <c r="BW56" s="94"/>
      <c r="BX56" s="95"/>
      <c r="BY56" s="93">
        <f>データ!DD11</f>
        <v>13.2</v>
      </c>
      <c r="BZ56" s="94"/>
      <c r="CA56" s="94"/>
      <c r="CB56" s="94"/>
      <c r="CC56" s="94"/>
      <c r="CD56" s="94"/>
      <c r="CE56" s="94"/>
      <c r="CF56" s="94"/>
      <c r="CG56" s="94"/>
      <c r="CH56" s="94"/>
      <c r="CI56" s="94"/>
      <c r="CJ56" s="94"/>
      <c r="CK56" s="94"/>
      <c r="CL56" s="94"/>
      <c r="CM56" s="94"/>
      <c r="CN56" s="94"/>
      <c r="CO56" s="94"/>
      <c r="CP56" s="94"/>
      <c r="CQ56" s="95"/>
      <c r="CR56" s="93">
        <f>データ!DE11</f>
        <v>12.9</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f>データ!KW11</f>
        <v>13.8</v>
      </c>
      <c r="RM56" s="92"/>
      <c r="RN56" s="92"/>
      <c r="RO56" s="92"/>
      <c r="RP56" s="92"/>
      <c r="RQ56" s="92"/>
      <c r="RR56" s="92"/>
      <c r="RS56" s="92"/>
      <c r="RT56" s="92"/>
      <c r="RU56" s="92"/>
      <c r="RV56" s="92"/>
      <c r="RW56" s="92"/>
      <c r="RX56" s="92"/>
      <c r="RY56" s="92"/>
      <c r="RZ56" s="92"/>
      <c r="SA56" s="92"/>
      <c r="SB56" s="92"/>
      <c r="SC56" s="92">
        <f>データ!KX11</f>
        <v>13.4</v>
      </c>
      <c r="SD56" s="92"/>
      <c r="SE56" s="92"/>
      <c r="SF56" s="92"/>
      <c r="SG56" s="92"/>
      <c r="SH56" s="92"/>
      <c r="SI56" s="92"/>
      <c r="SJ56" s="92"/>
      <c r="SK56" s="92"/>
      <c r="SL56" s="92"/>
      <c r="SM56" s="92"/>
      <c r="SN56" s="92"/>
      <c r="SO56" s="92"/>
      <c r="SP56" s="92"/>
      <c r="SQ56" s="92"/>
      <c r="SR56" s="92"/>
      <c r="SS56" s="92"/>
      <c r="ST56" s="92">
        <f>データ!KY11</f>
        <v>13.4</v>
      </c>
      <c r="SU56" s="92"/>
      <c r="SV56" s="92"/>
      <c r="SW56" s="92"/>
      <c r="SX56" s="92"/>
      <c r="SY56" s="92"/>
      <c r="SZ56" s="92"/>
      <c r="TA56" s="92"/>
      <c r="TB56" s="92"/>
      <c r="TC56" s="92"/>
      <c r="TD56" s="92"/>
      <c r="TE56" s="92"/>
      <c r="TF56" s="92"/>
      <c r="TG56" s="92"/>
      <c r="TH56" s="92"/>
      <c r="TI56" s="92"/>
      <c r="TJ56" s="92"/>
      <c r="TK56" s="92">
        <f>データ!KZ11</f>
        <v>13.2</v>
      </c>
      <c r="TL56" s="92"/>
      <c r="TM56" s="92"/>
      <c r="TN56" s="92"/>
      <c r="TO56" s="92"/>
      <c r="TP56" s="92"/>
      <c r="TQ56" s="92"/>
      <c r="TR56" s="92"/>
      <c r="TS56" s="92"/>
      <c r="TT56" s="92"/>
      <c r="TU56" s="92"/>
      <c r="TV56" s="92"/>
      <c r="TW56" s="92"/>
      <c r="TX56" s="92"/>
      <c r="TY56" s="92"/>
      <c r="TZ56" s="92"/>
      <c r="UA56" s="92"/>
      <c r="UB56" s="92">
        <f>データ!LA11</f>
        <v>12.9</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f>データ!KW12</f>
        <v>15.3</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14.9</v>
      </c>
      <c r="SU57" s="92"/>
      <c r="SV57" s="92"/>
      <c r="SW57" s="92"/>
      <c r="SX57" s="92"/>
      <c r="SY57" s="92"/>
      <c r="SZ57" s="92"/>
      <c r="TA57" s="92"/>
      <c r="TB57" s="92"/>
      <c r="TC57" s="92"/>
      <c r="TD57" s="92"/>
      <c r="TE57" s="92"/>
      <c r="TF57" s="92"/>
      <c r="TG57" s="92"/>
      <c r="TH57" s="92"/>
      <c r="TI57" s="92"/>
      <c r="TJ57" s="92"/>
      <c r="TK57" s="92">
        <f>データ!KZ12</f>
        <v>14.3</v>
      </c>
      <c r="TL57" s="92"/>
      <c r="TM57" s="92"/>
      <c r="TN57" s="92"/>
      <c r="TO57" s="92"/>
      <c r="TP57" s="92"/>
      <c r="TQ57" s="92"/>
      <c r="TR57" s="92"/>
      <c r="TS57" s="92"/>
      <c r="TT57" s="92"/>
      <c r="TU57" s="92"/>
      <c r="TV57" s="92"/>
      <c r="TW57" s="92"/>
      <c r="TX57" s="92"/>
      <c r="TY57" s="92"/>
      <c r="TZ57" s="92"/>
      <c r="UA57" s="92"/>
      <c r="UB57" s="92">
        <f>データ!LA12</f>
        <v>13.8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11.8</v>
      </c>
      <c r="AN71" s="94"/>
      <c r="AO71" s="94"/>
      <c r="AP71" s="94"/>
      <c r="AQ71" s="94"/>
      <c r="AR71" s="94"/>
      <c r="AS71" s="94"/>
      <c r="AT71" s="94"/>
      <c r="AU71" s="94"/>
      <c r="AV71" s="94"/>
      <c r="AW71" s="94"/>
      <c r="AX71" s="94"/>
      <c r="AY71" s="94"/>
      <c r="AZ71" s="94"/>
      <c r="BA71" s="94"/>
      <c r="BB71" s="94"/>
      <c r="BC71" s="94"/>
      <c r="BD71" s="94"/>
      <c r="BE71" s="95"/>
      <c r="BF71" s="93">
        <f>データ!DM11</f>
        <v>1.4</v>
      </c>
      <c r="BG71" s="94"/>
      <c r="BH71" s="94"/>
      <c r="BI71" s="94"/>
      <c r="BJ71" s="94"/>
      <c r="BK71" s="94"/>
      <c r="BL71" s="94"/>
      <c r="BM71" s="94"/>
      <c r="BN71" s="94"/>
      <c r="BO71" s="94"/>
      <c r="BP71" s="94"/>
      <c r="BQ71" s="94"/>
      <c r="BR71" s="94"/>
      <c r="BS71" s="94"/>
      <c r="BT71" s="94"/>
      <c r="BU71" s="94"/>
      <c r="BV71" s="94"/>
      <c r="BW71" s="94"/>
      <c r="BX71" s="95"/>
      <c r="BY71" s="93">
        <f>データ!DN11</f>
        <v>2.4</v>
      </c>
      <c r="BZ71" s="94"/>
      <c r="CA71" s="94"/>
      <c r="CB71" s="94"/>
      <c r="CC71" s="94"/>
      <c r="CD71" s="94"/>
      <c r="CE71" s="94"/>
      <c r="CF71" s="94"/>
      <c r="CG71" s="94"/>
      <c r="CH71" s="94"/>
      <c r="CI71" s="94"/>
      <c r="CJ71" s="94"/>
      <c r="CK71" s="94"/>
      <c r="CL71" s="94"/>
      <c r="CM71" s="94"/>
      <c r="CN71" s="94"/>
      <c r="CO71" s="94"/>
      <c r="CP71" s="94"/>
      <c r="CQ71" s="95"/>
      <c r="CR71" s="93">
        <f>データ!DO11</f>
        <v>28.5</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f>データ!LG11</f>
        <v>0</v>
      </c>
      <c r="RM71" s="92"/>
      <c r="RN71" s="92"/>
      <c r="RO71" s="92"/>
      <c r="RP71" s="92"/>
      <c r="RQ71" s="92"/>
      <c r="RR71" s="92"/>
      <c r="RS71" s="92"/>
      <c r="RT71" s="92"/>
      <c r="RU71" s="92"/>
      <c r="RV71" s="92"/>
      <c r="RW71" s="92"/>
      <c r="RX71" s="92"/>
      <c r="RY71" s="92"/>
      <c r="RZ71" s="92"/>
      <c r="SA71" s="92"/>
      <c r="SB71" s="92"/>
      <c r="SC71" s="92">
        <f>データ!LH11</f>
        <v>11.8</v>
      </c>
      <c r="SD71" s="92"/>
      <c r="SE71" s="92"/>
      <c r="SF71" s="92"/>
      <c r="SG71" s="92"/>
      <c r="SH71" s="92"/>
      <c r="SI71" s="92"/>
      <c r="SJ71" s="92"/>
      <c r="SK71" s="92"/>
      <c r="SL71" s="92"/>
      <c r="SM71" s="92"/>
      <c r="SN71" s="92"/>
      <c r="SO71" s="92"/>
      <c r="SP71" s="92"/>
      <c r="SQ71" s="92"/>
      <c r="SR71" s="92"/>
      <c r="SS71" s="92"/>
      <c r="ST71" s="92">
        <f>データ!LI11</f>
        <v>1.4</v>
      </c>
      <c r="SU71" s="92"/>
      <c r="SV71" s="92"/>
      <c r="SW71" s="92"/>
      <c r="SX71" s="92"/>
      <c r="SY71" s="92"/>
      <c r="SZ71" s="92"/>
      <c r="TA71" s="92"/>
      <c r="TB71" s="92"/>
      <c r="TC71" s="92"/>
      <c r="TD71" s="92"/>
      <c r="TE71" s="92"/>
      <c r="TF71" s="92"/>
      <c r="TG71" s="92"/>
      <c r="TH71" s="92"/>
      <c r="TI71" s="92"/>
      <c r="TJ71" s="92"/>
      <c r="TK71" s="92">
        <f>データ!LJ11</f>
        <v>2.4</v>
      </c>
      <c r="TL71" s="92"/>
      <c r="TM71" s="92"/>
      <c r="TN71" s="92"/>
      <c r="TO71" s="92"/>
      <c r="TP71" s="92"/>
      <c r="TQ71" s="92"/>
      <c r="TR71" s="92"/>
      <c r="TS71" s="92"/>
      <c r="TT71" s="92"/>
      <c r="TU71" s="92"/>
      <c r="TV71" s="92"/>
      <c r="TW71" s="92"/>
      <c r="TX71" s="92"/>
      <c r="TY71" s="92"/>
      <c r="TZ71" s="92"/>
      <c r="UA71" s="92"/>
      <c r="UB71" s="92">
        <f>データ!LK11</f>
        <v>28.5</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f>データ!LG12</f>
        <v>0.7</v>
      </c>
      <c r="RM72" s="92"/>
      <c r="RN72" s="92"/>
      <c r="RO72" s="92"/>
      <c r="RP72" s="92"/>
      <c r="RQ72" s="92"/>
      <c r="RR72" s="92"/>
      <c r="RS72" s="92"/>
      <c r="RT72" s="92"/>
      <c r="RU72" s="92"/>
      <c r="RV72" s="92"/>
      <c r="RW72" s="92"/>
      <c r="RX72" s="92"/>
      <c r="RY72" s="92"/>
      <c r="RZ72" s="92"/>
      <c r="SA72" s="92"/>
      <c r="SB72" s="92"/>
      <c r="SC72" s="92">
        <f>データ!LH12</f>
        <v>0.4</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1.8</v>
      </c>
      <c r="TL72" s="92"/>
      <c r="TM72" s="92"/>
      <c r="TN72" s="92"/>
      <c r="TO72" s="92"/>
      <c r="TP72" s="92"/>
      <c r="TQ72" s="92"/>
      <c r="TR72" s="92"/>
      <c r="TS72" s="92"/>
      <c r="TT72" s="92"/>
      <c r="TU72" s="92"/>
      <c r="TV72" s="92"/>
      <c r="TW72" s="92"/>
      <c r="TX72" s="92"/>
      <c r="TY72" s="92"/>
      <c r="TZ72" s="92"/>
      <c r="UA72" s="92"/>
      <c r="UB72" s="92">
        <f>データ!LK12</f>
        <v>2.7</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36</v>
      </c>
      <c r="I86" s="90"/>
      <c r="J86" s="90"/>
      <c r="K86" s="90"/>
      <c r="L86" s="90"/>
      <c r="M86" s="90"/>
      <c r="N86" s="90"/>
      <c r="O86" s="90"/>
      <c r="P86" s="90"/>
      <c r="Q86" s="90"/>
      <c r="R86" s="90"/>
      <c r="S86" s="91"/>
      <c r="T86" s="93">
        <f>データ!DU11</f>
        <v>685.7</v>
      </c>
      <c r="U86" s="94"/>
      <c r="V86" s="94"/>
      <c r="W86" s="94"/>
      <c r="X86" s="94"/>
      <c r="Y86" s="94"/>
      <c r="Z86" s="94"/>
      <c r="AA86" s="94"/>
      <c r="AB86" s="94"/>
      <c r="AC86" s="94"/>
      <c r="AD86" s="94"/>
      <c r="AE86" s="94"/>
      <c r="AF86" s="94"/>
      <c r="AG86" s="94"/>
      <c r="AH86" s="94"/>
      <c r="AI86" s="94"/>
      <c r="AJ86" s="94"/>
      <c r="AK86" s="94"/>
      <c r="AL86" s="95"/>
      <c r="AM86" s="93">
        <f>データ!DV11</f>
        <v>649.79999999999995</v>
      </c>
      <c r="AN86" s="94"/>
      <c r="AO86" s="94"/>
      <c r="AP86" s="94"/>
      <c r="AQ86" s="94"/>
      <c r="AR86" s="94"/>
      <c r="AS86" s="94"/>
      <c r="AT86" s="94"/>
      <c r="AU86" s="94"/>
      <c r="AV86" s="94"/>
      <c r="AW86" s="94"/>
      <c r="AX86" s="94"/>
      <c r="AY86" s="94"/>
      <c r="AZ86" s="94"/>
      <c r="BA86" s="94"/>
      <c r="BB86" s="94"/>
      <c r="BC86" s="94"/>
      <c r="BD86" s="94"/>
      <c r="BE86" s="95"/>
      <c r="BF86" s="93">
        <f>データ!DW11</f>
        <v>2259.9</v>
      </c>
      <c r="BG86" s="94"/>
      <c r="BH86" s="94"/>
      <c r="BI86" s="94"/>
      <c r="BJ86" s="94"/>
      <c r="BK86" s="94"/>
      <c r="BL86" s="94"/>
      <c r="BM86" s="94"/>
      <c r="BN86" s="94"/>
      <c r="BO86" s="94"/>
      <c r="BP86" s="94"/>
      <c r="BQ86" s="94"/>
      <c r="BR86" s="94"/>
      <c r="BS86" s="94"/>
      <c r="BT86" s="94"/>
      <c r="BU86" s="94"/>
      <c r="BV86" s="94"/>
      <c r="BW86" s="94"/>
      <c r="BX86" s="95"/>
      <c r="BY86" s="93">
        <f>データ!DX11</f>
        <v>2385.3000000000002</v>
      </c>
      <c r="BZ86" s="94"/>
      <c r="CA86" s="94"/>
      <c r="CB86" s="94"/>
      <c r="CC86" s="94"/>
      <c r="CD86" s="94"/>
      <c r="CE86" s="94"/>
      <c r="CF86" s="94"/>
      <c r="CG86" s="94"/>
      <c r="CH86" s="94"/>
      <c r="CI86" s="94"/>
      <c r="CJ86" s="94"/>
      <c r="CK86" s="94"/>
      <c r="CL86" s="94"/>
      <c r="CM86" s="94"/>
      <c r="CN86" s="94"/>
      <c r="CO86" s="94"/>
      <c r="CP86" s="94"/>
      <c r="CQ86" s="95"/>
      <c r="CR86" s="93">
        <f>データ!DY11</f>
        <v>2265.1</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36</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f>データ!LQ11</f>
        <v>685.7</v>
      </c>
      <c r="RM86" s="92"/>
      <c r="RN86" s="92"/>
      <c r="RO86" s="92"/>
      <c r="RP86" s="92"/>
      <c r="RQ86" s="92"/>
      <c r="RR86" s="92"/>
      <c r="RS86" s="92"/>
      <c r="RT86" s="92"/>
      <c r="RU86" s="92"/>
      <c r="RV86" s="92"/>
      <c r="RW86" s="92"/>
      <c r="RX86" s="92"/>
      <c r="RY86" s="92"/>
      <c r="RZ86" s="92"/>
      <c r="SA86" s="92"/>
      <c r="SB86" s="92"/>
      <c r="SC86" s="92">
        <f>データ!LR11</f>
        <v>649.79999999999995</v>
      </c>
      <c r="SD86" s="92"/>
      <c r="SE86" s="92"/>
      <c r="SF86" s="92"/>
      <c r="SG86" s="92"/>
      <c r="SH86" s="92"/>
      <c r="SI86" s="92"/>
      <c r="SJ86" s="92"/>
      <c r="SK86" s="92"/>
      <c r="SL86" s="92"/>
      <c r="SM86" s="92"/>
      <c r="SN86" s="92"/>
      <c r="SO86" s="92"/>
      <c r="SP86" s="92"/>
      <c r="SQ86" s="92"/>
      <c r="SR86" s="92"/>
      <c r="SS86" s="92"/>
      <c r="ST86" s="92">
        <f>データ!LS11</f>
        <v>596</v>
      </c>
      <c r="SU86" s="92"/>
      <c r="SV86" s="92"/>
      <c r="SW86" s="92"/>
      <c r="SX86" s="92"/>
      <c r="SY86" s="92"/>
      <c r="SZ86" s="92"/>
      <c r="TA86" s="92"/>
      <c r="TB86" s="92"/>
      <c r="TC86" s="92"/>
      <c r="TD86" s="92"/>
      <c r="TE86" s="92"/>
      <c r="TF86" s="92"/>
      <c r="TG86" s="92"/>
      <c r="TH86" s="92"/>
      <c r="TI86" s="92"/>
      <c r="TJ86" s="92"/>
      <c r="TK86" s="92">
        <f>データ!LT11</f>
        <v>592.70000000000005</v>
      </c>
      <c r="TL86" s="92"/>
      <c r="TM86" s="92"/>
      <c r="TN86" s="92"/>
      <c r="TO86" s="92"/>
      <c r="TP86" s="92"/>
      <c r="TQ86" s="92"/>
      <c r="TR86" s="92"/>
      <c r="TS86" s="92"/>
      <c r="TT86" s="92"/>
      <c r="TU86" s="92"/>
      <c r="TV86" s="92"/>
      <c r="TW86" s="92"/>
      <c r="TX86" s="92"/>
      <c r="TY86" s="92"/>
      <c r="TZ86" s="92"/>
      <c r="UA86" s="92"/>
      <c r="UB86" s="92">
        <f>データ!LU11</f>
        <v>523.5</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f>データ!LQ12</f>
        <v>151.69999999999999</v>
      </c>
      <c r="RM87" s="92"/>
      <c r="RN87" s="92"/>
      <c r="RO87" s="92"/>
      <c r="RP87" s="92"/>
      <c r="RQ87" s="92"/>
      <c r="RR87" s="92"/>
      <c r="RS87" s="92"/>
      <c r="RT87" s="92"/>
      <c r="RU87" s="92"/>
      <c r="RV87" s="92"/>
      <c r="RW87" s="92"/>
      <c r="RX87" s="92"/>
      <c r="RY87" s="92"/>
      <c r="RZ87" s="92"/>
      <c r="SA87" s="92"/>
      <c r="SB87" s="92"/>
      <c r="SC87" s="92">
        <f>データ!LR12</f>
        <v>138.1</v>
      </c>
      <c r="SD87" s="92"/>
      <c r="SE87" s="92"/>
      <c r="SF87" s="92"/>
      <c r="SG87" s="92"/>
      <c r="SH87" s="92"/>
      <c r="SI87" s="92"/>
      <c r="SJ87" s="92"/>
      <c r="SK87" s="92"/>
      <c r="SL87" s="92"/>
      <c r="SM87" s="92"/>
      <c r="SN87" s="92"/>
      <c r="SO87" s="92"/>
      <c r="SP87" s="92"/>
      <c r="SQ87" s="92"/>
      <c r="SR87" s="92"/>
      <c r="SS87" s="92"/>
      <c r="ST87" s="92">
        <f>データ!LS12</f>
        <v>125.8</v>
      </c>
      <c r="SU87" s="92"/>
      <c r="SV87" s="92"/>
      <c r="SW87" s="92"/>
      <c r="SX87" s="92"/>
      <c r="SY87" s="92"/>
      <c r="SZ87" s="92"/>
      <c r="TA87" s="92"/>
      <c r="TB87" s="92"/>
      <c r="TC87" s="92"/>
      <c r="TD87" s="92"/>
      <c r="TE87" s="92"/>
      <c r="TF87" s="92"/>
      <c r="TG87" s="92"/>
      <c r="TH87" s="92"/>
      <c r="TI87" s="92"/>
      <c r="TJ87" s="92"/>
      <c r="TK87" s="92">
        <f>データ!LT12</f>
        <v>119.4</v>
      </c>
      <c r="TL87" s="92"/>
      <c r="TM87" s="92"/>
      <c r="TN87" s="92"/>
      <c r="TO87" s="92"/>
      <c r="TP87" s="92"/>
      <c r="TQ87" s="92"/>
      <c r="TR87" s="92"/>
      <c r="TS87" s="92"/>
      <c r="TT87" s="92"/>
      <c r="TU87" s="92"/>
      <c r="TV87" s="92"/>
      <c r="TW87" s="92"/>
      <c r="TX87" s="92"/>
      <c r="TY87" s="92"/>
      <c r="TZ87" s="92"/>
      <c r="UA87" s="92"/>
      <c r="UB87" s="92">
        <f>データ!LU12</f>
        <v>113</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37</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275</v>
      </c>
      <c r="VE100" s="107"/>
      <c r="VF100" s="107"/>
      <c r="VG100" s="107"/>
      <c r="VH100" s="107"/>
      <c r="VI100" s="107"/>
      <c r="VJ100" s="108"/>
    </row>
    <row r="101" spans="1:582" ht="13.5" customHeight="1" x14ac:dyDescent="0.2">
      <c r="A101" s="1"/>
      <c r="B101" s="28"/>
      <c r="C101" s="1"/>
      <c r="D101" s="1"/>
      <c r="E101" s="1"/>
      <c r="F101" s="1"/>
      <c r="G101" s="1"/>
      <c r="H101" s="89" t="s">
        <v>38</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39</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f>データ!MK12</f>
        <v>98.7</v>
      </c>
      <c r="RM118" s="92"/>
      <c r="RN118" s="92"/>
      <c r="RO118" s="92"/>
      <c r="RP118" s="92"/>
      <c r="RQ118" s="92"/>
      <c r="RR118" s="92"/>
      <c r="RS118" s="92"/>
      <c r="RT118" s="92"/>
      <c r="RU118" s="92"/>
      <c r="RV118" s="92"/>
      <c r="RW118" s="92"/>
      <c r="RX118" s="92"/>
      <c r="RY118" s="92"/>
      <c r="RZ118" s="92"/>
      <c r="SA118" s="92"/>
      <c r="SB118" s="92"/>
      <c r="SC118" s="92">
        <f>データ!ML12</f>
        <v>98.8</v>
      </c>
      <c r="SD118" s="92"/>
      <c r="SE118" s="92"/>
      <c r="SF118" s="92"/>
      <c r="SG118" s="92"/>
      <c r="SH118" s="92"/>
      <c r="SI118" s="92"/>
      <c r="SJ118" s="92"/>
      <c r="SK118" s="92"/>
      <c r="SL118" s="92"/>
      <c r="SM118" s="92"/>
      <c r="SN118" s="92"/>
      <c r="SO118" s="92"/>
      <c r="SP118" s="92"/>
      <c r="SQ118" s="92"/>
      <c r="SR118" s="92"/>
      <c r="SS118" s="92"/>
      <c r="ST118" s="92">
        <f>データ!MM12</f>
        <v>98.9</v>
      </c>
      <c r="SU118" s="92"/>
      <c r="SV118" s="92"/>
      <c r="SW118" s="92"/>
      <c r="SX118" s="92"/>
      <c r="SY118" s="92"/>
      <c r="SZ118" s="92"/>
      <c r="TA118" s="92"/>
      <c r="TB118" s="92"/>
      <c r="TC118" s="92"/>
      <c r="TD118" s="92"/>
      <c r="TE118" s="92"/>
      <c r="TF118" s="92"/>
      <c r="TG118" s="92"/>
      <c r="TH118" s="92"/>
      <c r="TI118" s="92"/>
      <c r="TJ118" s="92"/>
      <c r="TK118" s="92">
        <f>データ!MN12</f>
        <v>99.7</v>
      </c>
      <c r="TL118" s="92"/>
      <c r="TM118" s="92"/>
      <c r="TN118" s="92"/>
      <c r="TO118" s="92"/>
      <c r="TP118" s="92"/>
      <c r="TQ118" s="92"/>
      <c r="TR118" s="92"/>
      <c r="TS118" s="92"/>
      <c r="TT118" s="92"/>
      <c r="TU118" s="92"/>
      <c r="TV118" s="92"/>
      <c r="TW118" s="92"/>
      <c r="TX118" s="92"/>
      <c r="TY118" s="92"/>
      <c r="TZ118" s="92"/>
      <c r="UA118" s="92"/>
      <c r="UB118" s="92">
        <f>データ!MO12</f>
        <v>99.8</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40</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（最大出力合計429kW）</v>
      </c>
      <c r="D126" s="2" t="str">
        <f>データ!EX9</f>
        <v>（最大出力合計-kW）</v>
      </c>
      <c r="E126" s="2" t="str">
        <f>データ!GW9</f>
        <v>（最大出力合計-kW）</v>
      </c>
      <c r="F126" s="2" t="str">
        <f>データ!IV9</f>
        <v>（最大出力合計-kW）</v>
      </c>
      <c r="G126" s="2" t="str">
        <f>データ!KU9</f>
        <v>（最大出力合計429kW）</v>
      </c>
    </row>
  </sheetData>
  <sheetProtection algorithmName="SHA-512" hashValue="eKQZaSXI8sOxZOPMnwhGPtMfvTgx5f7Mp3N1qNnIzJ3I5GW54YQaGu7poxGsS3PIy/+wrVI6ZaSpypHe0f1hqw==" saltValue="FpzkcJbkdhZ/LvWVxj8s9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2">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44</v>
      </c>
      <c r="MZ4" s="38"/>
      <c r="NA4" s="38"/>
      <c r="NB4" s="41"/>
      <c r="NC4" s="37" t="s">
        <v>45</v>
      </c>
      <c r="ND4" s="38"/>
      <c r="NE4" s="38"/>
      <c r="NF4" s="41"/>
      <c r="NG4" s="37" t="s">
        <v>83</v>
      </c>
      <c r="NH4" s="38"/>
      <c r="NI4" s="38"/>
      <c r="NJ4" s="41"/>
    </row>
    <row r="5" spans="1:374" x14ac:dyDescent="0.2">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52" x14ac:dyDescent="0.2">
      <c r="A6" s="33" t="s">
        <v>124</v>
      </c>
      <c r="B6" s="48" t="str">
        <f>B7</f>
        <v>2022</v>
      </c>
      <c r="C6" s="48" t="str">
        <f t="shared" ref="C6:AX6" si="6">C7</f>
        <v>102067</v>
      </c>
      <c r="D6" s="48" t="str">
        <f t="shared" si="6"/>
        <v>47</v>
      </c>
      <c r="E6" s="48" t="str">
        <f t="shared" si="6"/>
        <v>04</v>
      </c>
      <c r="F6" s="48" t="str">
        <f t="shared" si="6"/>
        <v>0</v>
      </c>
      <c r="G6" s="48" t="str">
        <f t="shared" si="6"/>
        <v>000</v>
      </c>
      <c r="H6" s="48" t="str">
        <f t="shared" si="6"/>
        <v>群馬県　沼田市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2</v>
      </c>
      <c r="Q6" s="50" t="str">
        <f t="shared" si="6"/>
        <v>-</v>
      </c>
      <c r="R6" s="51" t="str">
        <f>R7</f>
        <v>令和19年5月30日　沼田市多那太陽光発電所</v>
      </c>
      <c r="S6" s="52" t="str">
        <f t="shared" si="6"/>
        <v>令和19年6月9日　沼田市多那太陽光発電所</v>
      </c>
      <c r="T6" s="48" t="str">
        <f t="shared" si="6"/>
        <v>無</v>
      </c>
      <c r="U6" s="52" t="str">
        <f t="shared" si="6"/>
        <v>東京電力エナジーパートナー㈱</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517</v>
      </c>
      <c r="AM6" s="50">
        <f t="shared" si="6"/>
        <v>506</v>
      </c>
      <c r="AN6" s="50">
        <f t="shared" si="6"/>
        <v>505</v>
      </c>
      <c r="AO6" s="50">
        <f t="shared" si="6"/>
        <v>496</v>
      </c>
      <c r="AP6" s="50">
        <f t="shared" si="6"/>
        <v>483</v>
      </c>
      <c r="AQ6" s="50">
        <f t="shared" si="6"/>
        <v>517</v>
      </c>
      <c r="AR6" s="50">
        <f t="shared" si="6"/>
        <v>506</v>
      </c>
      <c r="AS6" s="50">
        <f t="shared" si="6"/>
        <v>505</v>
      </c>
      <c r="AT6" s="50">
        <f t="shared" si="6"/>
        <v>496</v>
      </c>
      <c r="AU6" s="50">
        <f t="shared" si="6"/>
        <v>483</v>
      </c>
      <c r="AV6" s="50" t="str">
        <f t="shared" si="6"/>
        <v>-</v>
      </c>
      <c r="AW6" s="50">
        <f t="shared" si="6"/>
        <v>17382</v>
      </c>
      <c r="AX6" s="50">
        <f t="shared" si="6"/>
        <v>17382</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125</v>
      </c>
      <c r="C7" s="58" t="s">
        <v>126</v>
      </c>
      <c r="D7" s="58" t="s">
        <v>127</v>
      </c>
      <c r="E7" s="58" t="s">
        <v>128</v>
      </c>
      <c r="F7" s="58" t="s">
        <v>129</v>
      </c>
      <c r="G7" s="58" t="s">
        <v>130</v>
      </c>
      <c r="H7" s="58" t="s">
        <v>131</v>
      </c>
      <c r="I7" s="58" t="s">
        <v>132</v>
      </c>
      <c r="J7" s="58" t="s">
        <v>133</v>
      </c>
      <c r="K7" s="58" t="s">
        <v>134</v>
      </c>
      <c r="L7" s="59" t="s">
        <v>135</v>
      </c>
      <c r="M7" s="60" t="s">
        <v>136</v>
      </c>
      <c r="N7" s="60" t="s">
        <v>136</v>
      </c>
      <c r="O7" s="61" t="s">
        <v>136</v>
      </c>
      <c r="P7" s="61">
        <v>2</v>
      </c>
      <c r="Q7" s="61" t="s">
        <v>136</v>
      </c>
      <c r="R7" s="62" t="s">
        <v>137</v>
      </c>
      <c r="S7" s="62" t="s">
        <v>138</v>
      </c>
      <c r="T7" s="63" t="s">
        <v>139</v>
      </c>
      <c r="U7" s="62" t="s">
        <v>140</v>
      </c>
      <c r="V7" s="59" t="s">
        <v>136</v>
      </c>
      <c r="W7" s="61" t="s">
        <v>136</v>
      </c>
      <c r="X7" s="61" t="s">
        <v>136</v>
      </c>
      <c r="Y7" s="61" t="s">
        <v>136</v>
      </c>
      <c r="Z7" s="61" t="s">
        <v>136</v>
      </c>
      <c r="AA7" s="61" t="s">
        <v>136</v>
      </c>
      <c r="AB7" s="61" t="s">
        <v>136</v>
      </c>
      <c r="AC7" s="61" t="s">
        <v>136</v>
      </c>
      <c r="AD7" s="61" t="s">
        <v>136</v>
      </c>
      <c r="AE7" s="61" t="s">
        <v>136</v>
      </c>
      <c r="AF7" s="61" t="s">
        <v>136</v>
      </c>
      <c r="AG7" s="61" t="s">
        <v>136</v>
      </c>
      <c r="AH7" s="61" t="s">
        <v>136</v>
      </c>
      <c r="AI7" s="61" t="s">
        <v>136</v>
      </c>
      <c r="AJ7" s="61" t="s">
        <v>136</v>
      </c>
      <c r="AK7" s="61" t="s">
        <v>136</v>
      </c>
      <c r="AL7" s="61">
        <v>517</v>
      </c>
      <c r="AM7" s="61">
        <v>506</v>
      </c>
      <c r="AN7" s="61">
        <v>505</v>
      </c>
      <c r="AO7" s="61">
        <v>496</v>
      </c>
      <c r="AP7" s="61">
        <v>483</v>
      </c>
      <c r="AQ7" s="61">
        <v>517</v>
      </c>
      <c r="AR7" s="61">
        <v>506</v>
      </c>
      <c r="AS7" s="61">
        <v>505</v>
      </c>
      <c r="AT7" s="61">
        <v>496</v>
      </c>
      <c r="AU7" s="61">
        <v>483</v>
      </c>
      <c r="AV7" s="61" t="s">
        <v>136</v>
      </c>
      <c r="AW7" s="61">
        <v>17382</v>
      </c>
      <c r="AX7" s="61">
        <v>17382</v>
      </c>
      <c r="AY7" s="64">
        <v>200.3</v>
      </c>
      <c r="AZ7" s="64">
        <v>148.6</v>
      </c>
      <c r="BA7" s="64">
        <v>159.6</v>
      </c>
      <c r="BB7" s="64">
        <v>161.6</v>
      </c>
      <c r="BC7" s="64">
        <v>128.30000000000001</v>
      </c>
      <c r="BD7" s="64">
        <v>123.2</v>
      </c>
      <c r="BE7" s="64">
        <v>134.69999999999999</v>
      </c>
      <c r="BF7" s="64">
        <v>141.80000000000001</v>
      </c>
      <c r="BG7" s="64">
        <v>138.19999999999999</v>
      </c>
      <c r="BH7" s="64">
        <v>135</v>
      </c>
      <c r="BI7" s="64">
        <v>100</v>
      </c>
      <c r="BJ7" s="64">
        <v>1220.8</v>
      </c>
      <c r="BK7" s="64">
        <v>1074.3</v>
      </c>
      <c r="BL7" s="64">
        <v>1203.4000000000001</v>
      </c>
      <c r="BM7" s="64">
        <v>1104.4000000000001</v>
      </c>
      <c r="BN7" s="64">
        <v>682.1</v>
      </c>
      <c r="BO7" s="64">
        <v>240.1</v>
      </c>
      <c r="BP7" s="64">
        <v>253.6</v>
      </c>
      <c r="BQ7" s="64">
        <v>238</v>
      </c>
      <c r="BR7" s="64">
        <v>227.5</v>
      </c>
      <c r="BS7" s="64">
        <v>238.5</v>
      </c>
      <c r="BT7" s="64">
        <v>100</v>
      </c>
      <c r="BU7" s="64" t="s">
        <v>136</v>
      </c>
      <c r="BV7" s="64" t="s">
        <v>136</v>
      </c>
      <c r="BW7" s="64" t="s">
        <v>136</v>
      </c>
      <c r="BX7" s="64" t="s">
        <v>136</v>
      </c>
      <c r="BY7" s="64" t="s">
        <v>136</v>
      </c>
      <c r="BZ7" s="64" t="s">
        <v>136</v>
      </c>
      <c r="CA7" s="64" t="s">
        <v>136</v>
      </c>
      <c r="CB7" s="64" t="s">
        <v>136</v>
      </c>
      <c r="CC7" s="64" t="s">
        <v>136</v>
      </c>
      <c r="CD7" s="64" t="s">
        <v>136</v>
      </c>
      <c r="CE7" s="64" t="s">
        <v>136</v>
      </c>
      <c r="CF7" s="64">
        <v>29036.799999999999</v>
      </c>
      <c r="CG7" s="64">
        <v>26353.8</v>
      </c>
      <c r="CH7" s="64">
        <v>24837.599999999999</v>
      </c>
      <c r="CI7" s="64">
        <v>24268.1</v>
      </c>
      <c r="CJ7" s="64">
        <v>30857.1</v>
      </c>
      <c r="CK7" s="64">
        <v>19863.5</v>
      </c>
      <c r="CL7" s="64">
        <v>19066.3</v>
      </c>
      <c r="CM7" s="64">
        <v>18998.7</v>
      </c>
      <c r="CN7" s="64">
        <v>17544.5</v>
      </c>
      <c r="CO7" s="64">
        <v>19886.599999999999</v>
      </c>
      <c r="CP7" s="61">
        <v>24519</v>
      </c>
      <c r="CQ7" s="61">
        <v>15931</v>
      </c>
      <c r="CR7" s="61">
        <v>16899</v>
      </c>
      <c r="CS7" s="61">
        <v>16983</v>
      </c>
      <c r="CT7" s="61">
        <v>14645</v>
      </c>
      <c r="CU7" s="61">
        <v>34140</v>
      </c>
      <c r="CV7" s="61">
        <v>33434</v>
      </c>
      <c r="CW7" s="61">
        <v>36820</v>
      </c>
      <c r="CX7" s="61">
        <v>35532</v>
      </c>
      <c r="CY7" s="61">
        <v>36111</v>
      </c>
      <c r="CZ7" s="61">
        <v>429</v>
      </c>
      <c r="DA7" s="64">
        <v>13.8</v>
      </c>
      <c r="DB7" s="64">
        <v>13.4</v>
      </c>
      <c r="DC7" s="64">
        <v>13.4</v>
      </c>
      <c r="DD7" s="64">
        <v>13.2</v>
      </c>
      <c r="DE7" s="64">
        <v>12.9</v>
      </c>
      <c r="DF7" s="64">
        <v>32.6</v>
      </c>
      <c r="DG7" s="64">
        <v>31.3</v>
      </c>
      <c r="DH7" s="64">
        <v>31.8</v>
      </c>
      <c r="DI7" s="64">
        <v>31.6</v>
      </c>
      <c r="DJ7" s="64">
        <v>30.4</v>
      </c>
      <c r="DK7" s="64">
        <v>0</v>
      </c>
      <c r="DL7" s="64">
        <v>11.8</v>
      </c>
      <c r="DM7" s="64">
        <v>1.4</v>
      </c>
      <c r="DN7" s="64">
        <v>2.4</v>
      </c>
      <c r="DO7" s="64">
        <v>28.5</v>
      </c>
      <c r="DP7" s="64">
        <v>7.3</v>
      </c>
      <c r="DQ7" s="64">
        <v>5.4</v>
      </c>
      <c r="DR7" s="64">
        <v>6.4</v>
      </c>
      <c r="DS7" s="64">
        <v>5</v>
      </c>
      <c r="DT7" s="64">
        <v>3.9</v>
      </c>
      <c r="DU7" s="64">
        <v>685.7</v>
      </c>
      <c r="DV7" s="64">
        <v>649.79999999999995</v>
      </c>
      <c r="DW7" s="64">
        <v>2259.9</v>
      </c>
      <c r="DX7" s="64">
        <v>2385.3000000000002</v>
      </c>
      <c r="DY7" s="64">
        <v>2265.1</v>
      </c>
      <c r="DZ7" s="64">
        <v>160.4</v>
      </c>
      <c r="EA7" s="64">
        <v>175.4</v>
      </c>
      <c r="EB7" s="64">
        <v>166.4</v>
      </c>
      <c r="EC7" s="64">
        <v>201.7</v>
      </c>
      <c r="ED7" s="64">
        <v>192.3</v>
      </c>
      <c r="EE7" s="64" t="s">
        <v>136</v>
      </c>
      <c r="EF7" s="64" t="s">
        <v>136</v>
      </c>
      <c r="EG7" s="64" t="s">
        <v>136</v>
      </c>
      <c r="EH7" s="64" t="s">
        <v>136</v>
      </c>
      <c r="EI7" s="64" t="s">
        <v>136</v>
      </c>
      <c r="EJ7" s="64" t="s">
        <v>136</v>
      </c>
      <c r="EK7" s="64" t="s">
        <v>136</v>
      </c>
      <c r="EL7" s="64" t="s">
        <v>136</v>
      </c>
      <c r="EM7" s="64" t="s">
        <v>136</v>
      </c>
      <c r="EN7" s="64" t="s">
        <v>136</v>
      </c>
      <c r="EO7" s="64">
        <v>100</v>
      </c>
      <c r="EP7" s="64">
        <v>100</v>
      </c>
      <c r="EQ7" s="64">
        <v>100</v>
      </c>
      <c r="ER7" s="64">
        <v>100</v>
      </c>
      <c r="ES7" s="64">
        <v>100</v>
      </c>
      <c r="ET7" s="64">
        <v>83.4</v>
      </c>
      <c r="EU7" s="64">
        <v>82.5</v>
      </c>
      <c r="EV7" s="64">
        <v>83.2</v>
      </c>
      <c r="EW7" s="64">
        <v>87.9</v>
      </c>
      <c r="EX7" s="64">
        <v>82.3</v>
      </c>
      <c r="EY7" s="61" t="s">
        <v>136</v>
      </c>
      <c r="EZ7" s="64" t="s">
        <v>136</v>
      </c>
      <c r="FA7" s="64" t="s">
        <v>136</v>
      </c>
      <c r="FB7" s="64" t="s">
        <v>136</v>
      </c>
      <c r="FC7" s="64" t="s">
        <v>136</v>
      </c>
      <c r="FD7" s="64" t="s">
        <v>136</v>
      </c>
      <c r="FE7" s="64">
        <v>57.6</v>
      </c>
      <c r="FF7" s="64">
        <v>60.4</v>
      </c>
      <c r="FG7" s="64">
        <v>54.1</v>
      </c>
      <c r="FH7" s="64">
        <v>58.1</v>
      </c>
      <c r="FI7" s="64">
        <v>55.4</v>
      </c>
      <c r="FJ7" s="64" t="s">
        <v>136</v>
      </c>
      <c r="FK7" s="64" t="s">
        <v>136</v>
      </c>
      <c r="FL7" s="64" t="s">
        <v>136</v>
      </c>
      <c r="FM7" s="64" t="s">
        <v>136</v>
      </c>
      <c r="FN7" s="64" t="s">
        <v>136</v>
      </c>
      <c r="FO7" s="64">
        <v>8.6999999999999993</v>
      </c>
      <c r="FP7" s="64">
        <v>14.9</v>
      </c>
      <c r="FQ7" s="64">
        <v>16.2</v>
      </c>
      <c r="FR7" s="64">
        <v>5.6</v>
      </c>
      <c r="FS7" s="64">
        <v>7</v>
      </c>
      <c r="FT7" s="64" t="s">
        <v>136</v>
      </c>
      <c r="FU7" s="64" t="s">
        <v>136</v>
      </c>
      <c r="FV7" s="64" t="s">
        <v>136</v>
      </c>
      <c r="FW7" s="64" t="s">
        <v>136</v>
      </c>
      <c r="FX7" s="64" t="s">
        <v>136</v>
      </c>
      <c r="FY7" s="64">
        <v>375</v>
      </c>
      <c r="FZ7" s="64">
        <v>314.5</v>
      </c>
      <c r="GA7" s="64">
        <v>339.9</v>
      </c>
      <c r="GB7" s="64">
        <v>303.60000000000002</v>
      </c>
      <c r="GC7" s="64">
        <v>276.89999999999998</v>
      </c>
      <c r="GD7" s="64" t="s">
        <v>136</v>
      </c>
      <c r="GE7" s="64" t="s">
        <v>136</v>
      </c>
      <c r="GF7" s="64" t="s">
        <v>136</v>
      </c>
      <c r="GG7" s="64" t="s">
        <v>136</v>
      </c>
      <c r="GH7" s="64" t="s">
        <v>136</v>
      </c>
      <c r="GI7" s="64" t="s">
        <v>136</v>
      </c>
      <c r="GJ7" s="64" t="s">
        <v>136</v>
      </c>
      <c r="GK7" s="64" t="s">
        <v>136</v>
      </c>
      <c r="GL7" s="64" t="s">
        <v>136</v>
      </c>
      <c r="GM7" s="64" t="s">
        <v>136</v>
      </c>
      <c r="GN7" s="64" t="s">
        <v>136</v>
      </c>
      <c r="GO7" s="64" t="s">
        <v>136</v>
      </c>
      <c r="GP7" s="64" t="s">
        <v>136</v>
      </c>
      <c r="GQ7" s="64" t="s">
        <v>136</v>
      </c>
      <c r="GR7" s="64" t="s">
        <v>136</v>
      </c>
      <c r="GS7" s="64">
        <v>94.7</v>
      </c>
      <c r="GT7" s="64">
        <v>96</v>
      </c>
      <c r="GU7" s="64">
        <v>97.1</v>
      </c>
      <c r="GV7" s="64">
        <v>98.9</v>
      </c>
      <c r="GW7" s="64">
        <v>99.1</v>
      </c>
      <c r="GX7" s="61" t="s">
        <v>136</v>
      </c>
      <c r="GY7" s="64" t="s">
        <v>136</v>
      </c>
      <c r="GZ7" s="64" t="s">
        <v>136</v>
      </c>
      <c r="HA7" s="64" t="s">
        <v>136</v>
      </c>
      <c r="HB7" s="64" t="s">
        <v>136</v>
      </c>
      <c r="HC7" s="64" t="s">
        <v>136</v>
      </c>
      <c r="HD7" s="64">
        <v>67.8</v>
      </c>
      <c r="HE7" s="64">
        <v>71</v>
      </c>
      <c r="HF7" s="64">
        <v>70.5</v>
      </c>
      <c r="HG7" s="64">
        <v>69.400000000000006</v>
      </c>
      <c r="HH7" s="64">
        <v>67.7</v>
      </c>
      <c r="HI7" s="64" t="s">
        <v>136</v>
      </c>
      <c r="HJ7" s="64" t="s">
        <v>136</v>
      </c>
      <c r="HK7" s="64" t="s">
        <v>136</v>
      </c>
      <c r="HL7" s="64" t="s">
        <v>136</v>
      </c>
      <c r="HM7" s="64" t="s">
        <v>136</v>
      </c>
      <c r="HN7" s="64">
        <v>0.6</v>
      </c>
      <c r="HO7" s="64">
        <v>0.2</v>
      </c>
      <c r="HP7" s="64">
        <v>0.1</v>
      </c>
      <c r="HQ7" s="64">
        <v>0.5</v>
      </c>
      <c r="HR7" s="64">
        <v>0.6</v>
      </c>
      <c r="HS7" s="64" t="s">
        <v>136</v>
      </c>
      <c r="HT7" s="64" t="s">
        <v>136</v>
      </c>
      <c r="HU7" s="64" t="s">
        <v>136</v>
      </c>
      <c r="HV7" s="64" t="s">
        <v>136</v>
      </c>
      <c r="HW7" s="64" t="s">
        <v>136</v>
      </c>
      <c r="HX7" s="64">
        <v>43.5</v>
      </c>
      <c r="HY7" s="64">
        <v>42.8</v>
      </c>
      <c r="HZ7" s="64">
        <v>41</v>
      </c>
      <c r="IA7" s="64">
        <v>46.6</v>
      </c>
      <c r="IB7" s="64">
        <v>32.200000000000003</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v>33.799999999999997</v>
      </c>
      <c r="IS7" s="64">
        <v>24</v>
      </c>
      <c r="IT7" s="64">
        <v>23.8</v>
      </c>
      <c r="IU7" s="64">
        <v>30.5</v>
      </c>
      <c r="IV7" s="64">
        <v>14.5</v>
      </c>
      <c r="IW7" s="61" t="s">
        <v>136</v>
      </c>
      <c r="IX7" s="64" t="s">
        <v>136</v>
      </c>
      <c r="IY7" s="64" t="s">
        <v>136</v>
      </c>
      <c r="IZ7" s="64" t="s">
        <v>136</v>
      </c>
      <c r="JA7" s="64" t="s">
        <v>136</v>
      </c>
      <c r="JB7" s="64" t="s">
        <v>136</v>
      </c>
      <c r="JC7" s="64">
        <v>13.4</v>
      </c>
      <c r="JD7" s="64">
        <v>12.2</v>
      </c>
      <c r="JE7" s="64">
        <v>16.8</v>
      </c>
      <c r="JF7" s="64">
        <v>21.1</v>
      </c>
      <c r="JG7" s="64">
        <v>18.899999999999999</v>
      </c>
      <c r="JH7" s="64" t="s">
        <v>136</v>
      </c>
      <c r="JI7" s="64" t="s">
        <v>136</v>
      </c>
      <c r="JJ7" s="64" t="s">
        <v>136</v>
      </c>
      <c r="JK7" s="64" t="s">
        <v>136</v>
      </c>
      <c r="JL7" s="64" t="s">
        <v>136</v>
      </c>
      <c r="JM7" s="64">
        <v>46.6</v>
      </c>
      <c r="JN7" s="64">
        <v>30.5</v>
      </c>
      <c r="JO7" s="64">
        <v>24.4</v>
      </c>
      <c r="JP7" s="64">
        <v>17.100000000000001</v>
      </c>
      <c r="JQ7" s="64">
        <v>8.5</v>
      </c>
      <c r="JR7" s="64" t="s">
        <v>136</v>
      </c>
      <c r="JS7" s="64" t="s">
        <v>136</v>
      </c>
      <c r="JT7" s="64" t="s">
        <v>136</v>
      </c>
      <c r="JU7" s="64" t="s">
        <v>136</v>
      </c>
      <c r="JV7" s="64" t="s">
        <v>136</v>
      </c>
      <c r="JW7" s="64">
        <v>108</v>
      </c>
      <c r="JX7" s="64">
        <v>459.2</v>
      </c>
      <c r="JY7" s="64">
        <v>331.9</v>
      </c>
      <c r="JZ7" s="64">
        <v>450.4</v>
      </c>
      <c r="KA7" s="64">
        <v>506.5</v>
      </c>
      <c r="KB7" s="64" t="s">
        <v>136</v>
      </c>
      <c r="KC7" s="64" t="s">
        <v>136</v>
      </c>
      <c r="KD7" s="64" t="s">
        <v>136</v>
      </c>
      <c r="KE7" s="64" t="s">
        <v>136</v>
      </c>
      <c r="KF7" s="64" t="s">
        <v>136</v>
      </c>
      <c r="KG7" s="64" t="s">
        <v>136</v>
      </c>
      <c r="KH7" s="64" t="s">
        <v>136</v>
      </c>
      <c r="KI7" s="64" t="s">
        <v>136</v>
      </c>
      <c r="KJ7" s="64" t="s">
        <v>136</v>
      </c>
      <c r="KK7" s="64" t="s">
        <v>136</v>
      </c>
      <c r="KL7" s="64" t="s">
        <v>136</v>
      </c>
      <c r="KM7" s="64" t="s">
        <v>136</v>
      </c>
      <c r="KN7" s="64" t="s">
        <v>136</v>
      </c>
      <c r="KO7" s="64" t="s">
        <v>136</v>
      </c>
      <c r="KP7" s="64" t="s">
        <v>136</v>
      </c>
      <c r="KQ7" s="64">
        <v>92</v>
      </c>
      <c r="KR7" s="64">
        <v>95.4</v>
      </c>
      <c r="KS7" s="64">
        <v>95.1</v>
      </c>
      <c r="KT7" s="64">
        <v>96.5</v>
      </c>
      <c r="KU7" s="64">
        <v>98.5</v>
      </c>
      <c r="KV7" s="61">
        <v>429</v>
      </c>
      <c r="KW7" s="64">
        <v>13.8</v>
      </c>
      <c r="KX7" s="64">
        <v>13.4</v>
      </c>
      <c r="KY7" s="64">
        <v>13.4</v>
      </c>
      <c r="KZ7" s="64">
        <v>13.2</v>
      </c>
      <c r="LA7" s="64">
        <v>12.9</v>
      </c>
      <c r="LB7" s="64">
        <v>15.3</v>
      </c>
      <c r="LC7" s="64">
        <v>14.9</v>
      </c>
      <c r="LD7" s="64">
        <v>14.9</v>
      </c>
      <c r="LE7" s="64">
        <v>14.3</v>
      </c>
      <c r="LF7" s="64">
        <v>13.8</v>
      </c>
      <c r="LG7" s="64">
        <v>0</v>
      </c>
      <c r="LH7" s="64">
        <v>11.8</v>
      </c>
      <c r="LI7" s="64">
        <v>1.4</v>
      </c>
      <c r="LJ7" s="64">
        <v>2.4</v>
      </c>
      <c r="LK7" s="64">
        <v>28.5</v>
      </c>
      <c r="LL7" s="64">
        <v>0.7</v>
      </c>
      <c r="LM7" s="64">
        <v>0.4</v>
      </c>
      <c r="LN7" s="64">
        <v>1.8</v>
      </c>
      <c r="LO7" s="64">
        <v>1.8</v>
      </c>
      <c r="LP7" s="64">
        <v>2.7</v>
      </c>
      <c r="LQ7" s="64">
        <v>685.7</v>
      </c>
      <c r="LR7" s="64">
        <v>649.79999999999995</v>
      </c>
      <c r="LS7" s="64">
        <v>596</v>
      </c>
      <c r="LT7" s="64">
        <v>592.70000000000005</v>
      </c>
      <c r="LU7" s="64">
        <v>523.5</v>
      </c>
      <c r="LV7" s="64">
        <v>151.69999999999999</v>
      </c>
      <c r="LW7" s="64">
        <v>138.1</v>
      </c>
      <c r="LX7" s="64">
        <v>125.8</v>
      </c>
      <c r="LY7" s="64">
        <v>119.4</v>
      </c>
      <c r="LZ7" s="64">
        <v>113</v>
      </c>
      <c r="MA7" s="64" t="s">
        <v>136</v>
      </c>
      <c r="MB7" s="64" t="s">
        <v>136</v>
      </c>
      <c r="MC7" s="64" t="s">
        <v>136</v>
      </c>
      <c r="MD7" s="64" t="s">
        <v>136</v>
      </c>
      <c r="ME7" s="64" t="s">
        <v>136</v>
      </c>
      <c r="MF7" s="64" t="s">
        <v>136</v>
      </c>
      <c r="MG7" s="64" t="s">
        <v>136</v>
      </c>
      <c r="MH7" s="64" t="s">
        <v>136</v>
      </c>
      <c r="MI7" s="64" t="s">
        <v>136</v>
      </c>
      <c r="MJ7" s="64" t="s">
        <v>136</v>
      </c>
      <c r="MK7" s="64">
        <v>100</v>
      </c>
      <c r="ML7" s="64">
        <v>100</v>
      </c>
      <c r="MM7" s="64">
        <v>100</v>
      </c>
      <c r="MN7" s="64">
        <v>100</v>
      </c>
      <c r="MO7" s="64">
        <v>100</v>
      </c>
      <c r="MP7" s="64">
        <v>98.7</v>
      </c>
      <c r="MQ7" s="64">
        <v>98.8</v>
      </c>
      <c r="MR7" s="64">
        <v>98.9</v>
      </c>
      <c r="MS7" s="64">
        <v>99.7</v>
      </c>
      <c r="MT7" s="64">
        <v>99.8</v>
      </c>
      <c r="MU7" s="64" t="s">
        <v>136</v>
      </c>
      <c r="MV7" s="64" t="s">
        <v>136</v>
      </c>
      <c r="MW7" s="64" t="s">
        <v>136</v>
      </c>
      <c r="MX7" s="64" t="s">
        <v>136</v>
      </c>
      <c r="MY7" s="64" t="s">
        <v>136</v>
      </c>
      <c r="MZ7" s="64" t="s">
        <v>136</v>
      </c>
      <c r="NA7" s="64" t="s">
        <v>136</v>
      </c>
      <c r="NB7" s="64" t="s">
        <v>136</v>
      </c>
      <c r="NC7" s="64" t="s">
        <v>136</v>
      </c>
      <c r="ND7" s="64" t="s">
        <v>136</v>
      </c>
      <c r="NE7" s="64" t="s">
        <v>136</v>
      </c>
      <c r="NF7" s="64" t="s">
        <v>136</v>
      </c>
      <c r="NG7" s="64">
        <v>2</v>
      </c>
      <c r="NH7" s="64">
        <v>2</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141</v>
      </c>
      <c r="FB8" s="66"/>
      <c r="FC8" s="66"/>
      <c r="FD8" s="66"/>
      <c r="FE8" s="66"/>
      <c r="FF8" s="67"/>
      <c r="FG8" s="66"/>
      <c r="FH8" s="66"/>
      <c r="FI8" s="66" t="str">
        <f>FJ4</f>
        <v>修繕費比率（％）</v>
      </c>
      <c r="FJ8" s="66" t="b">
        <f>IF(SUM($M$6,$MU$7:$MX$7)=0,FALSE,TRUE)</f>
        <v>0</v>
      </c>
      <c r="FK8" s="68" t="s">
        <v>141</v>
      </c>
      <c r="FL8" s="66"/>
      <c r="FM8" s="66"/>
      <c r="FN8" s="66"/>
      <c r="FO8" s="66"/>
      <c r="FP8" s="66"/>
      <c r="FQ8" s="67"/>
      <c r="FR8" s="66"/>
      <c r="FS8" s="66" t="str">
        <f>FT4</f>
        <v>企業債残高対料金収入比率（％）</v>
      </c>
      <c r="FT8" s="66" t="b">
        <f>IF(SUM($M$6,$MU$7:$MX$7)=0,FALSE,TRUE)</f>
        <v>0</v>
      </c>
      <c r="FU8" s="68" t="s">
        <v>141</v>
      </c>
      <c r="FV8" s="66"/>
      <c r="FW8" s="66"/>
      <c r="FX8" s="66"/>
      <c r="FY8" s="66"/>
      <c r="FZ8" s="66"/>
      <c r="GA8" s="66"/>
      <c r="GB8" s="67"/>
      <c r="GC8" s="66" t="str">
        <f>GD4</f>
        <v>有形固定資産減価償却率（％）</v>
      </c>
      <c r="GD8" s="66" t="b">
        <f>IF(SUM($M$6,$MU$7:$MX$7)=0,FALSE,TRUE)</f>
        <v>0</v>
      </c>
      <c r="GE8" s="68" t="s">
        <v>141</v>
      </c>
      <c r="GF8" s="66"/>
      <c r="GG8" s="66"/>
      <c r="GH8" s="66"/>
      <c r="GI8" s="66"/>
      <c r="GJ8" s="66"/>
      <c r="GK8" s="66"/>
      <c r="GL8" s="66"/>
      <c r="GM8" s="66" t="str">
        <f>GN4</f>
        <v>FIT・FIP収入割合（％）</v>
      </c>
      <c r="GN8" s="66" t="b">
        <f>IF(SUM($M$6,$MU$7:$MX$7)=0,FALSE,TRUE)</f>
        <v>0</v>
      </c>
      <c r="GO8" s="68" t="s">
        <v>141</v>
      </c>
      <c r="GP8" s="66"/>
      <c r="GQ8" s="66"/>
      <c r="GR8" s="66"/>
      <c r="GS8" s="65"/>
      <c r="GT8" s="65"/>
      <c r="GU8" s="65"/>
      <c r="GV8" s="65"/>
      <c r="GW8" s="66" t="str">
        <f>GX5</f>
        <v>最大出力合計</v>
      </c>
      <c r="GX8" s="66" t="str">
        <f>GY4</f>
        <v>設備利用率（％）</v>
      </c>
      <c r="GY8" s="66" t="b">
        <f>IF(SUM($N$7,$MY$7:$NB$7)=0,FALSE,TRUE)</f>
        <v>0</v>
      </c>
      <c r="GZ8" s="68" t="s">
        <v>141</v>
      </c>
      <c r="HA8" s="66"/>
      <c r="HB8" s="66"/>
      <c r="HC8" s="66"/>
      <c r="HD8" s="66"/>
      <c r="HE8" s="67"/>
      <c r="HF8" s="66"/>
      <c r="HG8" s="66"/>
      <c r="HH8" s="66" t="str">
        <f>HI4</f>
        <v>修繕費比率（％）</v>
      </c>
      <c r="HI8" s="66" t="b">
        <f>IF(SUM($N$7,$MY$7:$NB$7)=0,FALSE,TRUE)</f>
        <v>0</v>
      </c>
      <c r="HJ8" s="68" t="s">
        <v>141</v>
      </c>
      <c r="HK8" s="66"/>
      <c r="HL8" s="66"/>
      <c r="HM8" s="66"/>
      <c r="HN8" s="66"/>
      <c r="HO8" s="66"/>
      <c r="HP8" s="67"/>
      <c r="HQ8" s="66"/>
      <c r="HR8" s="66" t="str">
        <f>HS4</f>
        <v>企業債残高対料金収入比率（％）</v>
      </c>
      <c r="HS8" s="66" t="b">
        <f>IF(SUM($N$7,$MY$7:$NB$7)=0,FALSE,TRUE)</f>
        <v>0</v>
      </c>
      <c r="HT8" s="68" t="s">
        <v>141</v>
      </c>
      <c r="HU8" s="66"/>
      <c r="HV8" s="66"/>
      <c r="HW8" s="66"/>
      <c r="HX8" s="66"/>
      <c r="HY8" s="66"/>
      <c r="HZ8" s="66"/>
      <c r="IA8" s="67"/>
      <c r="IB8" s="66" t="str">
        <f>IC4</f>
        <v>有形固定資産減価償却率（％）</v>
      </c>
      <c r="IC8" s="66" t="b">
        <f>IF(SUM($N$7,$MY$7:$NB$7)=0,FALSE,TRUE)</f>
        <v>0</v>
      </c>
      <c r="ID8" s="68" t="s">
        <v>141</v>
      </c>
      <c r="IE8" s="66"/>
      <c r="IF8" s="66"/>
      <c r="IG8" s="66"/>
      <c r="IH8" s="66"/>
      <c r="II8" s="66"/>
      <c r="IJ8" s="66"/>
      <c r="IK8" s="66"/>
      <c r="IL8" s="66" t="str">
        <f>IM4</f>
        <v>FIT・FIP収入割合（％）</v>
      </c>
      <c r="IM8" s="66" t="b">
        <f>IF(SUM($N$7,$MY$7:$NB$7)=0,FALSE,TRUE)</f>
        <v>0</v>
      </c>
      <c r="IN8" s="68" t="s">
        <v>141</v>
      </c>
      <c r="IO8" s="66"/>
      <c r="IP8" s="66"/>
      <c r="IQ8" s="66"/>
      <c r="IR8" s="65"/>
      <c r="IS8" s="65"/>
      <c r="IT8" s="65"/>
      <c r="IU8" s="65"/>
      <c r="IV8" s="66" t="str">
        <f>IW5</f>
        <v>最大出力合計</v>
      </c>
      <c r="IW8" s="66" t="str">
        <f>IX4</f>
        <v>設備利用率（％）</v>
      </c>
      <c r="IX8" s="66" t="b">
        <f>IF(SUM($O$7,$NC$7:$NF$7)=0,FALSE,TRUE)</f>
        <v>0</v>
      </c>
      <c r="IY8" s="68" t="s">
        <v>141</v>
      </c>
      <c r="IZ8" s="66"/>
      <c r="JA8" s="66"/>
      <c r="JB8" s="66"/>
      <c r="JC8" s="66"/>
      <c r="JD8" s="67"/>
      <c r="JE8" s="66"/>
      <c r="JF8" s="66"/>
      <c r="JG8" s="66" t="str">
        <f>JH4</f>
        <v>修繕費比率（％）</v>
      </c>
      <c r="JH8" s="66" t="b">
        <f>IF(SUM($O$7,$NC$7:$NF$7)=0,FALSE,TRUE)</f>
        <v>0</v>
      </c>
      <c r="JI8" s="68" t="s">
        <v>141</v>
      </c>
      <c r="JJ8" s="66"/>
      <c r="JK8" s="66"/>
      <c r="JL8" s="66"/>
      <c r="JM8" s="66"/>
      <c r="JN8" s="66"/>
      <c r="JO8" s="67"/>
      <c r="JP8" s="66"/>
      <c r="JQ8" s="66" t="str">
        <f>JR4</f>
        <v>企業債残高対料金収入比率（％）</v>
      </c>
      <c r="JR8" s="66" t="b">
        <f>IF(SUM($O$7,$NC$7:$NF$7)=0,FALSE,TRUE)</f>
        <v>0</v>
      </c>
      <c r="JS8" s="68" t="s">
        <v>141</v>
      </c>
      <c r="JT8" s="66"/>
      <c r="JU8" s="66"/>
      <c r="JV8" s="66"/>
      <c r="JW8" s="66"/>
      <c r="JX8" s="66"/>
      <c r="JY8" s="66"/>
      <c r="JZ8" s="67"/>
      <c r="KA8" s="66" t="str">
        <f>KB4</f>
        <v>有形固定資産減価償却率（％）</v>
      </c>
      <c r="KB8" s="66" t="b">
        <f>IF(SUM($O$7,$NC$7:$NF$7)=0,FALSE,TRUE)</f>
        <v>0</v>
      </c>
      <c r="KC8" s="68" t="s">
        <v>141</v>
      </c>
      <c r="KD8" s="66"/>
      <c r="KE8" s="66"/>
      <c r="KF8" s="66"/>
      <c r="KG8" s="66"/>
      <c r="KH8" s="66"/>
      <c r="KI8" s="66"/>
      <c r="KJ8" s="66"/>
      <c r="KK8" s="66" t="str">
        <f>KL4</f>
        <v>FIT・FIP収入割合（％）</v>
      </c>
      <c r="KL8" s="66" t="b">
        <f>IF(SUM($O$7,$NC$7:$NF$7)=0,FALSE,TRUE)</f>
        <v>0</v>
      </c>
      <c r="KM8" s="68" t="s">
        <v>141</v>
      </c>
      <c r="KN8" s="66"/>
      <c r="KO8" s="66"/>
      <c r="KP8" s="66"/>
      <c r="KQ8" s="65"/>
      <c r="KR8" s="65"/>
      <c r="KS8" s="65"/>
      <c r="KT8" s="65"/>
      <c r="KU8" s="66" t="str">
        <f>KV5</f>
        <v>最大出力合計</v>
      </c>
      <c r="KV8" s="66" t="str">
        <f>KW4</f>
        <v>設備利用率（％）</v>
      </c>
      <c r="KW8" s="66" t="b">
        <f>IF(SUM($P$7,$NG$7:$NJ$7)=0,FALSE,TRUE)</f>
        <v>1</v>
      </c>
      <c r="KX8" s="68" t="s">
        <v>141</v>
      </c>
      <c r="KY8" s="66"/>
      <c r="KZ8" s="66"/>
      <c r="LA8" s="66"/>
      <c r="LB8" s="66"/>
      <c r="LC8" s="67"/>
      <c r="LD8" s="66"/>
      <c r="LE8" s="66"/>
      <c r="LF8" s="66" t="str">
        <f>LG4</f>
        <v>修繕費比率（％）</v>
      </c>
      <c r="LG8" s="66" t="b">
        <f>IF(SUM($P$7,$NG$7:$NJ$7)=0,FALSE,TRUE)</f>
        <v>1</v>
      </c>
      <c r="LH8" s="68" t="s">
        <v>141</v>
      </c>
      <c r="LI8" s="66"/>
      <c r="LJ8" s="66"/>
      <c r="LK8" s="66"/>
      <c r="LL8" s="66"/>
      <c r="LM8" s="66"/>
      <c r="LN8" s="67"/>
      <c r="LO8" s="66"/>
      <c r="LP8" s="66" t="str">
        <f>LQ4</f>
        <v>企業債残高対料金収入比率（％）</v>
      </c>
      <c r="LQ8" s="66" t="b">
        <f>IF(SUM($P$7,$NG$7:$NJ$7)=0,FALSE,TRUE)</f>
        <v>1</v>
      </c>
      <c r="LR8" s="68" t="s">
        <v>141</v>
      </c>
      <c r="LS8" s="66"/>
      <c r="LT8" s="66"/>
      <c r="LU8" s="66"/>
      <c r="LV8" s="66"/>
      <c r="LW8" s="66"/>
      <c r="LX8" s="66"/>
      <c r="LY8" s="67"/>
      <c r="LZ8" s="66" t="str">
        <f>MA4</f>
        <v>有形固定資産減価償却率（％）</v>
      </c>
      <c r="MA8" s="66" t="b">
        <f>IF(SUM($P$7,$NG$7:$NJ$7)=0,FALSE,TRUE)</f>
        <v>1</v>
      </c>
      <c r="MB8" s="68" t="s">
        <v>141</v>
      </c>
      <c r="MC8" s="66"/>
      <c r="MD8" s="66"/>
      <c r="ME8" s="66"/>
      <c r="MF8" s="66"/>
      <c r="MG8" s="66"/>
      <c r="MH8" s="66"/>
      <c r="MI8" s="66"/>
      <c r="MJ8" s="66" t="str">
        <f>MK4</f>
        <v>FIT・FIP収入割合（％）</v>
      </c>
      <c r="MK8" s="66" t="b">
        <f>IF(SUM($P$7,$NG$7:$NJ$7)=0,FALSE,TRUE)</f>
        <v>1</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（最大出力合計429kW）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（最大出力合計429kW）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148</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200.3</v>
      </c>
      <c r="AZ11" s="75">
        <f>AZ7</f>
        <v>148.6</v>
      </c>
      <c r="BA11" s="75">
        <f>BA7</f>
        <v>159.6</v>
      </c>
      <c r="BB11" s="75">
        <f>BB7</f>
        <v>161.6</v>
      </c>
      <c r="BC11" s="75">
        <f>BC7</f>
        <v>128.30000000000001</v>
      </c>
      <c r="BD11" s="65"/>
      <c r="BE11" s="65"/>
      <c r="BF11" s="65"/>
      <c r="BG11" s="65"/>
      <c r="BH11" s="65"/>
      <c r="BI11" s="74" t="s">
        <v>150</v>
      </c>
      <c r="BJ11" s="75">
        <f>BJ7</f>
        <v>1220.8</v>
      </c>
      <c r="BK11" s="75">
        <f>BK7</f>
        <v>1074.3</v>
      </c>
      <c r="BL11" s="75">
        <f>BL7</f>
        <v>1203.4000000000001</v>
      </c>
      <c r="BM11" s="75">
        <f>BM7</f>
        <v>1104.4000000000001</v>
      </c>
      <c r="BN11" s="75">
        <f>BN7</f>
        <v>682.1</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150</v>
      </c>
      <c r="CF11" s="75">
        <f>CF7</f>
        <v>29036.799999999999</v>
      </c>
      <c r="CG11" s="75">
        <f>CG7</f>
        <v>26353.8</v>
      </c>
      <c r="CH11" s="75">
        <f>CH7</f>
        <v>24837.599999999999</v>
      </c>
      <c r="CI11" s="75">
        <f>CI7</f>
        <v>24268.1</v>
      </c>
      <c r="CJ11" s="75">
        <f>CJ7</f>
        <v>30857.1</v>
      </c>
      <c r="CK11" s="65"/>
      <c r="CL11" s="65"/>
      <c r="CM11" s="65"/>
      <c r="CN11" s="65"/>
      <c r="CO11" s="74" t="s">
        <v>149</v>
      </c>
      <c r="CP11" s="76">
        <f>CP7</f>
        <v>24519</v>
      </c>
      <c r="CQ11" s="76">
        <f>CQ7</f>
        <v>15931</v>
      </c>
      <c r="CR11" s="76">
        <f>CR7</f>
        <v>16899</v>
      </c>
      <c r="CS11" s="76">
        <f>CS7</f>
        <v>16983</v>
      </c>
      <c r="CT11" s="76">
        <f>CT7</f>
        <v>14645</v>
      </c>
      <c r="CU11" s="65"/>
      <c r="CV11" s="65"/>
      <c r="CW11" s="65"/>
      <c r="CX11" s="65"/>
      <c r="CY11" s="65"/>
      <c r="CZ11" s="74" t="s">
        <v>150</v>
      </c>
      <c r="DA11" s="75">
        <f>DA7</f>
        <v>13.8</v>
      </c>
      <c r="DB11" s="75">
        <f>DB7</f>
        <v>13.4</v>
      </c>
      <c r="DC11" s="75">
        <f>DC7</f>
        <v>13.4</v>
      </c>
      <c r="DD11" s="75">
        <f>DD7</f>
        <v>13.2</v>
      </c>
      <c r="DE11" s="75">
        <f>DE7</f>
        <v>12.9</v>
      </c>
      <c r="DF11" s="65"/>
      <c r="DG11" s="65"/>
      <c r="DH11" s="65"/>
      <c r="DI11" s="65"/>
      <c r="DJ11" s="74" t="s">
        <v>150</v>
      </c>
      <c r="DK11" s="75">
        <f>DK7</f>
        <v>0</v>
      </c>
      <c r="DL11" s="75">
        <f>DL7</f>
        <v>11.8</v>
      </c>
      <c r="DM11" s="75">
        <f>DM7</f>
        <v>1.4</v>
      </c>
      <c r="DN11" s="75">
        <f>DN7</f>
        <v>2.4</v>
      </c>
      <c r="DO11" s="75">
        <f>DO7</f>
        <v>28.5</v>
      </c>
      <c r="DP11" s="65"/>
      <c r="DQ11" s="65"/>
      <c r="DR11" s="65"/>
      <c r="DS11" s="65"/>
      <c r="DT11" s="74" t="s">
        <v>149</v>
      </c>
      <c r="DU11" s="75">
        <f>DU7</f>
        <v>685.7</v>
      </c>
      <c r="DV11" s="75">
        <f>DV7</f>
        <v>649.79999999999995</v>
      </c>
      <c r="DW11" s="75">
        <f>DW7</f>
        <v>2259.9</v>
      </c>
      <c r="DX11" s="75">
        <f>DX7</f>
        <v>2385.3000000000002</v>
      </c>
      <c r="DY11" s="75">
        <f>DY7</f>
        <v>2265.1</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149</v>
      </c>
      <c r="EO11" s="75">
        <f>EO7</f>
        <v>100</v>
      </c>
      <c r="EP11" s="75">
        <f>EP7</f>
        <v>100</v>
      </c>
      <c r="EQ11" s="75">
        <f>EQ7</f>
        <v>100</v>
      </c>
      <c r="ER11" s="75">
        <f>ER7</f>
        <v>100</v>
      </c>
      <c r="ES11" s="75">
        <f>ES7</f>
        <v>100</v>
      </c>
      <c r="ET11" s="65"/>
      <c r="EU11" s="65"/>
      <c r="EV11" s="65"/>
      <c r="EW11" s="65"/>
      <c r="EX11" s="65"/>
      <c r="EY11" s="74" t="s">
        <v>149</v>
      </c>
      <c r="EZ11" s="75" t="str">
        <f>EZ7</f>
        <v>-</v>
      </c>
      <c r="FA11" s="75" t="str">
        <f>FA7</f>
        <v>-</v>
      </c>
      <c r="FB11" s="75" t="str">
        <f>FB7</f>
        <v>-</v>
      </c>
      <c r="FC11" s="75" t="str">
        <f>FC7</f>
        <v>-</v>
      </c>
      <c r="FD11" s="75" t="str">
        <f>FD7</f>
        <v>-</v>
      </c>
      <c r="FE11" s="65"/>
      <c r="FF11" s="65"/>
      <c r="FG11" s="65"/>
      <c r="FH11" s="65"/>
      <c r="FI11" s="74" t="s">
        <v>149</v>
      </c>
      <c r="FJ11" s="75" t="str">
        <f>FJ7</f>
        <v>-</v>
      </c>
      <c r="FK11" s="75" t="str">
        <f>FK7</f>
        <v>-</v>
      </c>
      <c r="FL11" s="75" t="str">
        <f>FL7</f>
        <v>-</v>
      </c>
      <c r="FM11" s="75" t="str">
        <f>FM7</f>
        <v>-</v>
      </c>
      <c r="FN11" s="75" t="str">
        <f>FN7</f>
        <v>-</v>
      </c>
      <c r="FO11" s="65"/>
      <c r="FP11" s="65"/>
      <c r="FQ11" s="65"/>
      <c r="FR11" s="65"/>
      <c r="FS11" s="74" t="s">
        <v>149</v>
      </c>
      <c r="FT11" s="75" t="str">
        <f>FT7</f>
        <v>-</v>
      </c>
      <c r="FU11" s="75" t="str">
        <f>FU7</f>
        <v>-</v>
      </c>
      <c r="FV11" s="75" t="str">
        <f>FV7</f>
        <v>-</v>
      </c>
      <c r="FW11" s="75" t="str">
        <f>FW7</f>
        <v>-</v>
      </c>
      <c r="FX11" s="75" t="str">
        <f>FX7</f>
        <v>-</v>
      </c>
      <c r="FY11" s="65"/>
      <c r="FZ11" s="65"/>
      <c r="GA11" s="65"/>
      <c r="GB11" s="65"/>
      <c r="GC11" s="74" t="s">
        <v>149</v>
      </c>
      <c r="GD11" s="75" t="str">
        <f>GD7</f>
        <v>-</v>
      </c>
      <c r="GE11" s="75" t="str">
        <f>GE7</f>
        <v>-</v>
      </c>
      <c r="GF11" s="75" t="str">
        <f>GF7</f>
        <v>-</v>
      </c>
      <c r="GG11" s="75" t="str">
        <f>GG7</f>
        <v>-</v>
      </c>
      <c r="GH11" s="75" t="str">
        <f>GH7</f>
        <v>-</v>
      </c>
      <c r="GI11" s="65"/>
      <c r="GJ11" s="65"/>
      <c r="GK11" s="65"/>
      <c r="GL11" s="65"/>
      <c r="GM11" s="74" t="s">
        <v>149</v>
      </c>
      <c r="GN11" s="75" t="str">
        <f>GN7</f>
        <v>-</v>
      </c>
      <c r="GO11" s="75" t="str">
        <f>GO7</f>
        <v>-</v>
      </c>
      <c r="GP11" s="75" t="str">
        <f>GP7</f>
        <v>-</v>
      </c>
      <c r="GQ11" s="75" t="str">
        <f>GQ7</f>
        <v>-</v>
      </c>
      <c r="GR11" s="75" t="str">
        <f>GR7</f>
        <v>-</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149</v>
      </c>
      <c r="IC11" s="75" t="str">
        <f>IC7</f>
        <v>-</v>
      </c>
      <c r="ID11" s="75" t="str">
        <f>ID7</f>
        <v>-</v>
      </c>
      <c r="IE11" s="75" t="str">
        <f>IE7</f>
        <v>-</v>
      </c>
      <c r="IF11" s="75" t="str">
        <f>IF7</f>
        <v>-</v>
      </c>
      <c r="IG11" s="75" t="str">
        <f>IG7</f>
        <v>-</v>
      </c>
      <c r="IH11" s="65"/>
      <c r="II11" s="65"/>
      <c r="IJ11" s="65"/>
      <c r="IK11" s="65"/>
      <c r="IL11" s="74" t="s">
        <v>149</v>
      </c>
      <c r="IM11" s="75" t="str">
        <f>IM7</f>
        <v>-</v>
      </c>
      <c r="IN11" s="75" t="str">
        <f>IN7</f>
        <v>-</v>
      </c>
      <c r="IO11" s="75" t="str">
        <f>IO7</f>
        <v>-</v>
      </c>
      <c r="IP11" s="75" t="str">
        <f>IP7</f>
        <v>-</v>
      </c>
      <c r="IQ11" s="75" t="str">
        <f>IQ7</f>
        <v>-</v>
      </c>
      <c r="IR11" s="65"/>
      <c r="IS11" s="65"/>
      <c r="IT11" s="65"/>
      <c r="IU11" s="65"/>
      <c r="IV11" s="65"/>
      <c r="IW11" s="74" t="s">
        <v>149</v>
      </c>
      <c r="IX11" s="75" t="str">
        <f>IX7</f>
        <v>-</v>
      </c>
      <c r="IY11" s="75" t="str">
        <f>IY7</f>
        <v>-</v>
      </c>
      <c r="IZ11" s="75" t="str">
        <f>IZ7</f>
        <v>-</v>
      </c>
      <c r="JA11" s="75" t="str">
        <f>JA7</f>
        <v>-</v>
      </c>
      <c r="JB11" s="75" t="str">
        <f>JB7</f>
        <v>-</v>
      </c>
      <c r="JC11" s="65"/>
      <c r="JD11" s="65"/>
      <c r="JE11" s="65"/>
      <c r="JF11" s="65"/>
      <c r="JG11" s="74" t="s">
        <v>149</v>
      </c>
      <c r="JH11" s="75" t="str">
        <f>JH7</f>
        <v>-</v>
      </c>
      <c r="JI11" s="75" t="str">
        <f>JI7</f>
        <v>-</v>
      </c>
      <c r="JJ11" s="75" t="str">
        <f>JJ7</f>
        <v>-</v>
      </c>
      <c r="JK11" s="75" t="str">
        <f>JK7</f>
        <v>-</v>
      </c>
      <c r="JL11" s="75" t="str">
        <f>JL7</f>
        <v>-</v>
      </c>
      <c r="JM11" s="65"/>
      <c r="JN11" s="65"/>
      <c r="JO11" s="65"/>
      <c r="JP11" s="65"/>
      <c r="JQ11" s="74" t="s">
        <v>149</v>
      </c>
      <c r="JR11" s="75" t="str">
        <f>JR7</f>
        <v>-</v>
      </c>
      <c r="JS11" s="75" t="str">
        <f>JS7</f>
        <v>-</v>
      </c>
      <c r="JT11" s="75" t="str">
        <f>JT7</f>
        <v>-</v>
      </c>
      <c r="JU11" s="75" t="str">
        <f>JU7</f>
        <v>-</v>
      </c>
      <c r="JV11" s="75" t="str">
        <f>JV7</f>
        <v>-</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149</v>
      </c>
      <c r="KL11" s="75" t="str">
        <f>KL7</f>
        <v>-</v>
      </c>
      <c r="KM11" s="75" t="str">
        <f>KM7</f>
        <v>-</v>
      </c>
      <c r="KN11" s="75" t="str">
        <f>KN7</f>
        <v>-</v>
      </c>
      <c r="KO11" s="75" t="str">
        <f>KO7</f>
        <v>-</v>
      </c>
      <c r="KP11" s="75" t="str">
        <f>KP7</f>
        <v>-</v>
      </c>
      <c r="KQ11" s="65"/>
      <c r="KR11" s="65"/>
      <c r="KS11" s="65"/>
      <c r="KT11" s="65"/>
      <c r="KU11" s="65"/>
      <c r="KV11" s="74" t="s">
        <v>149</v>
      </c>
      <c r="KW11" s="75">
        <f>KW7</f>
        <v>13.8</v>
      </c>
      <c r="KX11" s="75">
        <f>KX7</f>
        <v>13.4</v>
      </c>
      <c r="KY11" s="75">
        <f>KY7</f>
        <v>13.4</v>
      </c>
      <c r="KZ11" s="75">
        <f>KZ7</f>
        <v>13.2</v>
      </c>
      <c r="LA11" s="75">
        <f>LA7</f>
        <v>12.9</v>
      </c>
      <c r="LB11" s="65"/>
      <c r="LC11" s="65"/>
      <c r="LD11" s="65"/>
      <c r="LE11" s="65"/>
      <c r="LF11" s="74" t="s">
        <v>149</v>
      </c>
      <c r="LG11" s="75">
        <f>LG7</f>
        <v>0</v>
      </c>
      <c r="LH11" s="75">
        <f>LH7</f>
        <v>11.8</v>
      </c>
      <c r="LI11" s="75">
        <f>LI7</f>
        <v>1.4</v>
      </c>
      <c r="LJ11" s="75">
        <f>LJ7</f>
        <v>2.4</v>
      </c>
      <c r="LK11" s="75">
        <f>LK7</f>
        <v>28.5</v>
      </c>
      <c r="LL11" s="65"/>
      <c r="LM11" s="65"/>
      <c r="LN11" s="65"/>
      <c r="LO11" s="65"/>
      <c r="LP11" s="74" t="s">
        <v>151</v>
      </c>
      <c r="LQ11" s="75">
        <f>LQ7</f>
        <v>685.7</v>
      </c>
      <c r="LR11" s="75">
        <f>LR7</f>
        <v>649.79999999999995</v>
      </c>
      <c r="LS11" s="75">
        <f>LS7</f>
        <v>596</v>
      </c>
      <c r="LT11" s="75">
        <f>LT7</f>
        <v>592.70000000000005</v>
      </c>
      <c r="LU11" s="75">
        <f>LU7</f>
        <v>523.5</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149</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123.2</v>
      </c>
      <c r="AZ12" s="75">
        <f>BE7</f>
        <v>134.69999999999999</v>
      </c>
      <c r="BA12" s="75">
        <f>BF7</f>
        <v>141.80000000000001</v>
      </c>
      <c r="BB12" s="75">
        <f>BG7</f>
        <v>138.19999999999999</v>
      </c>
      <c r="BC12" s="75">
        <f>BH7</f>
        <v>135</v>
      </c>
      <c r="BD12" s="65"/>
      <c r="BE12" s="65"/>
      <c r="BF12" s="65"/>
      <c r="BG12" s="65"/>
      <c r="BH12" s="65"/>
      <c r="BI12" s="74" t="s">
        <v>153</v>
      </c>
      <c r="BJ12" s="75">
        <f>BO7</f>
        <v>240.1</v>
      </c>
      <c r="BK12" s="75">
        <f>BP7</f>
        <v>253.6</v>
      </c>
      <c r="BL12" s="75">
        <f>BQ7</f>
        <v>238</v>
      </c>
      <c r="BM12" s="75">
        <f>BR7</f>
        <v>227.5</v>
      </c>
      <c r="BN12" s="75">
        <f>BS7</f>
        <v>238.5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152</v>
      </c>
      <c r="CF12" s="75">
        <f>CK7</f>
        <v>19863.5</v>
      </c>
      <c r="CG12" s="75">
        <f>CL7</f>
        <v>19066.3</v>
      </c>
      <c r="CH12" s="75">
        <f>CM7</f>
        <v>18998.7</v>
      </c>
      <c r="CI12" s="75">
        <f>CN7</f>
        <v>17544.5</v>
      </c>
      <c r="CJ12" s="75">
        <f>CO7</f>
        <v>19886.599999999999</v>
      </c>
      <c r="CK12" s="65"/>
      <c r="CL12" s="65"/>
      <c r="CM12" s="65"/>
      <c r="CN12" s="65"/>
      <c r="CO12" s="74" t="s">
        <v>154</v>
      </c>
      <c r="CP12" s="76">
        <f>CU7</f>
        <v>34140</v>
      </c>
      <c r="CQ12" s="76">
        <f>CV7</f>
        <v>33434</v>
      </c>
      <c r="CR12" s="76">
        <f>CW7</f>
        <v>36820</v>
      </c>
      <c r="CS12" s="76">
        <f>CX7</f>
        <v>35532</v>
      </c>
      <c r="CT12" s="76">
        <f>CY7</f>
        <v>36111</v>
      </c>
      <c r="CU12" s="65"/>
      <c r="CV12" s="65"/>
      <c r="CW12" s="65"/>
      <c r="CX12" s="65"/>
      <c r="CY12" s="65"/>
      <c r="CZ12" s="74" t="s">
        <v>152</v>
      </c>
      <c r="DA12" s="75">
        <f>DF7</f>
        <v>32.6</v>
      </c>
      <c r="DB12" s="75">
        <f>DG7</f>
        <v>31.3</v>
      </c>
      <c r="DC12" s="75">
        <f>DH7</f>
        <v>31.8</v>
      </c>
      <c r="DD12" s="75">
        <f>DI7</f>
        <v>31.6</v>
      </c>
      <c r="DE12" s="75">
        <f>DJ7</f>
        <v>30.4</v>
      </c>
      <c r="DF12" s="65"/>
      <c r="DG12" s="65"/>
      <c r="DH12" s="65"/>
      <c r="DI12" s="65"/>
      <c r="DJ12" s="74" t="s">
        <v>152</v>
      </c>
      <c r="DK12" s="75">
        <f>DP7</f>
        <v>7.3</v>
      </c>
      <c r="DL12" s="75">
        <f>DQ7</f>
        <v>5.4</v>
      </c>
      <c r="DM12" s="75">
        <f>DR7</f>
        <v>6.4</v>
      </c>
      <c r="DN12" s="75">
        <f>DS7</f>
        <v>5</v>
      </c>
      <c r="DO12" s="75">
        <f>DT7</f>
        <v>3.9</v>
      </c>
      <c r="DP12" s="65"/>
      <c r="DQ12" s="65"/>
      <c r="DR12" s="65"/>
      <c r="DS12" s="65"/>
      <c r="DT12" s="74" t="s">
        <v>155</v>
      </c>
      <c r="DU12" s="75">
        <f>DZ7</f>
        <v>160.4</v>
      </c>
      <c r="DV12" s="75">
        <f>EA7</f>
        <v>175.4</v>
      </c>
      <c r="DW12" s="75">
        <f>EB7</f>
        <v>166.4</v>
      </c>
      <c r="DX12" s="75">
        <f>EC7</f>
        <v>201.7</v>
      </c>
      <c r="DY12" s="75">
        <f>ED7</f>
        <v>192.3</v>
      </c>
      <c r="DZ12" s="65"/>
      <c r="EA12" s="65"/>
      <c r="EB12" s="65"/>
      <c r="EC12" s="65"/>
      <c r="ED12" s="74" t="s">
        <v>152</v>
      </c>
      <c r="EE12" s="75" t="str">
        <f>EJ7</f>
        <v>-</v>
      </c>
      <c r="EF12" s="75" t="str">
        <f>EK7</f>
        <v>-</v>
      </c>
      <c r="EG12" s="75" t="str">
        <f>EL7</f>
        <v>-</v>
      </c>
      <c r="EH12" s="75" t="str">
        <f>EM7</f>
        <v>-</v>
      </c>
      <c r="EI12" s="75" t="str">
        <f>EN7</f>
        <v>-</v>
      </c>
      <c r="EJ12" s="65"/>
      <c r="EK12" s="65"/>
      <c r="EL12" s="65"/>
      <c r="EM12" s="65"/>
      <c r="EN12" s="74" t="s">
        <v>152</v>
      </c>
      <c r="EO12" s="75">
        <f>ET7</f>
        <v>83.4</v>
      </c>
      <c r="EP12" s="75">
        <f>EU7</f>
        <v>82.5</v>
      </c>
      <c r="EQ12" s="75">
        <f>EV7</f>
        <v>83.2</v>
      </c>
      <c r="ER12" s="75">
        <f>EW7</f>
        <v>87.9</v>
      </c>
      <c r="ES12" s="75">
        <f>EX7</f>
        <v>82.3</v>
      </c>
      <c r="ET12" s="65"/>
      <c r="EU12" s="65"/>
      <c r="EV12" s="65"/>
      <c r="EW12" s="65"/>
      <c r="EX12" s="65"/>
      <c r="EY12" s="74" t="s">
        <v>152</v>
      </c>
      <c r="EZ12" s="75" t="str">
        <f>IF($EZ$8,FE7,"-")</f>
        <v>-</v>
      </c>
      <c r="FA12" s="75" t="str">
        <f>IF($EZ$8,FF7,"-")</f>
        <v>-</v>
      </c>
      <c r="FB12" s="75" t="str">
        <f>IF($EZ$8,FG7,"-")</f>
        <v>-</v>
      </c>
      <c r="FC12" s="75" t="str">
        <f>IF($EZ$8,FH7,"-")</f>
        <v>-</v>
      </c>
      <c r="FD12" s="75" t="str">
        <f>IF($EZ$8,FI7,"-")</f>
        <v>-</v>
      </c>
      <c r="FE12" s="65"/>
      <c r="FF12" s="65"/>
      <c r="FG12" s="65"/>
      <c r="FH12" s="65"/>
      <c r="FI12" s="74" t="s">
        <v>152</v>
      </c>
      <c r="FJ12" s="75" t="str">
        <f>IF($FJ$8,FO7,"-")</f>
        <v>-</v>
      </c>
      <c r="FK12" s="75" t="str">
        <f>IF($FJ$8,FP7,"-")</f>
        <v>-</v>
      </c>
      <c r="FL12" s="75" t="str">
        <f>IF($FJ$8,FQ7,"-")</f>
        <v>-</v>
      </c>
      <c r="FM12" s="75" t="str">
        <f>IF($FJ$8,FR7,"-")</f>
        <v>-</v>
      </c>
      <c r="FN12" s="75" t="str">
        <f>IF($FJ$8,FS7,"-")</f>
        <v>-</v>
      </c>
      <c r="FO12" s="65"/>
      <c r="FP12" s="65"/>
      <c r="FQ12" s="65"/>
      <c r="FR12" s="65"/>
      <c r="FS12" s="74" t="s">
        <v>152</v>
      </c>
      <c r="FT12" s="75" t="str">
        <f>IF($FT$8,FY7,"-")</f>
        <v>-</v>
      </c>
      <c r="FU12" s="75" t="str">
        <f>IF($FT$8,FZ7,"-")</f>
        <v>-</v>
      </c>
      <c r="FV12" s="75" t="str">
        <f>IF($FT$8,GA7,"-")</f>
        <v>-</v>
      </c>
      <c r="FW12" s="75" t="str">
        <f>IF($FT$8,GB7,"-")</f>
        <v>-</v>
      </c>
      <c r="FX12" s="75" t="str">
        <f>IF($FT$8,GC7,"-")</f>
        <v>-</v>
      </c>
      <c r="FY12" s="65"/>
      <c r="FZ12" s="65"/>
      <c r="GA12" s="65"/>
      <c r="GB12" s="65"/>
      <c r="GC12" s="74" t="s">
        <v>152</v>
      </c>
      <c r="GD12" s="75" t="str">
        <f>IF($GD$8,GI7,"-")</f>
        <v>-</v>
      </c>
      <c r="GE12" s="75" t="str">
        <f>IF($GD$8,GJ7,"-")</f>
        <v>-</v>
      </c>
      <c r="GF12" s="75" t="str">
        <f>IF($GD$8,GK7,"-")</f>
        <v>-</v>
      </c>
      <c r="GG12" s="75" t="str">
        <f>IF($GD$8,GL7,"-")</f>
        <v>-</v>
      </c>
      <c r="GH12" s="75" t="str">
        <f>IF($GD$8,GM7,"-")</f>
        <v>-</v>
      </c>
      <c r="GI12" s="65"/>
      <c r="GJ12" s="65"/>
      <c r="GK12" s="65"/>
      <c r="GL12" s="65"/>
      <c r="GM12" s="74" t="s">
        <v>152</v>
      </c>
      <c r="GN12" s="75" t="str">
        <f>IF($GN$8,GS7,"-")</f>
        <v>-</v>
      </c>
      <c r="GO12" s="75" t="str">
        <f>IF($GN$8,GT7,"-")</f>
        <v>-</v>
      </c>
      <c r="GP12" s="75" t="str">
        <f>IF($GN$8,GU7,"-")</f>
        <v>-</v>
      </c>
      <c r="GQ12" s="75" t="str">
        <f>IF($GN$8,GV7,"-")</f>
        <v>-</v>
      </c>
      <c r="GR12" s="75" t="str">
        <f>IF($GN$8,GW7,"-")</f>
        <v>-</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152</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152</v>
      </c>
      <c r="IX12" s="75" t="str">
        <f>IF($IX$8,JC7,"-")</f>
        <v>-</v>
      </c>
      <c r="IY12" s="75" t="str">
        <f>IF($IX$8,JD7,"-")</f>
        <v>-</v>
      </c>
      <c r="IZ12" s="75" t="str">
        <f>IF($IX$8,JE7,"-")</f>
        <v>-</v>
      </c>
      <c r="JA12" s="75" t="str">
        <f>IF($IX$8,JF7,"-")</f>
        <v>-</v>
      </c>
      <c r="JB12" s="75" t="str">
        <f>IF($IX$8,JG7,"-")</f>
        <v>-</v>
      </c>
      <c r="JC12" s="65"/>
      <c r="JD12" s="65"/>
      <c r="JE12" s="65"/>
      <c r="JF12" s="65"/>
      <c r="JG12" s="74" t="s">
        <v>152</v>
      </c>
      <c r="JH12" s="75" t="str">
        <f>IF($JH$8,JM7,"-")</f>
        <v>-</v>
      </c>
      <c r="JI12" s="75" t="str">
        <f>IF($JH$8,JN7,"-")</f>
        <v>-</v>
      </c>
      <c r="JJ12" s="75" t="str">
        <f>IF($JH$8,JO7,"-")</f>
        <v>-</v>
      </c>
      <c r="JK12" s="75" t="str">
        <f>IF($JH$8,JP7,"-")</f>
        <v>-</v>
      </c>
      <c r="JL12" s="75" t="str">
        <f>IF($JH$8,JQ7,"-")</f>
        <v>-</v>
      </c>
      <c r="JM12" s="65"/>
      <c r="JN12" s="65"/>
      <c r="JO12" s="65"/>
      <c r="JP12" s="65"/>
      <c r="JQ12" s="74" t="s">
        <v>152</v>
      </c>
      <c r="JR12" s="75" t="str">
        <f>IF($JR$8,JW7,"-")</f>
        <v>-</v>
      </c>
      <c r="JS12" s="75" t="str">
        <f>IF($JR$8,JX7,"-")</f>
        <v>-</v>
      </c>
      <c r="JT12" s="75" t="str">
        <f>IF($JR$8,JY7,"-")</f>
        <v>-</v>
      </c>
      <c r="JU12" s="75" t="str">
        <f>IF($JR$8,JZ7,"-")</f>
        <v>-</v>
      </c>
      <c r="JV12" s="75" t="str">
        <f>IF($JR$8,KA7,"-")</f>
        <v>-</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152</v>
      </c>
      <c r="KL12" s="75" t="str">
        <f>IF($KL$8,KQ7,"-")</f>
        <v>-</v>
      </c>
      <c r="KM12" s="75" t="str">
        <f>IF($KL$8,KR7,"-")</f>
        <v>-</v>
      </c>
      <c r="KN12" s="75" t="str">
        <f>IF($KL$8,KS7,"-")</f>
        <v>-</v>
      </c>
      <c r="KO12" s="75" t="str">
        <f>IF($KL$8,KT7,"-")</f>
        <v>-</v>
      </c>
      <c r="KP12" s="75" t="str">
        <f>IF($KL$8,KU7,"-")</f>
        <v>-</v>
      </c>
      <c r="KQ12" s="65"/>
      <c r="KR12" s="65"/>
      <c r="KS12" s="65"/>
      <c r="KT12" s="65"/>
      <c r="KU12" s="65"/>
      <c r="KV12" s="74" t="s">
        <v>152</v>
      </c>
      <c r="KW12" s="75">
        <f>IF($KW$8,LB7,"-")</f>
        <v>15.3</v>
      </c>
      <c r="KX12" s="75">
        <f>IF($KW$8,LC7,"-")</f>
        <v>14.9</v>
      </c>
      <c r="KY12" s="75">
        <f>IF($KW$8,LD7,"-")</f>
        <v>14.9</v>
      </c>
      <c r="KZ12" s="75">
        <f>IF($KW$8,LE7,"-")</f>
        <v>14.3</v>
      </c>
      <c r="LA12" s="75">
        <f>IF($KW$8,LF7,"-")</f>
        <v>13.8</v>
      </c>
      <c r="LB12" s="65"/>
      <c r="LC12" s="65"/>
      <c r="LD12" s="65"/>
      <c r="LE12" s="65"/>
      <c r="LF12" s="74" t="s">
        <v>152</v>
      </c>
      <c r="LG12" s="75">
        <f>IF($LG$8,LL7,"-")</f>
        <v>0.7</v>
      </c>
      <c r="LH12" s="75">
        <f>IF($LG$8,LM7,"-")</f>
        <v>0.4</v>
      </c>
      <c r="LI12" s="75">
        <f>IF($LG$8,LN7,"-")</f>
        <v>1.8</v>
      </c>
      <c r="LJ12" s="75">
        <f>IF($LG$8,LO7,"-")</f>
        <v>1.8</v>
      </c>
      <c r="LK12" s="75">
        <f>IF($LG$8,LP7,"-")</f>
        <v>2.7</v>
      </c>
      <c r="LL12" s="65"/>
      <c r="LM12" s="65"/>
      <c r="LN12" s="65"/>
      <c r="LO12" s="65"/>
      <c r="LP12" s="74" t="s">
        <v>152</v>
      </c>
      <c r="LQ12" s="75">
        <f>IF($LQ$8,LV7,"-")</f>
        <v>151.69999999999999</v>
      </c>
      <c r="LR12" s="75">
        <f>IF($LQ$8,LW7,"-")</f>
        <v>138.1</v>
      </c>
      <c r="LS12" s="75">
        <f>IF($LQ$8,LX7,"-")</f>
        <v>125.8</v>
      </c>
      <c r="LT12" s="75">
        <f>IF($LQ$8,LY7,"-")</f>
        <v>119.4</v>
      </c>
      <c r="LU12" s="75">
        <f>IF($LQ$8,LZ7,"-")</f>
        <v>113</v>
      </c>
      <c r="LV12" s="65"/>
      <c r="LW12" s="65"/>
      <c r="LX12" s="65"/>
      <c r="LY12" s="65"/>
      <c r="LZ12" s="74" t="s">
        <v>152</v>
      </c>
      <c r="MA12" s="75" t="str">
        <f>IF($MA$8,MF7,"-")</f>
        <v>-</v>
      </c>
      <c r="MB12" s="75" t="str">
        <f>IF($MA$8,MG7,"-")</f>
        <v>-</v>
      </c>
      <c r="MC12" s="75" t="str">
        <f>IF($MA$8,MH7,"-")</f>
        <v>-</v>
      </c>
      <c r="MD12" s="75" t="str">
        <f>IF($MA$8,MI7,"-")</f>
        <v>-</v>
      </c>
      <c r="ME12" s="75" t="str">
        <f>IF($MA$8,MJ7,"-")</f>
        <v>-</v>
      </c>
      <c r="MF12" s="65"/>
      <c r="MG12" s="65"/>
      <c r="MH12" s="65"/>
      <c r="MI12" s="65"/>
      <c r="MJ12" s="74" t="s">
        <v>152</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157</v>
      </c>
      <c r="C14" s="79"/>
      <c r="D14" s="80"/>
      <c r="E14" s="79"/>
      <c r="F14" s="188" t="s">
        <v>158</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159</v>
      </c>
      <c r="C15" s="178"/>
      <c r="D15" s="80"/>
      <c r="E15" s="77">
        <v>1</v>
      </c>
      <c r="F15" s="178" t="s">
        <v>160</v>
      </c>
      <c r="G15" s="178"/>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163</v>
      </c>
      <c r="C16" s="178"/>
      <c r="D16" s="80"/>
      <c r="E16" s="77">
        <f>E15+1</f>
        <v>2</v>
      </c>
      <c r="F16" s="178" t="s">
        <v>96</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200.3</v>
      </c>
      <c r="AZ17" s="85">
        <f t="shared" ref="AZ17:BC17" si="9">IF(AZ7="-",NA(),AZ7)</f>
        <v>148.6</v>
      </c>
      <c r="BA17" s="85">
        <f t="shared" si="9"/>
        <v>159.6</v>
      </c>
      <c r="BB17" s="85">
        <f t="shared" si="9"/>
        <v>161.6</v>
      </c>
      <c r="BC17" s="85">
        <f t="shared" si="9"/>
        <v>128.30000000000001</v>
      </c>
      <c r="BD17" s="80"/>
      <c r="BE17" s="80"/>
      <c r="BF17" s="80"/>
      <c r="BG17" s="80"/>
      <c r="BH17" s="80"/>
      <c r="BI17" s="84" t="s">
        <v>169</v>
      </c>
      <c r="BJ17" s="85">
        <f>IF(BJ7="-",NA(),BJ7)</f>
        <v>1220.8</v>
      </c>
      <c r="BK17" s="85">
        <f t="shared" ref="BK17:BN17" si="10">IF(BK7="-",NA(),BK7)</f>
        <v>1074.3</v>
      </c>
      <c r="BL17" s="85">
        <f t="shared" si="10"/>
        <v>1203.4000000000001</v>
      </c>
      <c r="BM17" s="85">
        <f t="shared" si="10"/>
        <v>1104.4000000000001</v>
      </c>
      <c r="BN17" s="85">
        <f t="shared" si="10"/>
        <v>682.1</v>
      </c>
      <c r="BO17" s="80"/>
      <c r="BP17" s="80"/>
      <c r="BQ17" s="80"/>
      <c r="BR17" s="80"/>
      <c r="BS17" s="80"/>
      <c r="BT17" s="84" t="s">
        <v>170</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171</v>
      </c>
      <c r="CF17" s="85">
        <f>IF(CF7="-",NA(),CF7)</f>
        <v>29036.799999999999</v>
      </c>
      <c r="CG17" s="85">
        <f t="shared" ref="CG17:CJ17" si="12">IF(CG7="-",NA(),CG7)</f>
        <v>26353.8</v>
      </c>
      <c r="CH17" s="85">
        <f t="shared" si="12"/>
        <v>24837.599999999999</v>
      </c>
      <c r="CI17" s="85">
        <f t="shared" si="12"/>
        <v>24268.1</v>
      </c>
      <c r="CJ17" s="85">
        <f t="shared" si="12"/>
        <v>30857.1</v>
      </c>
      <c r="CK17" s="80"/>
      <c r="CL17" s="80"/>
      <c r="CM17" s="80"/>
      <c r="CN17" s="80"/>
      <c r="CO17" s="84" t="s">
        <v>168</v>
      </c>
      <c r="CP17" s="86">
        <f>IF(CP7="-",NA(),CP7)</f>
        <v>24519</v>
      </c>
      <c r="CQ17" s="86">
        <f t="shared" ref="CQ17:CT17" si="13">IF(CQ7="-",NA(),CQ7)</f>
        <v>15931</v>
      </c>
      <c r="CR17" s="86">
        <f t="shared" si="13"/>
        <v>16899</v>
      </c>
      <c r="CS17" s="86">
        <f t="shared" si="13"/>
        <v>16983</v>
      </c>
      <c r="CT17" s="86">
        <f t="shared" si="13"/>
        <v>14645</v>
      </c>
      <c r="CU17" s="80"/>
      <c r="CV17" s="80"/>
      <c r="CW17" s="80"/>
      <c r="CX17" s="80"/>
      <c r="CY17" s="80"/>
      <c r="CZ17" s="84" t="s">
        <v>168</v>
      </c>
      <c r="DA17" s="85">
        <f>IF(DA7="-",NA(),DA7)</f>
        <v>13.8</v>
      </c>
      <c r="DB17" s="85">
        <f t="shared" ref="DB17:DE17" si="14">IF(DB7="-",NA(),DB7)</f>
        <v>13.4</v>
      </c>
      <c r="DC17" s="85">
        <f t="shared" si="14"/>
        <v>13.4</v>
      </c>
      <c r="DD17" s="85">
        <f t="shared" si="14"/>
        <v>13.2</v>
      </c>
      <c r="DE17" s="85">
        <f t="shared" si="14"/>
        <v>12.9</v>
      </c>
      <c r="DF17" s="80"/>
      <c r="DG17" s="80"/>
      <c r="DH17" s="80"/>
      <c r="DI17" s="80"/>
      <c r="DJ17" s="84" t="s">
        <v>172</v>
      </c>
      <c r="DK17" s="85">
        <f>IF(DK7="-",NA(),DK7)</f>
        <v>0</v>
      </c>
      <c r="DL17" s="85">
        <f t="shared" ref="DL17:DO17" si="15">IF(DL7="-",NA(),DL7)</f>
        <v>11.8</v>
      </c>
      <c r="DM17" s="85">
        <f t="shared" si="15"/>
        <v>1.4</v>
      </c>
      <c r="DN17" s="85">
        <f t="shared" si="15"/>
        <v>2.4</v>
      </c>
      <c r="DO17" s="85">
        <f t="shared" si="15"/>
        <v>28.5</v>
      </c>
      <c r="DP17" s="80"/>
      <c r="DQ17" s="80"/>
      <c r="DR17" s="80"/>
      <c r="DS17" s="80"/>
      <c r="DT17" s="84" t="s">
        <v>170</v>
      </c>
      <c r="DU17" s="85">
        <f>IF(DU7="-",NA(),DU7)</f>
        <v>685.7</v>
      </c>
      <c r="DV17" s="85">
        <f t="shared" ref="DV17:DY17" si="16">IF(DV7="-",NA(),DV7)</f>
        <v>649.79999999999995</v>
      </c>
      <c r="DW17" s="85">
        <f t="shared" si="16"/>
        <v>2259.9</v>
      </c>
      <c r="DX17" s="85">
        <f t="shared" si="16"/>
        <v>2385.3000000000002</v>
      </c>
      <c r="DY17" s="85">
        <f t="shared" si="16"/>
        <v>2265.1</v>
      </c>
      <c r="DZ17" s="80"/>
      <c r="EA17" s="80"/>
      <c r="EB17" s="80"/>
      <c r="EC17" s="80"/>
      <c r="ED17" s="84" t="s">
        <v>168</v>
      </c>
      <c r="EE17" s="85" t="e">
        <f>IF(EE7="-",NA(),EE7)</f>
        <v>#N/A</v>
      </c>
      <c r="EF17" s="85" t="e">
        <f t="shared" ref="EF17:EI17" si="17">IF(EF7="-",NA(),EF7)</f>
        <v>#N/A</v>
      </c>
      <c r="EG17" s="85" t="e">
        <f t="shared" si="17"/>
        <v>#N/A</v>
      </c>
      <c r="EH17" s="85" t="e">
        <f t="shared" si="17"/>
        <v>#N/A</v>
      </c>
      <c r="EI17" s="85" t="e">
        <f t="shared" si="17"/>
        <v>#N/A</v>
      </c>
      <c r="EJ17" s="80"/>
      <c r="EK17" s="80"/>
      <c r="EL17" s="80"/>
      <c r="EM17" s="80"/>
      <c r="EN17" s="84" t="s">
        <v>173</v>
      </c>
      <c r="EO17" s="85">
        <f>IF(EO7="-",NA(),EO7)</f>
        <v>100</v>
      </c>
      <c r="EP17" s="85">
        <f t="shared" ref="EP17:ES17" si="18">IF(EP7="-",NA(),EP7)</f>
        <v>100</v>
      </c>
      <c r="EQ17" s="85">
        <f t="shared" si="18"/>
        <v>100</v>
      </c>
      <c r="ER17" s="85">
        <f t="shared" si="18"/>
        <v>100</v>
      </c>
      <c r="ES17" s="85">
        <f t="shared" si="18"/>
        <v>100</v>
      </c>
      <c r="ET17" s="80"/>
      <c r="EU17" s="80"/>
      <c r="EV17" s="80"/>
      <c r="EW17" s="80"/>
      <c r="EX17" s="80"/>
      <c r="EY17" s="84" t="s">
        <v>173</v>
      </c>
      <c r="EZ17" s="85" t="e">
        <f>IF(EZ7="-",NA(),EZ7)</f>
        <v>#N/A</v>
      </c>
      <c r="FA17" s="85" t="e">
        <f t="shared" ref="FA17:FD17" si="19">IF(FA7="-",NA(),FA7)</f>
        <v>#N/A</v>
      </c>
      <c r="FB17" s="85" t="e">
        <f t="shared" si="19"/>
        <v>#N/A</v>
      </c>
      <c r="FC17" s="85" t="e">
        <f t="shared" si="19"/>
        <v>#N/A</v>
      </c>
      <c r="FD17" s="85" t="e">
        <f t="shared" si="19"/>
        <v>#N/A</v>
      </c>
      <c r="FE17" s="80"/>
      <c r="FF17" s="80"/>
      <c r="FG17" s="80"/>
      <c r="FH17" s="80"/>
      <c r="FI17" s="84" t="s">
        <v>169</v>
      </c>
      <c r="FJ17" s="85" t="e">
        <f>IF(FJ7="-",NA(),FJ7)</f>
        <v>#N/A</v>
      </c>
      <c r="FK17" s="85" t="e">
        <f t="shared" ref="FK17:FN17" si="20">IF(FK7="-",NA(),FK7)</f>
        <v>#N/A</v>
      </c>
      <c r="FL17" s="85" t="e">
        <f t="shared" si="20"/>
        <v>#N/A</v>
      </c>
      <c r="FM17" s="85" t="e">
        <f t="shared" si="20"/>
        <v>#N/A</v>
      </c>
      <c r="FN17" s="85" t="e">
        <f t="shared" si="20"/>
        <v>#N/A</v>
      </c>
      <c r="FO17" s="80"/>
      <c r="FP17" s="80"/>
      <c r="FQ17" s="80"/>
      <c r="FR17" s="80"/>
      <c r="FS17" s="84" t="s">
        <v>168</v>
      </c>
      <c r="FT17" s="85" t="e">
        <f>IF(FT7="-",NA(),FT7)</f>
        <v>#N/A</v>
      </c>
      <c r="FU17" s="85" t="e">
        <f t="shared" ref="FU17:FX17" si="21">IF(FU7="-",NA(),FU7)</f>
        <v>#N/A</v>
      </c>
      <c r="FV17" s="85" t="e">
        <f t="shared" si="21"/>
        <v>#N/A</v>
      </c>
      <c r="FW17" s="85" t="e">
        <f t="shared" si="21"/>
        <v>#N/A</v>
      </c>
      <c r="FX17" s="85" t="e">
        <f t="shared" si="21"/>
        <v>#N/A</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168</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168</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170</v>
      </c>
      <c r="IX17" s="85" t="e">
        <f>IF(IX7="-",NA(),IX7)</f>
        <v>#N/A</v>
      </c>
      <c r="IY17" s="85" t="e">
        <f t="shared" ref="IY17:JB17" si="29">IF(IY7="-",NA(),IY7)</f>
        <v>#N/A</v>
      </c>
      <c r="IZ17" s="85" t="e">
        <f t="shared" si="29"/>
        <v>#N/A</v>
      </c>
      <c r="JA17" s="85" t="e">
        <f t="shared" si="29"/>
        <v>#N/A</v>
      </c>
      <c r="JB17" s="85" t="e">
        <f t="shared" si="29"/>
        <v>#N/A</v>
      </c>
      <c r="JC17" s="80"/>
      <c r="JD17" s="80"/>
      <c r="JE17" s="80"/>
      <c r="JF17" s="80"/>
      <c r="JG17" s="84" t="s">
        <v>168</v>
      </c>
      <c r="JH17" s="85" t="e">
        <f>IF(JH7="-",NA(),JH7)</f>
        <v>#N/A</v>
      </c>
      <c r="JI17" s="85" t="e">
        <f t="shared" ref="JI17:JL17" si="30">IF(JI7="-",NA(),JI7)</f>
        <v>#N/A</v>
      </c>
      <c r="JJ17" s="85" t="e">
        <f t="shared" si="30"/>
        <v>#N/A</v>
      </c>
      <c r="JK17" s="85" t="e">
        <f t="shared" si="30"/>
        <v>#N/A</v>
      </c>
      <c r="JL17" s="85" t="e">
        <f t="shared" si="30"/>
        <v>#N/A</v>
      </c>
      <c r="JM17" s="80"/>
      <c r="JN17" s="80"/>
      <c r="JO17" s="80"/>
      <c r="JP17" s="80"/>
      <c r="JQ17" s="84" t="s">
        <v>168</v>
      </c>
      <c r="JR17" s="85" t="e">
        <f>IF(JR7="-",NA(),JR7)</f>
        <v>#N/A</v>
      </c>
      <c r="JS17" s="85" t="e">
        <f t="shared" ref="JS17:JV17" si="31">IF(JS7="-",NA(),JS7)</f>
        <v>#N/A</v>
      </c>
      <c r="JT17" s="85" t="e">
        <f t="shared" si="31"/>
        <v>#N/A</v>
      </c>
      <c r="JU17" s="85" t="e">
        <f t="shared" si="31"/>
        <v>#N/A</v>
      </c>
      <c r="JV17" s="85" t="e">
        <f t="shared" si="31"/>
        <v>#N/A</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168</v>
      </c>
      <c r="KW17" s="85">
        <f>IF(KW7="-",NA(),KW7)</f>
        <v>13.8</v>
      </c>
      <c r="KX17" s="85">
        <f t="shared" ref="KX17:LA17" si="34">IF(KX7="-",NA(),KX7)</f>
        <v>13.4</v>
      </c>
      <c r="KY17" s="85">
        <f t="shared" si="34"/>
        <v>13.4</v>
      </c>
      <c r="KZ17" s="85">
        <f t="shared" si="34"/>
        <v>13.2</v>
      </c>
      <c r="LA17" s="85">
        <f t="shared" si="34"/>
        <v>12.9</v>
      </c>
      <c r="LB17" s="80"/>
      <c r="LC17" s="80"/>
      <c r="LD17" s="80"/>
      <c r="LE17" s="80"/>
      <c r="LF17" s="84" t="s">
        <v>172</v>
      </c>
      <c r="LG17" s="85">
        <f>IF(LG7="-",NA(),LG7)</f>
        <v>0</v>
      </c>
      <c r="LH17" s="85">
        <f t="shared" ref="LH17:LK17" si="35">IF(LH7="-",NA(),LH7)</f>
        <v>11.8</v>
      </c>
      <c r="LI17" s="85">
        <f t="shared" si="35"/>
        <v>1.4</v>
      </c>
      <c r="LJ17" s="85">
        <f t="shared" si="35"/>
        <v>2.4</v>
      </c>
      <c r="LK17" s="85">
        <f t="shared" si="35"/>
        <v>28.5</v>
      </c>
      <c r="LL17" s="80"/>
      <c r="LM17" s="80"/>
      <c r="LN17" s="80"/>
      <c r="LO17" s="80"/>
      <c r="LP17" s="84" t="s">
        <v>169</v>
      </c>
      <c r="LQ17" s="85">
        <f>IF(LQ7="-",NA(),LQ7)</f>
        <v>685.7</v>
      </c>
      <c r="LR17" s="85">
        <f t="shared" ref="LR17:LU17" si="36">IF(LR7="-",NA(),LR7)</f>
        <v>649.79999999999995</v>
      </c>
      <c r="LS17" s="85">
        <f t="shared" si="36"/>
        <v>596</v>
      </c>
      <c r="LT17" s="85">
        <f t="shared" si="36"/>
        <v>592.70000000000005</v>
      </c>
      <c r="LU17" s="85">
        <f t="shared" si="36"/>
        <v>523.5</v>
      </c>
      <c r="LV17" s="80"/>
      <c r="LW17" s="80"/>
      <c r="LX17" s="80"/>
      <c r="LY17" s="80"/>
      <c r="LZ17" s="84" t="s">
        <v>170</v>
      </c>
      <c r="MA17" s="85" t="e">
        <f>IF(MA7="-",NA(),MA7)</f>
        <v>#N/A</v>
      </c>
      <c r="MB17" s="85" t="e">
        <f t="shared" ref="MB17:ME17" si="37">IF(MB7="-",NA(),MB7)</f>
        <v>#N/A</v>
      </c>
      <c r="MC17" s="85" t="e">
        <f t="shared" si="37"/>
        <v>#N/A</v>
      </c>
      <c r="MD17" s="85" t="e">
        <f t="shared" si="37"/>
        <v>#N/A</v>
      </c>
      <c r="ME17" s="85" t="e">
        <f t="shared" si="37"/>
        <v>#N/A</v>
      </c>
      <c r="MF17" s="80"/>
      <c r="MG17" s="80"/>
      <c r="MH17" s="80"/>
      <c r="MI17" s="80"/>
      <c r="MJ17" s="84" t="s">
        <v>169</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174</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175</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176</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177</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177</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176</v>
      </c>
      <c r="DA18" s="85">
        <f>IF(DF7="-",NA(),DF7)</f>
        <v>32.6</v>
      </c>
      <c r="DB18" s="85">
        <f t="shared" ref="DB18:DE18" si="44">IF(DG7="-",NA(),DG7)</f>
        <v>31.3</v>
      </c>
      <c r="DC18" s="85">
        <f t="shared" si="44"/>
        <v>31.8</v>
      </c>
      <c r="DD18" s="85">
        <f t="shared" si="44"/>
        <v>31.6</v>
      </c>
      <c r="DE18" s="85">
        <f t="shared" si="44"/>
        <v>30.4</v>
      </c>
      <c r="DF18" s="80"/>
      <c r="DG18" s="80"/>
      <c r="DH18" s="80"/>
      <c r="DI18" s="80"/>
      <c r="DJ18" s="84" t="s">
        <v>175</v>
      </c>
      <c r="DK18" s="85">
        <f>IF(DP7="-",NA(),DP7)</f>
        <v>7.3</v>
      </c>
      <c r="DL18" s="85">
        <f t="shared" ref="DL18:DO18" si="45">IF(DQ7="-",NA(),DQ7)</f>
        <v>5.4</v>
      </c>
      <c r="DM18" s="85">
        <f t="shared" si="45"/>
        <v>6.4</v>
      </c>
      <c r="DN18" s="85">
        <f t="shared" si="45"/>
        <v>5</v>
      </c>
      <c r="DO18" s="85">
        <f t="shared" si="45"/>
        <v>3.9</v>
      </c>
      <c r="DP18" s="80"/>
      <c r="DQ18" s="80"/>
      <c r="DR18" s="80"/>
      <c r="DS18" s="80"/>
      <c r="DT18" s="84" t="s">
        <v>175</v>
      </c>
      <c r="DU18" s="85">
        <f>IF(DZ7="-",NA(),DZ7)</f>
        <v>160.4</v>
      </c>
      <c r="DV18" s="85">
        <f t="shared" ref="DV18:DY18" si="46">IF(EA7="-",NA(),EA7)</f>
        <v>175.4</v>
      </c>
      <c r="DW18" s="85">
        <f t="shared" si="46"/>
        <v>166.4</v>
      </c>
      <c r="DX18" s="85">
        <f t="shared" si="46"/>
        <v>201.7</v>
      </c>
      <c r="DY18" s="85">
        <f t="shared" si="46"/>
        <v>192.3</v>
      </c>
      <c r="DZ18" s="80"/>
      <c r="EA18" s="80"/>
      <c r="EB18" s="80"/>
      <c r="EC18" s="80"/>
      <c r="ED18" s="84" t="s">
        <v>177</v>
      </c>
      <c r="EE18" s="85" t="e">
        <f>IF(EJ7="-",NA(),EJ7)</f>
        <v>#N/A</v>
      </c>
      <c r="EF18" s="85" t="e">
        <f t="shared" ref="EF18:EI18" si="47">IF(EK7="-",NA(),EK7)</f>
        <v>#N/A</v>
      </c>
      <c r="EG18" s="85" t="e">
        <f t="shared" si="47"/>
        <v>#N/A</v>
      </c>
      <c r="EH18" s="85" t="e">
        <f t="shared" si="47"/>
        <v>#N/A</v>
      </c>
      <c r="EI18" s="85" t="e">
        <f t="shared" si="47"/>
        <v>#N/A</v>
      </c>
      <c r="EJ18" s="80"/>
      <c r="EK18" s="80"/>
      <c r="EL18" s="80"/>
      <c r="EM18" s="80"/>
      <c r="EN18" s="84" t="s">
        <v>176</v>
      </c>
      <c r="EO18" s="85">
        <f>IF(ET7="-",NA(),ET7)</f>
        <v>83.4</v>
      </c>
      <c r="EP18" s="85">
        <f t="shared" ref="EP18:ES18" si="48">IF(EU7="-",NA(),EU7)</f>
        <v>82.5</v>
      </c>
      <c r="EQ18" s="85">
        <f t="shared" si="48"/>
        <v>83.2</v>
      </c>
      <c r="ER18" s="85">
        <f t="shared" si="48"/>
        <v>87.9</v>
      </c>
      <c r="ES18" s="85">
        <f t="shared" si="48"/>
        <v>82.3</v>
      </c>
      <c r="ET18" s="80"/>
      <c r="EU18" s="80"/>
      <c r="EV18" s="80"/>
      <c r="EW18" s="80"/>
      <c r="EX18" s="80"/>
      <c r="EY18" s="84" t="s">
        <v>178</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175</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175</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179</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177</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175</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175</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175</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175</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175</v>
      </c>
      <c r="KW18" s="85">
        <f>IF(OR(NOT($KW$8),LB7="-"),NA(),LB7)</f>
        <v>15.3</v>
      </c>
      <c r="KX18" s="85">
        <f>IF(OR(NOT($KW$8),LC7="-"),NA(),LC7)</f>
        <v>14.9</v>
      </c>
      <c r="KY18" s="85">
        <f>IF(OR(NOT($KW$8),LD7="-"),NA(),LD7)</f>
        <v>14.9</v>
      </c>
      <c r="KZ18" s="85">
        <f>IF(OR(NOT($KW$8),LE7="-"),NA(),LE7)</f>
        <v>14.3</v>
      </c>
      <c r="LA18" s="85">
        <f>IF(OR(NOT($KW$8),LF7="-"),NA(),LF7)</f>
        <v>13.8</v>
      </c>
      <c r="LB18" s="80"/>
      <c r="LC18" s="80"/>
      <c r="LD18" s="80"/>
      <c r="LE18" s="80"/>
      <c r="LF18" s="84" t="s">
        <v>176</v>
      </c>
      <c r="LG18" s="85">
        <f>IF(OR(NOT($LG$8),LL7="-"),NA(),LL7)</f>
        <v>0.7</v>
      </c>
      <c r="LH18" s="85">
        <f>IF(OR(NOT($LG$8),LM7="-"),NA(),LM7)</f>
        <v>0.4</v>
      </c>
      <c r="LI18" s="85">
        <f>IF(OR(NOT($LG$8),LN7="-"),NA(),LN7)</f>
        <v>1.8</v>
      </c>
      <c r="LJ18" s="85">
        <f>IF(OR(NOT($LG$8),LO7="-"),NA(),LO7)</f>
        <v>1.8</v>
      </c>
      <c r="LK18" s="85">
        <f>IF(OR(NOT($LG$8),LP7="-"),NA(),LP7)</f>
        <v>2.7</v>
      </c>
      <c r="LL18" s="80"/>
      <c r="LM18" s="80"/>
      <c r="LN18" s="80"/>
      <c r="LO18" s="80"/>
      <c r="LP18" s="84" t="s">
        <v>175</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180</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182</v>
      </c>
      <c r="C20" s="178"/>
      <c r="D20" s="80"/>
    </row>
    <row r="21" spans="1:374" x14ac:dyDescent="0.2">
      <c r="A21" s="77">
        <f t="shared" si="7"/>
        <v>7</v>
      </c>
      <c r="B21" s="178" t="s">
        <v>183</v>
      </c>
      <c r="C21" s="178"/>
      <c r="D21" s="80"/>
    </row>
    <row r="22" spans="1:374" x14ac:dyDescent="0.2">
      <c r="A22" s="77">
        <f t="shared" si="7"/>
        <v>8</v>
      </c>
      <c r="B22" s="178" t="s">
        <v>184</v>
      </c>
      <c r="C22" s="178"/>
      <c r="D22" s="80"/>
      <c r="E22" s="179" t="s">
        <v>185</v>
      </c>
      <c r="F22" s="180"/>
      <c r="G22" s="180"/>
      <c r="H22" s="180"/>
      <c r="I22" s="181"/>
    </row>
    <row r="23" spans="1:374" x14ac:dyDescent="0.2">
      <c r="A23" s="77">
        <f t="shared" si="7"/>
        <v>9</v>
      </c>
      <c r="B23" s="178" t="s">
        <v>186</v>
      </c>
      <c r="C23" s="178"/>
      <c r="D23" s="80"/>
      <c r="E23" s="182"/>
      <c r="F23" s="183"/>
      <c r="G23" s="183"/>
      <c r="H23" s="183"/>
      <c r="I23" s="184"/>
    </row>
    <row r="24" spans="1:374" x14ac:dyDescent="0.2">
      <c r="A24" s="77">
        <f t="shared" si="7"/>
        <v>10</v>
      </c>
      <c r="B24" s="178" t="s">
        <v>187</v>
      </c>
      <c r="C24" s="178"/>
      <c r="D24" s="80"/>
      <c r="E24" s="182"/>
      <c r="F24" s="183"/>
      <c r="G24" s="183"/>
      <c r="H24" s="183"/>
      <c r="I24" s="184"/>
    </row>
    <row r="25" spans="1:374" x14ac:dyDescent="0.2">
      <c r="A25" s="77">
        <f t="shared" si="7"/>
        <v>11</v>
      </c>
      <c r="B25" s="178" t="s">
        <v>188</v>
      </c>
      <c r="C25" s="178"/>
      <c r="D25" s="80"/>
      <c r="E25" s="182"/>
      <c r="F25" s="183"/>
      <c r="G25" s="183"/>
      <c r="H25" s="183"/>
      <c r="I25" s="184"/>
    </row>
    <row r="26" spans="1:374" x14ac:dyDescent="0.2">
      <c r="A26" s="77">
        <f t="shared" si="7"/>
        <v>12</v>
      </c>
      <c r="B26" s="178" t="s">
        <v>189</v>
      </c>
      <c r="C26" s="178"/>
      <c r="D26" s="80"/>
      <c r="E26" s="182"/>
      <c r="F26" s="183"/>
      <c r="G26" s="183"/>
      <c r="H26" s="183"/>
      <c r="I26" s="184"/>
    </row>
    <row r="27" spans="1:374" x14ac:dyDescent="0.2">
      <c r="A27" s="77">
        <f t="shared" si="7"/>
        <v>13</v>
      </c>
      <c r="B27" s="178" t="s">
        <v>190</v>
      </c>
      <c r="C27" s="178"/>
      <c r="D27" s="80"/>
      <c r="E27" s="182"/>
      <c r="F27" s="183"/>
      <c r="G27" s="183"/>
      <c r="H27" s="183"/>
      <c r="I27" s="184"/>
    </row>
    <row r="28" spans="1:374" x14ac:dyDescent="0.2">
      <c r="A28" s="77">
        <f t="shared" si="7"/>
        <v>14</v>
      </c>
      <c r="B28" s="178" t="s">
        <v>191</v>
      </c>
      <c r="C28" s="178"/>
      <c r="D28" s="80"/>
      <c r="E28" s="182"/>
      <c r="F28" s="183"/>
      <c r="G28" s="183"/>
      <c r="H28" s="183"/>
      <c r="I28" s="184"/>
    </row>
    <row r="29" spans="1:374" x14ac:dyDescent="0.2">
      <c r="A29" s="77">
        <f t="shared" si="7"/>
        <v>15</v>
      </c>
      <c r="B29" s="178" t="s">
        <v>192</v>
      </c>
      <c r="C29" s="178"/>
      <c r="D29" s="80"/>
      <c r="E29" s="182"/>
      <c r="F29" s="183"/>
      <c r="G29" s="183"/>
      <c r="H29" s="183"/>
      <c r="I29" s="184"/>
    </row>
    <row r="30" spans="1:374" x14ac:dyDescent="0.2">
      <c r="A30" s="77">
        <f t="shared" si="7"/>
        <v>16</v>
      </c>
      <c r="B30" s="178" t="s">
        <v>193</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194</v>
      </c>
      <c r="B36" t="s">
        <v>195</v>
      </c>
    </row>
    <row r="37" spans="1:9" x14ac:dyDescent="0.2">
      <c r="A37" t="s">
        <v>196</v>
      </c>
      <c r="B37" t="s">
        <v>197</v>
      </c>
    </row>
    <row r="38" spans="1:9" x14ac:dyDescent="0.2">
      <c r="A38" t="s">
        <v>198</v>
      </c>
      <c r="B38" t="s">
        <v>199</v>
      </c>
    </row>
    <row r="39" spans="1:9" x14ac:dyDescent="0.2">
      <c r="A39" t="s">
        <v>200</v>
      </c>
      <c r="B39" t="s">
        <v>201</v>
      </c>
    </row>
    <row r="40" spans="1:9" x14ac:dyDescent="0.2">
      <c r="A40" t="s">
        <v>202</v>
      </c>
      <c r="B40" t="s">
        <v>203</v>
      </c>
    </row>
    <row r="41" spans="1:9" x14ac:dyDescent="0.2">
      <c r="A41" t="s">
        <v>204</v>
      </c>
      <c r="B41" t="s">
        <v>205</v>
      </c>
    </row>
    <row r="42" spans="1:9" x14ac:dyDescent="0.2">
      <c r="A42" t="s">
        <v>206</v>
      </c>
      <c r="B42" t="s">
        <v>207</v>
      </c>
    </row>
    <row r="43" spans="1:9" x14ac:dyDescent="0.2">
      <c r="A43" t="s">
        <v>208</v>
      </c>
      <c r="B43" t="s">
        <v>209</v>
      </c>
    </row>
    <row r="44" spans="1:9" x14ac:dyDescent="0.2">
      <c r="A44" t="s">
        <v>210</v>
      </c>
      <c r="B44" t="s">
        <v>211</v>
      </c>
    </row>
    <row r="45" spans="1:9" x14ac:dyDescent="0.2">
      <c r="A45" t="s">
        <v>212</v>
      </c>
      <c r="B45" t="s">
        <v>213</v>
      </c>
    </row>
    <row r="46" spans="1:9" x14ac:dyDescent="0.2">
      <c r="A46" t="s">
        <v>214</v>
      </c>
      <c r="B46" t="s">
        <v>215</v>
      </c>
    </row>
    <row r="47" spans="1:9" x14ac:dyDescent="0.2">
      <c r="A47" t="s">
        <v>216</v>
      </c>
      <c r="B47" t="s">
        <v>217</v>
      </c>
    </row>
    <row r="48" spans="1:9" x14ac:dyDescent="0.2">
      <c r="A48" t="s">
        <v>218</v>
      </c>
      <c r="B48" t="s">
        <v>219</v>
      </c>
    </row>
    <row r="49" spans="1:2" x14ac:dyDescent="0.2">
      <c r="A49" t="s">
        <v>220</v>
      </c>
      <c r="B49" t="s">
        <v>221</v>
      </c>
    </row>
    <row r="50" spans="1:2" x14ac:dyDescent="0.2">
      <c r="A50" t="s">
        <v>222</v>
      </c>
      <c r="B50" t="s">
        <v>223</v>
      </c>
    </row>
    <row r="51" spans="1:2" x14ac:dyDescent="0.2">
      <c r="A51" t="s">
        <v>224</v>
      </c>
      <c r="B51" t="s">
        <v>225</v>
      </c>
    </row>
    <row r="52" spans="1:2" x14ac:dyDescent="0.2">
      <c r="A52" t="s">
        <v>226</v>
      </c>
      <c r="B52" t="s">
        <v>227</v>
      </c>
    </row>
    <row r="53" spans="1:2" x14ac:dyDescent="0.2">
      <c r="A53" t="s">
        <v>228</v>
      </c>
      <c r="B53" t="s">
        <v>229</v>
      </c>
    </row>
    <row r="54" spans="1:2" x14ac:dyDescent="0.2">
      <c r="A54" t="s">
        <v>230</v>
      </c>
      <c r="B54" t="s">
        <v>231</v>
      </c>
    </row>
    <row r="55" spans="1:2" x14ac:dyDescent="0.2">
      <c r="A55" t="s">
        <v>232</v>
      </c>
      <c r="B55" t="s">
        <v>233</v>
      </c>
    </row>
    <row r="56" spans="1:2" x14ac:dyDescent="0.2">
      <c r="A56" t="s">
        <v>234</v>
      </c>
      <c r="B56" t="s">
        <v>235</v>
      </c>
    </row>
    <row r="57" spans="1:2" x14ac:dyDescent="0.2">
      <c r="A57" t="s">
        <v>236</v>
      </c>
      <c r="B57" t="s">
        <v>237</v>
      </c>
    </row>
    <row r="58" spans="1:2" x14ac:dyDescent="0.2">
      <c r="A58" t="s">
        <v>238</v>
      </c>
      <c r="B58" t="s">
        <v>239</v>
      </c>
    </row>
    <row r="59" spans="1:2" x14ac:dyDescent="0.2">
      <c r="A59" t="s">
        <v>240</v>
      </c>
      <c r="B59" t="s">
        <v>241</v>
      </c>
    </row>
    <row r="60" spans="1:2" x14ac:dyDescent="0.2">
      <c r="A60" t="s">
        <v>242</v>
      </c>
      <c r="B60" t="s">
        <v>243</v>
      </c>
    </row>
    <row r="61" spans="1:2" x14ac:dyDescent="0.2">
      <c r="A61" t="s">
        <v>244</v>
      </c>
      <c r="B61" t="s">
        <v>245</v>
      </c>
    </row>
    <row r="62" spans="1:2" x14ac:dyDescent="0.2">
      <c r="A62" t="s">
        <v>246</v>
      </c>
      <c r="B62" t="s">
        <v>247</v>
      </c>
    </row>
    <row r="63" spans="1:2" x14ac:dyDescent="0.2">
      <c r="A63" t="s">
        <v>248</v>
      </c>
      <c r="B63" t="s">
        <v>249</v>
      </c>
    </row>
    <row r="64" spans="1:2" x14ac:dyDescent="0.2">
      <c r="A64" t="s">
        <v>250</v>
      </c>
      <c r="B64" t="s">
        <v>251</v>
      </c>
    </row>
    <row r="65" spans="1:2" x14ac:dyDescent="0.2">
      <c r="A65" t="s">
        <v>252</v>
      </c>
      <c r="B65" t="s">
        <v>253</v>
      </c>
    </row>
    <row r="66" spans="1:2" x14ac:dyDescent="0.2">
      <c r="A66" t="s">
        <v>254</v>
      </c>
      <c r="B66" t="s">
        <v>255</v>
      </c>
    </row>
    <row r="67" spans="1:2" x14ac:dyDescent="0.2">
      <c r="A67" t="s">
        <v>256</v>
      </c>
      <c r="B67" t="s">
        <v>255</v>
      </c>
    </row>
    <row r="68" spans="1:2" x14ac:dyDescent="0.2">
      <c r="A68" t="s">
        <v>257</v>
      </c>
      <c r="B68" t="s">
        <v>255</v>
      </c>
    </row>
    <row r="69" spans="1:2" x14ac:dyDescent="0.2">
      <c r="A69" t="s">
        <v>258</v>
      </c>
      <c r="B69" t="s">
        <v>255</v>
      </c>
    </row>
    <row r="70" spans="1:2" x14ac:dyDescent="0.2">
      <c r="A70" t="s">
        <v>259</v>
      </c>
      <c r="B70" t="s">
        <v>255</v>
      </c>
    </row>
    <row r="71" spans="1:2" x14ac:dyDescent="0.2">
      <c r="A71" t="s">
        <v>260</v>
      </c>
      <c r="B71" t="s">
        <v>255</v>
      </c>
    </row>
    <row r="72" spans="1:2" x14ac:dyDescent="0.2">
      <c r="A72" t="s">
        <v>261</v>
      </c>
      <c r="B72" t="s">
        <v>255</v>
      </c>
    </row>
    <row r="73" spans="1:2" x14ac:dyDescent="0.2">
      <c r="A73" t="s">
        <v>262</v>
      </c>
      <c r="B73" t="s">
        <v>255</v>
      </c>
    </row>
    <row r="74" spans="1:2" x14ac:dyDescent="0.2">
      <c r="A74" t="s">
        <v>263</v>
      </c>
      <c r="B74" t="s">
        <v>255</v>
      </c>
    </row>
    <row r="75" spans="1:2" x14ac:dyDescent="0.2">
      <c r="A75" t="s">
        <v>264</v>
      </c>
      <c r="B75" t="s">
        <v>255</v>
      </c>
    </row>
    <row r="76" spans="1:2" x14ac:dyDescent="0.2">
      <c r="A76" t="s">
        <v>265</v>
      </c>
      <c r="B76" t="s">
        <v>255</v>
      </c>
    </row>
    <row r="77" spans="1:2" x14ac:dyDescent="0.2">
      <c r="A77" t="s">
        <v>266</v>
      </c>
      <c r="B77" t="s">
        <v>255</v>
      </c>
    </row>
    <row r="78" spans="1:2" x14ac:dyDescent="0.2">
      <c r="A78" t="s">
        <v>267</v>
      </c>
      <c r="B78" t="s">
        <v>255</v>
      </c>
    </row>
    <row r="79" spans="1:2" x14ac:dyDescent="0.2">
      <c r="A79" t="s">
        <v>268</v>
      </c>
      <c r="B79" t="s">
        <v>255</v>
      </c>
    </row>
    <row r="80" spans="1:2" x14ac:dyDescent="0.2">
      <c r="A80" t="s">
        <v>269</v>
      </c>
      <c r="B80" t="s">
        <v>255</v>
      </c>
    </row>
    <row r="81" spans="1:2" x14ac:dyDescent="0.2">
      <c r="A81" t="s">
        <v>270</v>
      </c>
      <c r="B81" t="s">
        <v>255</v>
      </c>
    </row>
    <row r="82" spans="1:2" x14ac:dyDescent="0.2">
      <c r="A82" t="s">
        <v>271</v>
      </c>
      <c r="B82" t="s">
        <v>255</v>
      </c>
    </row>
    <row r="83" spans="1:2" x14ac:dyDescent="0.2">
      <c r="A83" t="s">
        <v>272</v>
      </c>
      <c r="B83" t="s">
        <v>255</v>
      </c>
    </row>
    <row r="84" spans="1:2" x14ac:dyDescent="0.2">
      <c r="A84" t="s">
        <v>273</v>
      </c>
      <c r="B84" t="s">
        <v>255</v>
      </c>
    </row>
    <row r="85" spans="1:2" x14ac:dyDescent="0.2">
      <c r="A85" t="s">
        <v>274</v>
      </c>
      <c r="B85" t="s">
        <v>255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2024-02-19T01:05:28Z</cp:lastPrinted>
  <dcterms:created xsi:type="dcterms:W3CDTF">2024-01-23T03:14:18Z</dcterms:created>
  <dcterms:modified xsi:type="dcterms:W3CDTF">2024-02-19T01:05:30Z</dcterms:modified>
  <cp:category/>
</cp:coreProperties>
</file>