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70.0.38\Share\観光課\③予算・決算・議会・監査・行政視察関係\決算\決算統計\R4決算統計\【経営比較分析表】2022_102083_47_111\【経営比較分析表】2022_102083_47_111\"/>
    </mc:Choice>
  </mc:AlternateContent>
  <workbookProtection workbookAlgorithmName="SHA-512" workbookHashValue="ZDxb9Fpo3xg/2MjeZWAt6CJ+HB7/uJJD5kgO+Q568BSTJzw1tb1gx21Yn9OWNiYyoYSnxF4RCc4f7ySYs5Monw==" workbookSaltValue="ca5DCofjcBYNY5PO8MQ/2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IX52" i="4"/>
  <c r="BV76" i="4"/>
  <c r="FJ52" i="4"/>
  <c r="IX30" i="4"/>
  <c r="BV30" i="4"/>
  <c r="ML76" i="4"/>
  <c r="BV52" i="4"/>
  <c r="FJ30" i="4"/>
  <c r="C11" i="5"/>
  <c r="D11" i="5"/>
  <c r="E11" i="5"/>
  <c r="B11" i="5"/>
  <c r="EH52" i="4" l="1"/>
  <c r="LJ76" i="4"/>
  <c r="AT52" i="4"/>
  <c r="EH30" i="4"/>
  <c r="HV30" i="4"/>
  <c r="HV76" i="4"/>
  <c r="LJ52" i="4"/>
  <c r="AT30" i="4"/>
  <c r="HV52" i="4"/>
  <c r="AT76" i="4"/>
  <c r="AF76" i="4"/>
  <c r="DT52" i="4"/>
  <c r="HH30" i="4"/>
  <c r="HH52" i="4"/>
  <c r="KV76" i="4"/>
  <c r="AF52" i="4"/>
  <c r="DT30" i="4"/>
  <c r="HH76" i="4"/>
  <c r="KV52" i="4"/>
  <c r="AF30" i="4"/>
  <c r="R30" i="4"/>
  <c r="GT52" i="4"/>
  <c r="R76" i="4"/>
  <c r="DF52" i="4"/>
  <c r="GT30" i="4"/>
  <c r="DF30" i="4"/>
  <c r="KH76" i="4"/>
  <c r="R52" i="4"/>
  <c r="GT76" i="4"/>
  <c r="KH52" i="4"/>
  <c r="IJ76" i="4"/>
  <c r="LX52" i="4"/>
  <c r="BH30" i="4"/>
  <c r="IJ52" i="4"/>
  <c r="BH76" i="4"/>
  <c r="EV52" i="4"/>
  <c r="IJ30" i="4"/>
  <c r="LX76" i="4"/>
  <c r="BH52" i="4"/>
  <c r="EV30" i="4"/>
</calcChain>
</file>

<file path=xl/sharedStrings.xml><?xml version="1.0" encoding="utf-8"?>
<sst xmlns="http://schemas.openxmlformats.org/spreadsheetml/2006/main" count="301" uniqueCount="158">
  <si>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</si>
  <si>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</si>
  <si>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</si>
  <si>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</si>
  <si>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</si>
  <si>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</si>
  <si>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</si>
  <si>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</si>
  <si>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</si>
  <si>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</si>
  <si>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</si>
  <si>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</si>
  <si>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</si>
  <si>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</si>
  <si>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</si>
  <si>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</si>
  <si>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</si>
  <si>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</si>
  <si>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</si>
  <si>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</si>
  <si>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</si>
  <si>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</si>
  <si>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</si>
  <si>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</si>
  <si>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</si>
  <si>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</si>
  <si>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</si>
  <si>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</si>
  <si>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</si>
  <si>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</si>
  <si>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</si>
  <si>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</si>
  <si>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</si>
  <si>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</si>
  <si>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</si>
  <si>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</si>
  <si>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</si>
  <si>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</si>
  <si>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</si>
  <si>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</si>
  <si>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</si>
  <si>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</si>
  <si>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</si>
  <si>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</si>
  <si>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</si>
  <si>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</si>
  <si>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</si>
  <si>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</si>
  <si>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</si>
  <si>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</si>
  <si>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</si>
  <si>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</si>
  <si>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</si>
  <si>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</si>
  <si>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</si>
  <si>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</si>
  <si>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</si>
  <si>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</si>
  <si>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</si>
  <si>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</si>
  <si>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</si>
  <si>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</si>
  <si>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</si>
  <si>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</si>
  <si>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</si>
  <si>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</si>
  <si>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</si>
  <si>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</si>
  <si>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</si>
  <si>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</si>
  <si>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</si>
  <si>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</si>
  <si>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</si>
  <si>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</si>
  <si>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</si>
  <si>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</si>
  <si>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</si>
  <si>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</si>
  <si>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</si>
  <si>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</si>
  <si>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</si>
  <si>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</si>
  <si>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</si>
  <si>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</si>
  <si>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</si>
  <si>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</si>
  <si>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</si>
  <si>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</si>
  <si>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</si>
  <si>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</si>
  <si>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</si>
  <si>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</si>
  <si>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</si>
  <si>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</si>
  <si>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</si>
  <si>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</si>
  <si>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</si>
  <si>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</si>
  <si>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</si>
  <si>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</si>
  <si>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</si>
  <si>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</si>
  <si>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</si>
  <si>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</si>
  <si>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</si>
  <si>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</si>
  <si>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</si>
  <si>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</si>
  <si>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</si>
  <si>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</si>
  <si>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</si>
  <si>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</si>
  <si>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</si>
  <si>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当該値(N-1)</t>
    <phoneticPr fontId="5"/>
  </si>
  <si>
    <t>当該値(N)</t>
    <phoneticPr fontId="5"/>
  </si>
  <si>
    <t>当該値(N)</t>
    <phoneticPr fontId="5"/>
  </si>
  <si>
    <t>当該値(N-3)</t>
    <phoneticPr fontId="5"/>
  </si>
  <si>
    <t>当該値(N-2)</t>
    <phoneticPr fontId="5"/>
  </si>
  <si>
    <t>当該値(N-4)</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</si>
  <si>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</si>
  <si>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</si>
  <si>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</si>
  <si>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</si>
  <si>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</si>
  <si>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</si>
  <si>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</si>
  <si>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</si>
  <si>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</si>
  <si>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</si>
  <si>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</si>
  <si>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</si>
  <si>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</si>
  <si>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</si>
  <si>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</si>
  <si>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</si>
  <si>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</si>
  <si>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</si>
  <si>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</si>
  <si>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群馬県　渋川市</t>
  </si>
  <si>
    <t>ＳＵＮおのがみ</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</si>
  <si>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</si>
  <si>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</si>
  <si>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</si>
  <si>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</si>
  <si>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</si>
  <si>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</si>
  <si>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</si>
  <si>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</si>
  <si>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</si>
  <si>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</si>
  <si>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</si>
  <si>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</si>
  <si>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</si>
  <si>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</si>
  <si>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⑩設備投資見込額は、今後10年間で見込む建設改良費や修繕費の額であり、温泉設備の配管系工事などを予定している。
⑫企業債残高対料金収入比率は0であるが、これは企業債残高が0であることによるものである。</t>
    <rPh sb="35" eb="37">
      <t>オンセン</t>
    </rPh>
    <rPh sb="37" eb="39">
      <t>セツビ</t>
    </rPh>
    <rPh sb="40" eb="42">
      <t>ハイカン</t>
    </rPh>
    <rPh sb="42" eb="43">
      <t>ケイ</t>
    </rPh>
    <phoneticPr fontId="5"/>
  </si>
  <si>
    <t xml:space="preserve">　所在都道府県の延宿泊者数に対する当該施設の延宿泊者数について、H30年度の0.18%、R1年度の0.16%に対して、R2年度は0.10%と減少しているが、R3年度は0.13%、R4年度は0.14％と若干の改善傾向である。
</t>
    <rPh sb="91" eb="93">
      <t>ネンド</t>
    </rPh>
    <phoneticPr fontId="5"/>
  </si>
  <si>
    <t>　コロナ禍以降、依然厳しい収益状況であるが、昨年度の数値を大幅に改善している。
　指定管理者制度を導入することにより、多くの項目で平均値を上回る数値となっている。
　施設の設備等については経年劣化による損耗が目立つ箇所もあるため、計画的に改修、修繕を行っていく必要がある。</t>
    <rPh sb="5" eb="7">
      <t>イコウ</t>
    </rPh>
    <phoneticPr fontId="5"/>
  </si>
  <si>
    <t>①収益的収支比率は、100%を上回っており、平均値と比しても2.2%上回っている。
②他会計補助金比率は昨年度より減少している。平均値を10.3%下回っている。
③宿泊者一人当たりの他会計補助金額は、平均値より4,492円下回っており、平均に比べ一般会計に依存していない状況である。
④定員稼働率は、コロナ禍の影響で大幅に減少したR2.R3年度より回復傾向にある。平均値より9.6%上回っている。
⑤売上高人件費比率は、昨年年度より14.5%減少した。人件費の抑制に努めており平均値を219%下回っている。
⑥売上高GOP比率は、未だマイナスではあるが、平均値を100%上回っている。また、昨年度に比べ改善傾向にある。
⑦EBITDAは、老朽化による修繕工事費の増加によりマイナスが続いている。平均値を8,193千円上回っている。</t>
    <rPh sb="15" eb="16">
      <t>ウエ</t>
    </rPh>
    <rPh sb="34" eb="35">
      <t>ウエ</t>
    </rPh>
    <rPh sb="170" eb="171">
      <t>ネン</t>
    </rPh>
    <rPh sb="221" eb="223">
      <t>ゲンショウ</t>
    </rPh>
    <rPh sb="358" eb="359">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</si>
</sst>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314</c:v>
                </c:pt>
                <c:pt idx="1">
                  <c:v>488</c:v>
                </c:pt>
                <c:pt idx="2">
                  <c:v>8318</c:v>
                </c:pt>
                <c:pt idx="3">
                  <c:v>2334</c:v>
                </c:pt>
                <c:pt idx="4">
                  <c:v>1418</c:v>
                </c:pt>
              </c:numCache>
            </c:numRef>
          </c:val>
          <c:extLst>
            <c:ext xmlns:c16="http://schemas.microsoft.com/office/drawing/2014/chart" uri="{C3380CC4-5D6E-409C-BE32-E72D297353CC}">
              <c16:uniqueId val="{00000000-DE39-4393-AB63-959F46A5D44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DE39-4393-AB63-959F46A5D44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c:v>
                </c:pt>
                <c:pt idx="1">
                  <c:v>11.2</c:v>
                </c:pt>
                <c:pt idx="2">
                  <c:v>32.299999999999997</c:v>
                </c:pt>
                <c:pt idx="3">
                  <c:v>14.3</c:v>
                </c:pt>
                <c:pt idx="4">
                  <c:v>13.4</c:v>
                </c:pt>
              </c:numCache>
            </c:numRef>
          </c:val>
          <c:extLst>
            <c:ext xmlns:c16="http://schemas.microsoft.com/office/drawing/2014/chart" uri="{C3380CC4-5D6E-409C-BE32-E72D297353CC}">
              <c16:uniqueId val="{00000000-68AE-4350-B0EC-51D6DFEC39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68AE-4350-B0EC-51D6DFEC39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102.8</c:v>
                </c:pt>
                <c:pt idx="1">
                  <c:v>101.2</c:v>
                </c:pt>
                <c:pt idx="2">
                  <c:v>98.8</c:v>
                </c:pt>
                <c:pt idx="3">
                  <c:v>88.1</c:v>
                </c:pt>
                <c:pt idx="4">
                  <c:v>100.6</c:v>
                </c:pt>
              </c:numCache>
            </c:numRef>
          </c:val>
          <c:extLst>
            <c:ext xmlns:c16="http://schemas.microsoft.com/office/drawing/2014/chart" uri="{C3380CC4-5D6E-409C-BE32-E72D297353CC}">
              <c16:uniqueId val="{00000000-77AD-43C7-BC2A-78C57F843EC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77AD-43C7-BC2A-78C57F843EC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-346</c:v>
                </c:pt>
                <c:pt idx="1">
                  <c:v>-16154</c:v>
                </c:pt>
                <c:pt idx="2">
                  <c:v>-48732</c:v>
                </c:pt>
                <c:pt idx="3">
                  <c:v>-28208</c:v>
                </c:pt>
                <c:pt idx="4">
                  <c:v>-12878</c:v>
                </c:pt>
              </c:numCache>
            </c:numRef>
          </c:val>
          <c:extLst>
            <c:ext xmlns:c16="http://schemas.microsoft.com/office/drawing/2014/chart" uri="{C3380CC4-5D6E-409C-BE32-E72D297353CC}">
              <c16:uniqueId val="{00000000-21B5-4C64-BE88-408700211EC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21B5-4C64-BE88-408700211EC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2.8</c:v>
                </c:pt>
                <c:pt idx="1">
                  <c:v>1.4</c:v>
                </c:pt>
                <c:pt idx="2">
                  <c:v>-50.3</c:v>
                </c:pt>
                <c:pt idx="3">
                  <c:v>-35.9</c:v>
                </c:pt>
                <c:pt idx="4">
                  <c:v>-10.4</c:v>
                </c:pt>
              </c:numCache>
            </c:numRef>
          </c:val>
          <c:extLst>
            <c:ext xmlns:c16="http://schemas.microsoft.com/office/drawing/2014/chart" uri="{C3380CC4-5D6E-409C-BE32-E72D297353CC}">
              <c16:uniqueId val="{00000000-6DAF-4BCF-AED1-E782AD2CC3C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6DAF-4BCF-AED1-E782AD2CC3C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33</c:v>
                </c:pt>
                <c:pt idx="1">
                  <c:v>32.4</c:v>
                </c:pt>
                <c:pt idx="2">
                  <c:v>48</c:v>
                </c:pt>
                <c:pt idx="3">
                  <c:v>51</c:v>
                </c:pt>
                <c:pt idx="4">
                  <c:v>36.5</c:v>
                </c:pt>
              </c:numCache>
            </c:numRef>
          </c:val>
          <c:extLst>
            <c:ext xmlns:c16="http://schemas.microsoft.com/office/drawing/2014/chart" uri="{C3380CC4-5D6E-409C-BE32-E72D297353CC}">
              <c16:uniqueId val="{00000000-65E0-4C1D-A67B-DEB4BF61A79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65E0-4C1D-A67B-DEB4BF61A79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43.7</c:v>
                </c:pt>
                <c:pt idx="1">
                  <c:v>41.5</c:v>
                </c:pt>
                <c:pt idx="2">
                  <c:v>16.5</c:v>
                </c:pt>
                <c:pt idx="3">
                  <c:v>19.3</c:v>
                </c:pt>
                <c:pt idx="4">
                  <c:v>28.2</c:v>
                </c:pt>
              </c:numCache>
            </c:numRef>
          </c:val>
          <c:extLst>
            <c:ext xmlns:c16="http://schemas.microsoft.com/office/drawing/2014/chart" uri="{C3380CC4-5D6E-409C-BE32-E72D297353CC}">
              <c16:uniqueId val="{00000000-DD01-4A08-B738-CA21153CDBF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DD01-4A08-B738-CA21153CDBF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04-4356-B367-97A92B18457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F604-4356-B367-97A92B18457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3418-479A-9DDA-F75DEFE2A59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418-479A-9DDA-F75DEFE2A59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6B46-4F67-864D-A3F5C74EAE4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B46-4F67-864D-A3F5C74EAE4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0.13650000000000001</c:v>
                </c:pt>
                <c:pt idx="1">
                  <c:v>0.1363</c:v>
                </c:pt>
                <c:pt idx="2">
                  <c:v>0.14630000000000001</c:v>
                </c:pt>
                <c:pt idx="3">
                  <c:v>0.12540000000000001</c:v>
                </c:pt>
                <c:pt idx="4">
                  <c:v>0.12859999999999999</c:v>
                </c:pt>
              </c:numCache>
            </c:numRef>
          </c:val>
          <c:smooth val="0"/>
          <c:extLst>
            <c:ext xmlns:c16="http://schemas.microsoft.com/office/drawing/2014/chart" uri="{C3380CC4-5D6E-409C-BE32-E72D297353CC}">
              <c16:uniqueId val="{00000000-AA6F-4729-9B82-513AF9747F7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1.8E-3</c:v>
                </c:pt>
                <c:pt idx="1">
                  <c:v>1.6000000000000001E-3</c:v>
                </c:pt>
                <c:pt idx="2">
                  <c:v>1E-3</c:v>
                </c:pt>
                <c:pt idx="3">
                  <c:v>1.2999999999999999E-3</c:v>
                </c:pt>
                <c:pt idx="4">
                  <c:v>1.4E-3</c:v>
                </c:pt>
              </c:numCache>
            </c:numRef>
          </c:val>
          <c:smooth val="0"/>
          <c:extLst>
            <c:ext xmlns:c16="http://schemas.microsoft.com/office/drawing/2014/chart" uri="{C3380CC4-5D6E-409C-BE32-E72D297353CC}">
              <c16:uniqueId val="{00000001-AA6F-4729-9B82-513AF9747F7D}"/>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10"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群馬県渋川市　ＳＵＮおのがみ</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9992</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41.1</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3464</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94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157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102.8</v>
      </c>
      <c r="S31" s="120"/>
      <c r="T31" s="120"/>
      <c r="U31" s="120"/>
      <c r="V31" s="120"/>
      <c r="W31" s="120"/>
      <c r="X31" s="120"/>
      <c r="Y31" s="120"/>
      <c r="Z31" s="120"/>
      <c r="AA31" s="120"/>
      <c r="AB31" s="120"/>
      <c r="AC31" s="120"/>
      <c r="AD31" s="120"/>
      <c r="AE31" s="120"/>
      <c r="AF31" s="120">
        <f>データ!Z7</f>
        <v>101.2</v>
      </c>
      <c r="AG31" s="120"/>
      <c r="AH31" s="120"/>
      <c r="AI31" s="120"/>
      <c r="AJ31" s="120"/>
      <c r="AK31" s="120"/>
      <c r="AL31" s="120"/>
      <c r="AM31" s="120"/>
      <c r="AN31" s="120"/>
      <c r="AO31" s="120"/>
      <c r="AP31" s="120"/>
      <c r="AQ31" s="120"/>
      <c r="AR31" s="120"/>
      <c r="AS31" s="120"/>
      <c r="AT31" s="120">
        <f>データ!AA7</f>
        <v>98.8</v>
      </c>
      <c r="AU31" s="120"/>
      <c r="AV31" s="120"/>
      <c r="AW31" s="120"/>
      <c r="AX31" s="120"/>
      <c r="AY31" s="120"/>
      <c r="AZ31" s="120"/>
      <c r="BA31" s="120"/>
      <c r="BB31" s="120"/>
      <c r="BC31" s="120"/>
      <c r="BD31" s="120"/>
      <c r="BE31" s="120"/>
      <c r="BF31" s="120"/>
      <c r="BG31" s="120"/>
      <c r="BH31" s="120">
        <f>データ!AB7</f>
        <v>88.1</v>
      </c>
      <c r="BI31" s="120"/>
      <c r="BJ31" s="120"/>
      <c r="BK31" s="120"/>
      <c r="BL31" s="120"/>
      <c r="BM31" s="120"/>
      <c r="BN31" s="120"/>
      <c r="BO31" s="120"/>
      <c r="BP31" s="120"/>
      <c r="BQ31" s="120"/>
      <c r="BR31" s="120"/>
      <c r="BS31" s="120"/>
      <c r="BT31" s="120"/>
      <c r="BU31" s="120"/>
      <c r="BV31" s="120">
        <f>データ!AC7</f>
        <v>100.6</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3</v>
      </c>
      <c r="DG31" s="120"/>
      <c r="DH31" s="120"/>
      <c r="DI31" s="120"/>
      <c r="DJ31" s="120"/>
      <c r="DK31" s="120"/>
      <c r="DL31" s="120"/>
      <c r="DM31" s="120"/>
      <c r="DN31" s="120"/>
      <c r="DO31" s="120"/>
      <c r="DP31" s="120"/>
      <c r="DQ31" s="120"/>
      <c r="DR31" s="120"/>
      <c r="DS31" s="120"/>
      <c r="DT31" s="120">
        <f>データ!AK7</f>
        <v>11.2</v>
      </c>
      <c r="DU31" s="120"/>
      <c r="DV31" s="120"/>
      <c r="DW31" s="120"/>
      <c r="DX31" s="120"/>
      <c r="DY31" s="120"/>
      <c r="DZ31" s="120"/>
      <c r="EA31" s="120"/>
      <c r="EB31" s="120"/>
      <c r="EC31" s="120"/>
      <c r="ED31" s="120"/>
      <c r="EE31" s="120"/>
      <c r="EF31" s="120"/>
      <c r="EG31" s="120"/>
      <c r="EH31" s="120">
        <f>データ!AL7</f>
        <v>32.299999999999997</v>
      </c>
      <c r="EI31" s="120"/>
      <c r="EJ31" s="120"/>
      <c r="EK31" s="120"/>
      <c r="EL31" s="120"/>
      <c r="EM31" s="120"/>
      <c r="EN31" s="120"/>
      <c r="EO31" s="120"/>
      <c r="EP31" s="120"/>
      <c r="EQ31" s="120"/>
      <c r="ER31" s="120"/>
      <c r="ES31" s="120"/>
      <c r="ET31" s="120"/>
      <c r="EU31" s="120"/>
      <c r="EV31" s="120">
        <f>データ!AM7</f>
        <v>14.3</v>
      </c>
      <c r="EW31" s="120"/>
      <c r="EX31" s="120"/>
      <c r="EY31" s="120"/>
      <c r="EZ31" s="120"/>
      <c r="FA31" s="120"/>
      <c r="FB31" s="120"/>
      <c r="FC31" s="120"/>
      <c r="FD31" s="120"/>
      <c r="FE31" s="120"/>
      <c r="FF31" s="120"/>
      <c r="FG31" s="120"/>
      <c r="FH31" s="120"/>
      <c r="FI31" s="120"/>
      <c r="FJ31" s="120">
        <f>データ!AN7</f>
        <v>13.4</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314</v>
      </c>
      <c r="GU31" s="118"/>
      <c r="GV31" s="118"/>
      <c r="GW31" s="118"/>
      <c r="GX31" s="118"/>
      <c r="GY31" s="118"/>
      <c r="GZ31" s="118"/>
      <c r="HA31" s="118"/>
      <c r="HB31" s="118"/>
      <c r="HC31" s="118"/>
      <c r="HD31" s="118"/>
      <c r="HE31" s="118"/>
      <c r="HF31" s="118"/>
      <c r="HG31" s="118"/>
      <c r="HH31" s="118">
        <f>データ!AV7</f>
        <v>488</v>
      </c>
      <c r="HI31" s="118"/>
      <c r="HJ31" s="118"/>
      <c r="HK31" s="118"/>
      <c r="HL31" s="118"/>
      <c r="HM31" s="118"/>
      <c r="HN31" s="118"/>
      <c r="HO31" s="118"/>
      <c r="HP31" s="118"/>
      <c r="HQ31" s="118"/>
      <c r="HR31" s="118"/>
      <c r="HS31" s="118"/>
      <c r="HT31" s="118"/>
      <c r="HU31" s="118"/>
      <c r="HV31" s="118">
        <f>データ!AW7</f>
        <v>8318</v>
      </c>
      <c r="HW31" s="118"/>
      <c r="HX31" s="118"/>
      <c r="HY31" s="118"/>
      <c r="HZ31" s="118"/>
      <c r="IA31" s="118"/>
      <c r="IB31" s="118"/>
      <c r="IC31" s="118"/>
      <c r="ID31" s="118"/>
      <c r="IE31" s="118"/>
      <c r="IF31" s="118"/>
      <c r="IG31" s="118"/>
      <c r="IH31" s="118"/>
      <c r="II31" s="118"/>
      <c r="IJ31" s="118">
        <f>データ!AX7</f>
        <v>2334</v>
      </c>
      <c r="IK31" s="118"/>
      <c r="IL31" s="118"/>
      <c r="IM31" s="118"/>
      <c r="IN31" s="118"/>
      <c r="IO31" s="118"/>
      <c r="IP31" s="118"/>
      <c r="IQ31" s="118"/>
      <c r="IR31" s="118"/>
      <c r="IS31" s="118"/>
      <c r="IT31" s="118"/>
      <c r="IU31" s="118"/>
      <c r="IV31" s="118"/>
      <c r="IW31" s="118"/>
      <c r="IX31" s="118">
        <f>データ!AY7</f>
        <v>1418</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96.2</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96.8</v>
      </c>
      <c r="AU32" s="120"/>
      <c r="AV32" s="120"/>
      <c r="AW32" s="120"/>
      <c r="AX32" s="120"/>
      <c r="AY32" s="120"/>
      <c r="AZ32" s="120"/>
      <c r="BA32" s="120"/>
      <c r="BB32" s="120"/>
      <c r="BC32" s="120"/>
      <c r="BD32" s="120"/>
      <c r="BE32" s="120"/>
      <c r="BF32" s="120"/>
      <c r="BG32" s="120"/>
      <c r="BH32" s="120">
        <f>データ!AG7</f>
        <v>94</v>
      </c>
      <c r="BI32" s="120"/>
      <c r="BJ32" s="120"/>
      <c r="BK32" s="120"/>
      <c r="BL32" s="120"/>
      <c r="BM32" s="120"/>
      <c r="BN32" s="120"/>
      <c r="BO32" s="120"/>
      <c r="BP32" s="120"/>
      <c r="BQ32" s="120"/>
      <c r="BR32" s="120"/>
      <c r="BS32" s="120"/>
      <c r="BT32" s="120"/>
      <c r="BU32" s="120"/>
      <c r="BV32" s="120">
        <f>データ!AH7</f>
        <v>98.4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26.5</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47.8</v>
      </c>
      <c r="EI32" s="120"/>
      <c r="EJ32" s="120"/>
      <c r="EK32" s="120"/>
      <c r="EL32" s="120"/>
      <c r="EM32" s="120"/>
      <c r="EN32" s="120"/>
      <c r="EO32" s="120"/>
      <c r="EP32" s="120"/>
      <c r="EQ32" s="120"/>
      <c r="ER32" s="120"/>
      <c r="ES32" s="120"/>
      <c r="ET32" s="120"/>
      <c r="EU32" s="120"/>
      <c r="EV32" s="120">
        <f>データ!AR7</f>
        <v>27.2</v>
      </c>
      <c r="EW32" s="120"/>
      <c r="EX32" s="120"/>
      <c r="EY32" s="120"/>
      <c r="EZ32" s="120"/>
      <c r="FA32" s="120"/>
      <c r="FB32" s="120"/>
      <c r="FC32" s="120"/>
      <c r="FD32" s="120"/>
      <c r="FE32" s="120"/>
      <c r="FF32" s="120"/>
      <c r="FG32" s="120"/>
      <c r="FH32" s="120"/>
      <c r="FI32" s="120"/>
      <c r="FJ32" s="120">
        <f>データ!AS7</f>
        <v>23.7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3770</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63431</v>
      </c>
      <c r="HW32" s="118"/>
      <c r="HX32" s="118"/>
      <c r="HY32" s="118"/>
      <c r="HZ32" s="118"/>
      <c r="IA32" s="118"/>
      <c r="IB32" s="118"/>
      <c r="IC32" s="118"/>
      <c r="ID32" s="118"/>
      <c r="IE32" s="118"/>
      <c r="IF32" s="118"/>
      <c r="IG32" s="118"/>
      <c r="IH32" s="118"/>
      <c r="II32" s="118"/>
      <c r="IJ32" s="118">
        <f>データ!BC7</f>
        <v>541785</v>
      </c>
      <c r="IK32" s="118"/>
      <c r="IL32" s="118"/>
      <c r="IM32" s="118"/>
      <c r="IN32" s="118"/>
      <c r="IO32" s="118"/>
      <c r="IP32" s="118"/>
      <c r="IQ32" s="118"/>
      <c r="IR32" s="118"/>
      <c r="IS32" s="118"/>
      <c r="IT32" s="118"/>
      <c r="IU32" s="118"/>
      <c r="IV32" s="118"/>
      <c r="IW32" s="118"/>
      <c r="IX32" s="118">
        <f>データ!BD7</f>
        <v>5910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t="s">
        <v>154</v>
      </c>
      <c r="NJ32" s="122"/>
      <c r="NK32" s="122"/>
      <c r="NL32" s="122"/>
      <c r="NM32" s="122"/>
      <c r="NN32" s="122"/>
      <c r="NO32" s="122"/>
      <c r="NP32" s="122"/>
      <c r="NQ32" s="122"/>
      <c r="NR32" s="122"/>
      <c r="NS32" s="122"/>
      <c r="NT32" s="122"/>
      <c r="NU32" s="122"/>
      <c r="NV32" s="122"/>
      <c r="NW32" s="123"/>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1" t="s">
        <v>155</v>
      </c>
      <c r="NJ49" s="122"/>
      <c r="NK49" s="122"/>
      <c r="NL49" s="122"/>
      <c r="NM49" s="122"/>
      <c r="NN49" s="122"/>
      <c r="NO49" s="122"/>
      <c r="NP49" s="122"/>
      <c r="NQ49" s="122"/>
      <c r="NR49" s="122"/>
      <c r="NS49" s="122"/>
      <c r="NT49" s="122"/>
      <c r="NU49" s="122"/>
      <c r="NV49" s="122"/>
      <c r="NW49" s="123"/>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1"/>
      <c r="NJ50" s="122"/>
      <c r="NK50" s="122"/>
      <c r="NL50" s="122"/>
      <c r="NM50" s="122"/>
      <c r="NN50" s="122"/>
      <c r="NO50" s="122"/>
      <c r="NP50" s="122"/>
      <c r="NQ50" s="122"/>
      <c r="NR50" s="122"/>
      <c r="NS50" s="122"/>
      <c r="NT50" s="122"/>
      <c r="NU50" s="122"/>
      <c r="NV50" s="122"/>
      <c r="NW50" s="123"/>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1"/>
      <c r="NJ51" s="122"/>
      <c r="NK51" s="122"/>
      <c r="NL51" s="122"/>
      <c r="NM51" s="122"/>
      <c r="NN51" s="122"/>
      <c r="NO51" s="122"/>
      <c r="NP51" s="122"/>
      <c r="NQ51" s="122"/>
      <c r="NR51" s="122"/>
      <c r="NS51" s="122"/>
      <c r="NT51" s="122"/>
      <c r="NU51" s="122"/>
      <c r="NV51" s="122"/>
      <c r="NW51" s="123"/>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21"/>
      <c r="NJ52" s="122"/>
      <c r="NK52" s="122"/>
      <c r="NL52" s="122"/>
      <c r="NM52" s="122"/>
      <c r="NN52" s="122"/>
      <c r="NO52" s="122"/>
      <c r="NP52" s="122"/>
      <c r="NQ52" s="122"/>
      <c r="NR52" s="122"/>
      <c r="NS52" s="122"/>
      <c r="NT52" s="122"/>
      <c r="NU52" s="122"/>
      <c r="NV52" s="122"/>
      <c r="NW52" s="123"/>
    </row>
    <row r="53" spans="1:387" ht="13.5" customHeight="1" x14ac:dyDescent="0.15">
      <c r="A53" s="2"/>
      <c r="B53" s="9"/>
      <c r="C53" s="2"/>
      <c r="D53" s="2"/>
      <c r="E53" s="2"/>
      <c r="F53" s="2"/>
      <c r="I53" s="119" t="s">
        <v>27</v>
      </c>
      <c r="J53" s="119"/>
      <c r="K53" s="119"/>
      <c r="L53" s="119"/>
      <c r="M53" s="119"/>
      <c r="N53" s="119"/>
      <c r="O53" s="119"/>
      <c r="P53" s="119"/>
      <c r="Q53" s="119"/>
      <c r="R53" s="120">
        <f>データ!BF7</f>
        <v>43.7</v>
      </c>
      <c r="S53" s="120"/>
      <c r="T53" s="120"/>
      <c r="U53" s="120"/>
      <c r="V53" s="120"/>
      <c r="W53" s="120"/>
      <c r="X53" s="120"/>
      <c r="Y53" s="120"/>
      <c r="Z53" s="120"/>
      <c r="AA53" s="120"/>
      <c r="AB53" s="120"/>
      <c r="AC53" s="120"/>
      <c r="AD53" s="120"/>
      <c r="AE53" s="120"/>
      <c r="AF53" s="120">
        <f>データ!BG7</f>
        <v>41.5</v>
      </c>
      <c r="AG53" s="120"/>
      <c r="AH53" s="120"/>
      <c r="AI53" s="120"/>
      <c r="AJ53" s="120"/>
      <c r="AK53" s="120"/>
      <c r="AL53" s="120"/>
      <c r="AM53" s="120"/>
      <c r="AN53" s="120"/>
      <c r="AO53" s="120"/>
      <c r="AP53" s="120"/>
      <c r="AQ53" s="120"/>
      <c r="AR53" s="120"/>
      <c r="AS53" s="120"/>
      <c r="AT53" s="120">
        <f>データ!BH7</f>
        <v>16.5</v>
      </c>
      <c r="AU53" s="120"/>
      <c r="AV53" s="120"/>
      <c r="AW53" s="120"/>
      <c r="AX53" s="120"/>
      <c r="AY53" s="120"/>
      <c r="AZ53" s="120"/>
      <c r="BA53" s="120"/>
      <c r="BB53" s="120"/>
      <c r="BC53" s="120"/>
      <c r="BD53" s="120"/>
      <c r="BE53" s="120"/>
      <c r="BF53" s="120"/>
      <c r="BG53" s="120"/>
      <c r="BH53" s="120">
        <f>データ!BI7</f>
        <v>19.3</v>
      </c>
      <c r="BI53" s="120"/>
      <c r="BJ53" s="120"/>
      <c r="BK53" s="120"/>
      <c r="BL53" s="120"/>
      <c r="BM53" s="120"/>
      <c r="BN53" s="120"/>
      <c r="BO53" s="120"/>
      <c r="BP53" s="120"/>
      <c r="BQ53" s="120"/>
      <c r="BR53" s="120"/>
      <c r="BS53" s="120"/>
      <c r="BT53" s="120"/>
      <c r="BU53" s="120"/>
      <c r="BV53" s="120">
        <f>データ!BJ7</f>
        <v>28.2</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33</v>
      </c>
      <c r="DG53" s="120"/>
      <c r="DH53" s="120"/>
      <c r="DI53" s="120"/>
      <c r="DJ53" s="120"/>
      <c r="DK53" s="120"/>
      <c r="DL53" s="120"/>
      <c r="DM53" s="120"/>
      <c r="DN53" s="120"/>
      <c r="DO53" s="120"/>
      <c r="DP53" s="120"/>
      <c r="DQ53" s="120"/>
      <c r="DR53" s="120"/>
      <c r="DS53" s="120"/>
      <c r="DT53" s="120">
        <f>データ!BR7</f>
        <v>32.4</v>
      </c>
      <c r="DU53" s="120"/>
      <c r="DV53" s="120"/>
      <c r="DW53" s="120"/>
      <c r="DX53" s="120"/>
      <c r="DY53" s="120"/>
      <c r="DZ53" s="120"/>
      <c r="EA53" s="120"/>
      <c r="EB53" s="120"/>
      <c r="EC53" s="120"/>
      <c r="ED53" s="120"/>
      <c r="EE53" s="120"/>
      <c r="EF53" s="120"/>
      <c r="EG53" s="120"/>
      <c r="EH53" s="120">
        <f>データ!BS7</f>
        <v>48</v>
      </c>
      <c r="EI53" s="120"/>
      <c r="EJ53" s="120"/>
      <c r="EK53" s="120"/>
      <c r="EL53" s="120"/>
      <c r="EM53" s="120"/>
      <c r="EN53" s="120"/>
      <c r="EO53" s="120"/>
      <c r="EP53" s="120"/>
      <c r="EQ53" s="120"/>
      <c r="ER53" s="120"/>
      <c r="ES53" s="120"/>
      <c r="ET53" s="120"/>
      <c r="EU53" s="120"/>
      <c r="EV53" s="120">
        <f>データ!BT7</f>
        <v>51</v>
      </c>
      <c r="EW53" s="120"/>
      <c r="EX53" s="120"/>
      <c r="EY53" s="120"/>
      <c r="EZ53" s="120"/>
      <c r="FA53" s="120"/>
      <c r="FB53" s="120"/>
      <c r="FC53" s="120"/>
      <c r="FD53" s="120"/>
      <c r="FE53" s="120"/>
      <c r="FF53" s="120"/>
      <c r="FG53" s="120"/>
      <c r="FH53" s="120"/>
      <c r="FI53" s="120"/>
      <c r="FJ53" s="120">
        <f>データ!BU7</f>
        <v>36.5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2.8</v>
      </c>
      <c r="GU53" s="120"/>
      <c r="GV53" s="120"/>
      <c r="GW53" s="120"/>
      <c r="GX53" s="120"/>
      <c r="GY53" s="120"/>
      <c r="GZ53" s="120"/>
      <c r="HA53" s="120"/>
      <c r="HB53" s="120"/>
      <c r="HC53" s="120"/>
      <c r="HD53" s="120"/>
      <c r="HE53" s="120"/>
      <c r="HF53" s="120"/>
      <c r="HG53" s="120"/>
      <c r="HH53" s="120">
        <f>データ!CC7</f>
        <v>1.4</v>
      </c>
      <c r="HI53" s="120"/>
      <c r="HJ53" s="120"/>
      <c r="HK53" s="120"/>
      <c r="HL53" s="120"/>
      <c r="HM53" s="120"/>
      <c r="HN53" s="120"/>
      <c r="HO53" s="120"/>
      <c r="HP53" s="120"/>
      <c r="HQ53" s="120"/>
      <c r="HR53" s="120"/>
      <c r="HS53" s="120"/>
      <c r="HT53" s="120"/>
      <c r="HU53" s="120"/>
      <c r="HV53" s="120">
        <f>データ!CD7</f>
        <v>-50.3</v>
      </c>
      <c r="HW53" s="120"/>
      <c r="HX53" s="120"/>
      <c r="HY53" s="120"/>
      <c r="HZ53" s="120"/>
      <c r="IA53" s="120"/>
      <c r="IB53" s="120"/>
      <c r="IC53" s="120"/>
      <c r="ID53" s="120"/>
      <c r="IE53" s="120"/>
      <c r="IF53" s="120"/>
      <c r="IG53" s="120"/>
      <c r="IH53" s="120"/>
      <c r="II53" s="120"/>
      <c r="IJ53" s="120">
        <f>データ!CE7</f>
        <v>-35.9</v>
      </c>
      <c r="IK53" s="120"/>
      <c r="IL53" s="120"/>
      <c r="IM53" s="120"/>
      <c r="IN53" s="120"/>
      <c r="IO53" s="120"/>
      <c r="IP53" s="120"/>
      <c r="IQ53" s="120"/>
      <c r="IR53" s="120"/>
      <c r="IS53" s="120"/>
      <c r="IT53" s="120"/>
      <c r="IU53" s="120"/>
      <c r="IV53" s="120"/>
      <c r="IW53" s="120"/>
      <c r="IX53" s="120">
        <f>データ!CF7</f>
        <v>-10.4</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-346</v>
      </c>
      <c r="KI53" s="118"/>
      <c r="KJ53" s="118"/>
      <c r="KK53" s="118"/>
      <c r="KL53" s="118"/>
      <c r="KM53" s="118"/>
      <c r="KN53" s="118"/>
      <c r="KO53" s="118"/>
      <c r="KP53" s="118"/>
      <c r="KQ53" s="118"/>
      <c r="KR53" s="118"/>
      <c r="KS53" s="118"/>
      <c r="KT53" s="118"/>
      <c r="KU53" s="118"/>
      <c r="KV53" s="118">
        <f>データ!CN7</f>
        <v>-16154</v>
      </c>
      <c r="KW53" s="118"/>
      <c r="KX53" s="118"/>
      <c r="KY53" s="118"/>
      <c r="KZ53" s="118"/>
      <c r="LA53" s="118"/>
      <c r="LB53" s="118"/>
      <c r="LC53" s="118"/>
      <c r="LD53" s="118"/>
      <c r="LE53" s="118"/>
      <c r="LF53" s="118"/>
      <c r="LG53" s="118"/>
      <c r="LH53" s="118"/>
      <c r="LI53" s="118"/>
      <c r="LJ53" s="118">
        <f>データ!CO7</f>
        <v>-48732</v>
      </c>
      <c r="LK53" s="118"/>
      <c r="LL53" s="118"/>
      <c r="LM53" s="118"/>
      <c r="LN53" s="118"/>
      <c r="LO53" s="118"/>
      <c r="LP53" s="118"/>
      <c r="LQ53" s="118"/>
      <c r="LR53" s="118"/>
      <c r="LS53" s="118"/>
      <c r="LT53" s="118"/>
      <c r="LU53" s="118"/>
      <c r="LV53" s="118"/>
      <c r="LW53" s="118"/>
      <c r="LX53" s="118">
        <f>データ!CP7</f>
        <v>-28208</v>
      </c>
      <c r="LY53" s="118"/>
      <c r="LZ53" s="118"/>
      <c r="MA53" s="118"/>
      <c r="MB53" s="118"/>
      <c r="MC53" s="118"/>
      <c r="MD53" s="118"/>
      <c r="ME53" s="118"/>
      <c r="MF53" s="118"/>
      <c r="MG53" s="118"/>
      <c r="MH53" s="118"/>
      <c r="MI53" s="118"/>
      <c r="MJ53" s="118"/>
      <c r="MK53" s="118"/>
      <c r="ML53" s="118">
        <f>データ!CQ7</f>
        <v>-12878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21"/>
      <c r="NJ53" s="122"/>
      <c r="NK53" s="122"/>
      <c r="NL53" s="122"/>
      <c r="NM53" s="122"/>
      <c r="NN53" s="122"/>
      <c r="NO53" s="122"/>
      <c r="NP53" s="122"/>
      <c r="NQ53" s="122"/>
      <c r="NR53" s="122"/>
      <c r="NS53" s="122"/>
      <c r="NT53" s="122"/>
      <c r="NU53" s="122"/>
      <c r="NV53" s="122"/>
      <c r="NW53" s="123"/>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22.7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5.0999999999999996</v>
      </c>
      <c r="AU54" s="120"/>
      <c r="AV54" s="120"/>
      <c r="AW54" s="120"/>
      <c r="AX54" s="120"/>
      <c r="AY54" s="120"/>
      <c r="AZ54" s="120"/>
      <c r="BA54" s="120"/>
      <c r="BB54" s="120"/>
      <c r="BC54" s="120"/>
      <c r="BD54" s="120"/>
      <c r="BE54" s="120"/>
      <c r="BF54" s="120"/>
      <c r="BG54" s="120"/>
      <c r="BH54" s="120">
        <f>データ!BN7</f>
        <v>14.6</v>
      </c>
      <c r="BI54" s="120"/>
      <c r="BJ54" s="120"/>
      <c r="BK54" s="120"/>
      <c r="BL54" s="120"/>
      <c r="BM54" s="120"/>
      <c r="BN54" s="120"/>
      <c r="BO54" s="120"/>
      <c r="BP54" s="120"/>
      <c r="BQ54" s="120"/>
      <c r="BR54" s="120"/>
      <c r="BS54" s="120"/>
      <c r="BT54" s="120"/>
      <c r="BU54" s="120"/>
      <c r="BV54" s="120">
        <f>データ!BO7</f>
        <v>18.600000000000001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37.200000000000003</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100.4</v>
      </c>
      <c r="EI54" s="120"/>
      <c r="EJ54" s="120"/>
      <c r="EK54" s="120"/>
      <c r="EL54" s="120"/>
      <c r="EM54" s="120"/>
      <c r="EN54" s="120"/>
      <c r="EO54" s="120"/>
      <c r="EP54" s="120"/>
      <c r="EQ54" s="120"/>
      <c r="ER54" s="120"/>
      <c r="ES54" s="120"/>
      <c r="ET54" s="120"/>
      <c r="EU54" s="120"/>
      <c r="EV54" s="120">
        <f>データ!BY7</f>
        <v>273.39999999999998</v>
      </c>
      <c r="EW54" s="120"/>
      <c r="EX54" s="120"/>
      <c r="EY54" s="120"/>
      <c r="EZ54" s="120"/>
      <c r="FA54" s="120"/>
      <c r="FB54" s="120"/>
      <c r="FC54" s="120"/>
      <c r="FD54" s="120"/>
      <c r="FE54" s="120"/>
      <c r="FF54" s="120"/>
      <c r="FG54" s="120"/>
      <c r="FH54" s="120"/>
      <c r="FI54" s="120"/>
      <c r="FJ54" s="120">
        <f>データ!BZ7</f>
        <v>255.5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-53.9</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-152.6</v>
      </c>
      <c r="HW54" s="120"/>
      <c r="HX54" s="120"/>
      <c r="HY54" s="120"/>
      <c r="HZ54" s="120"/>
      <c r="IA54" s="120"/>
      <c r="IB54" s="120"/>
      <c r="IC54" s="120"/>
      <c r="ID54" s="120"/>
      <c r="IE54" s="120"/>
      <c r="IF54" s="120"/>
      <c r="IG54" s="120"/>
      <c r="IH54" s="120"/>
      <c r="II54" s="120"/>
      <c r="IJ54" s="120">
        <f>データ!CJ7</f>
        <v>-62.5</v>
      </c>
      <c r="IK54" s="120"/>
      <c r="IL54" s="120"/>
      <c r="IM54" s="120"/>
      <c r="IN54" s="120"/>
      <c r="IO54" s="120"/>
      <c r="IP54" s="120"/>
      <c r="IQ54" s="120"/>
      <c r="IR54" s="120"/>
      <c r="IS54" s="120"/>
      <c r="IT54" s="120"/>
      <c r="IU54" s="120"/>
      <c r="IV54" s="120"/>
      <c r="IW54" s="120"/>
      <c r="IX54" s="120">
        <f>データ!CK7</f>
        <v>-110.4</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-10800</v>
      </c>
      <c r="KI54" s="128"/>
      <c r="KJ54" s="128"/>
      <c r="KK54" s="128"/>
      <c r="KL54" s="128"/>
      <c r="KM54" s="128"/>
      <c r="KN54" s="128"/>
      <c r="KO54" s="128"/>
      <c r="KP54" s="128"/>
      <c r="KQ54" s="128"/>
      <c r="KR54" s="128"/>
      <c r="KS54" s="128"/>
      <c r="KT54" s="128"/>
      <c r="KU54" s="129"/>
      <c r="KV54" s="127">
        <f>データ!CS7</f>
        <v>-18007</v>
      </c>
      <c r="KW54" s="128"/>
      <c r="KX54" s="128"/>
      <c r="KY54" s="128"/>
      <c r="KZ54" s="128"/>
      <c r="LA54" s="128"/>
      <c r="LB54" s="128"/>
      <c r="LC54" s="128"/>
      <c r="LD54" s="128"/>
      <c r="LE54" s="128"/>
      <c r="LF54" s="128"/>
      <c r="LG54" s="128"/>
      <c r="LH54" s="128"/>
      <c r="LI54" s="129"/>
      <c r="LJ54" s="127">
        <f>データ!CT7</f>
        <v>583147</v>
      </c>
      <c r="LK54" s="128"/>
      <c r="LL54" s="128"/>
      <c r="LM54" s="128"/>
      <c r="LN54" s="128"/>
      <c r="LO54" s="128"/>
      <c r="LP54" s="128"/>
      <c r="LQ54" s="128"/>
      <c r="LR54" s="128"/>
      <c r="LS54" s="128"/>
      <c r="LT54" s="128"/>
      <c r="LU54" s="128"/>
      <c r="LV54" s="128"/>
      <c r="LW54" s="129"/>
      <c r="LX54" s="127">
        <f>データ!CU7</f>
        <v>-24727</v>
      </c>
      <c r="LY54" s="128"/>
      <c r="LZ54" s="128"/>
      <c r="MA54" s="128"/>
      <c r="MB54" s="128"/>
      <c r="MC54" s="128"/>
      <c r="MD54" s="128"/>
      <c r="ME54" s="128"/>
      <c r="MF54" s="128"/>
      <c r="MG54" s="128"/>
      <c r="MH54" s="128"/>
      <c r="MI54" s="128"/>
      <c r="MJ54" s="128"/>
      <c r="MK54" s="129"/>
      <c r="ML54" s="127">
        <f>データ!CV7</f>
        <v>-21071</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21"/>
      <c r="NJ54" s="122"/>
      <c r="NK54" s="122"/>
      <c r="NL54" s="122"/>
      <c r="NM54" s="122"/>
      <c r="NN54" s="122"/>
      <c r="NO54" s="122"/>
      <c r="NP54" s="122"/>
      <c r="NQ54" s="122"/>
      <c r="NR54" s="122"/>
      <c r="NS54" s="122"/>
      <c r="NT54" s="122"/>
      <c r="NU54" s="122"/>
      <c r="NV54" s="122"/>
      <c r="NW54" s="123"/>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1"/>
      <c r="NJ55" s="122"/>
      <c r="NK55" s="122"/>
      <c r="NL55" s="122"/>
      <c r="NM55" s="122"/>
      <c r="NN55" s="122"/>
      <c r="NO55" s="122"/>
      <c r="NP55" s="122"/>
      <c r="NQ55" s="122"/>
      <c r="NR55" s="122"/>
      <c r="NS55" s="122"/>
      <c r="NT55" s="122"/>
      <c r="NU55" s="122"/>
      <c r="NV55" s="122"/>
      <c r="NW55" s="123"/>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1"/>
      <c r="NJ56" s="122"/>
      <c r="NK56" s="122"/>
      <c r="NL56" s="122"/>
      <c r="NM56" s="122"/>
      <c r="NN56" s="122"/>
      <c r="NO56" s="122"/>
      <c r="NP56" s="122"/>
      <c r="NQ56" s="122"/>
      <c r="NR56" s="122"/>
      <c r="NS56" s="122"/>
      <c r="NT56" s="122"/>
      <c r="NU56" s="122"/>
      <c r="NV56" s="122"/>
      <c r="NW56" s="123"/>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1"/>
      <c r="NJ57" s="122"/>
      <c r="NK57" s="122"/>
      <c r="NL57" s="122"/>
      <c r="NM57" s="122"/>
      <c r="NN57" s="122"/>
      <c r="NO57" s="122"/>
      <c r="NP57" s="122"/>
      <c r="NQ57" s="122"/>
      <c r="NR57" s="122"/>
      <c r="NS57" s="122"/>
      <c r="NT57" s="122"/>
      <c r="NU57" s="122"/>
      <c r="NV57" s="122"/>
      <c r="NW57" s="123"/>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1"/>
      <c r="NJ58" s="122"/>
      <c r="NK58" s="122"/>
      <c r="NL58" s="122"/>
      <c r="NM58" s="122"/>
      <c r="NN58" s="122"/>
      <c r="NO58" s="122"/>
      <c r="NP58" s="122"/>
      <c r="NQ58" s="122"/>
      <c r="NR58" s="122"/>
      <c r="NS58" s="122"/>
      <c r="NT58" s="122"/>
      <c r="NU58" s="122"/>
      <c r="NV58" s="122"/>
      <c r="NW58" s="123"/>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1"/>
      <c r="NJ59" s="122"/>
      <c r="NK59" s="122"/>
      <c r="NL59" s="122"/>
      <c r="NM59" s="122"/>
      <c r="NN59" s="122"/>
      <c r="NO59" s="122"/>
      <c r="NP59" s="122"/>
      <c r="NQ59" s="122"/>
      <c r="NR59" s="122"/>
      <c r="NS59" s="122"/>
      <c r="NT59" s="122"/>
      <c r="NU59" s="122"/>
      <c r="NV59" s="122"/>
      <c r="NW59" s="123"/>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1"/>
      <c r="NJ60" s="122"/>
      <c r="NK60" s="122"/>
      <c r="NL60" s="122"/>
      <c r="NM60" s="122"/>
      <c r="NN60" s="122"/>
      <c r="NO60" s="122"/>
      <c r="NP60" s="122"/>
      <c r="NQ60" s="122"/>
      <c r="NR60" s="122"/>
      <c r="NS60" s="122"/>
      <c r="NT60" s="122"/>
      <c r="NU60" s="122"/>
      <c r="NV60" s="122"/>
      <c r="NW60" s="123"/>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1"/>
      <c r="NJ61" s="122"/>
      <c r="NK61" s="122"/>
      <c r="NL61" s="122"/>
      <c r="NM61" s="122"/>
      <c r="NN61" s="122"/>
      <c r="NO61" s="122"/>
      <c r="NP61" s="122"/>
      <c r="NQ61" s="122"/>
      <c r="NR61" s="122"/>
      <c r="NS61" s="122"/>
      <c r="NT61" s="122"/>
      <c r="NU61" s="122"/>
      <c r="NV61" s="122"/>
      <c r="NW61" s="123"/>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1"/>
      <c r="NJ62" s="122"/>
      <c r="NK62" s="122"/>
      <c r="NL62" s="122"/>
      <c r="NM62" s="122"/>
      <c r="NN62" s="122"/>
      <c r="NO62" s="122"/>
      <c r="NP62" s="122"/>
      <c r="NQ62" s="122"/>
      <c r="NR62" s="122"/>
      <c r="NS62" s="122"/>
      <c r="NT62" s="122"/>
      <c r="NU62" s="122"/>
      <c r="NV62" s="122"/>
      <c r="NW62" s="123"/>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1"/>
      <c r="NJ63" s="122"/>
      <c r="NK63" s="122"/>
      <c r="NL63" s="122"/>
      <c r="NM63" s="122"/>
      <c r="NN63" s="122"/>
      <c r="NO63" s="122"/>
      <c r="NP63" s="122"/>
      <c r="NQ63" s="122"/>
      <c r="NR63" s="122"/>
      <c r="NS63" s="122"/>
      <c r="NT63" s="122"/>
      <c r="NU63" s="122"/>
      <c r="NV63" s="122"/>
      <c r="NW63" s="123"/>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4"/>
      <c r="NJ64" s="125"/>
      <c r="NK64" s="125"/>
      <c r="NL64" s="125"/>
      <c r="NM64" s="125"/>
      <c r="NN64" s="125"/>
      <c r="NO64" s="125"/>
      <c r="NP64" s="125"/>
      <c r="NQ64" s="125"/>
      <c r="NR64" s="125"/>
      <c r="NS64" s="125"/>
      <c r="NT64" s="125"/>
      <c r="NU64" s="125"/>
      <c r="NV64" s="125"/>
      <c r="NW64" s="126"/>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156</v>
      </c>
      <c r="NJ66" s="122"/>
      <c r="NK66" s="122"/>
      <c r="NL66" s="122"/>
      <c r="NM66" s="122"/>
      <c r="NN66" s="122"/>
      <c r="NO66" s="122"/>
      <c r="NP66" s="122"/>
      <c r="NQ66" s="122"/>
      <c r="NR66" s="122"/>
      <c r="NS66" s="122"/>
      <c r="NT66" s="122"/>
      <c r="NU66" s="122"/>
      <c r="NV66" s="122"/>
      <c r="NW66" s="123"/>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277485</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15">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748</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15">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15">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536.70000000000005</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330.8</v>
      </c>
      <c r="LK78" s="120"/>
      <c r="LL78" s="120"/>
      <c r="LM78" s="120"/>
      <c r="LN78" s="120"/>
      <c r="LO78" s="120"/>
      <c r="LP78" s="120"/>
      <c r="LQ78" s="120"/>
      <c r="LR78" s="120"/>
      <c r="LS78" s="120"/>
      <c r="LT78" s="120"/>
      <c r="LU78" s="120"/>
      <c r="LV78" s="120"/>
      <c r="LW78" s="120"/>
      <c r="LX78" s="120">
        <f>データ!ED7</f>
        <v>11.2</v>
      </c>
      <c r="LY78" s="120"/>
      <c r="LZ78" s="120"/>
      <c r="MA78" s="120"/>
      <c r="MB78" s="120"/>
      <c r="MC78" s="120"/>
      <c r="MD78" s="120"/>
      <c r="ME78" s="120"/>
      <c r="MF78" s="120"/>
      <c r="MG78" s="120"/>
      <c r="MH78" s="120"/>
      <c r="MI78" s="120"/>
      <c r="MJ78" s="120"/>
      <c r="MK78" s="120"/>
      <c r="ML78" s="120">
        <f>データ!EE7</f>
        <v>7.9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aczI1t+VxpU4BjS/I/FHlVdr9YcLafTwcL6wtB2zqLA7GM/1yttKjoxUgrRV0pwNdNh94/aOMImqcdNEvmV/Q==" saltValue="Wop3uPuIL/HbWNRFVb6bt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38" t="s">
        <v>64</v>
      </c>
      <c r="Z4" s="139"/>
      <c r="AA4" s="139"/>
      <c r="AB4" s="139"/>
      <c r="AC4" s="139"/>
      <c r="AD4" s="139"/>
      <c r="AE4" s="139"/>
      <c r="AF4" s="139"/>
      <c r="AG4" s="139"/>
      <c r="AH4" s="139"/>
      <c r="AI4" s="140"/>
      <c r="AJ4" s="133" t="s">
        <v>65</v>
      </c>
      <c r="AK4" s="133"/>
      <c r="AL4" s="133"/>
      <c r="AM4" s="133"/>
      <c r="AN4" s="133"/>
      <c r="AO4" s="133"/>
      <c r="AP4" s="133"/>
      <c r="AQ4" s="133"/>
      <c r="AR4" s="133"/>
      <c r="AS4" s="133"/>
      <c r="AT4" s="133"/>
      <c r="AU4" s="141" t="s">
        <v>66</v>
      </c>
      <c r="AV4" s="133"/>
      <c r="AW4" s="133"/>
      <c r="AX4" s="133"/>
      <c r="AY4" s="133"/>
      <c r="AZ4" s="133"/>
      <c r="BA4" s="133"/>
      <c r="BB4" s="133"/>
      <c r="BC4" s="133"/>
      <c r="BD4" s="133"/>
      <c r="BE4" s="133"/>
      <c r="BF4" s="138" t="s">
        <v>67</v>
      </c>
      <c r="BG4" s="139"/>
      <c r="BH4" s="139"/>
      <c r="BI4" s="139"/>
      <c r="BJ4" s="139"/>
      <c r="BK4" s="139"/>
      <c r="BL4" s="139"/>
      <c r="BM4" s="139"/>
      <c r="BN4" s="139"/>
      <c r="BO4" s="139"/>
      <c r="BP4" s="140"/>
      <c r="BQ4" s="133" t="s">
        <v>68</v>
      </c>
      <c r="BR4" s="133"/>
      <c r="BS4" s="133"/>
      <c r="BT4" s="133"/>
      <c r="BU4" s="133"/>
      <c r="BV4" s="133"/>
      <c r="BW4" s="133"/>
      <c r="BX4" s="133"/>
      <c r="BY4" s="133"/>
      <c r="BZ4" s="133"/>
      <c r="CA4" s="133"/>
      <c r="CB4" s="141" t="s">
        <v>69</v>
      </c>
      <c r="CC4" s="133"/>
      <c r="CD4" s="133"/>
      <c r="CE4" s="133"/>
      <c r="CF4" s="133"/>
      <c r="CG4" s="133"/>
      <c r="CH4" s="133"/>
      <c r="CI4" s="133"/>
      <c r="CJ4" s="133"/>
      <c r="CK4" s="133"/>
      <c r="CL4" s="133"/>
      <c r="CM4" s="133" t="s">
        <v>70</v>
      </c>
      <c r="CN4" s="133"/>
      <c r="CO4" s="133"/>
      <c r="CP4" s="133"/>
      <c r="CQ4" s="133"/>
      <c r="CR4" s="133"/>
      <c r="CS4" s="133"/>
      <c r="CT4" s="133"/>
      <c r="CU4" s="133"/>
      <c r="CV4" s="133"/>
      <c r="CW4" s="133"/>
      <c r="CX4" s="138" t="s">
        <v>71</v>
      </c>
      <c r="CY4" s="139"/>
      <c r="CZ4" s="139"/>
      <c r="DA4" s="139"/>
      <c r="DB4" s="139"/>
      <c r="DC4" s="139"/>
      <c r="DD4" s="139"/>
      <c r="DE4" s="139"/>
      <c r="DF4" s="139"/>
      <c r="DG4" s="139"/>
      <c r="DH4" s="140"/>
      <c r="DI4" s="142" t="s">
        <v>72</v>
      </c>
      <c r="DJ4" s="142" t="s">
        <v>73</v>
      </c>
      <c r="DK4" s="133" t="s">
        <v>74</v>
      </c>
      <c r="DL4" s="133"/>
      <c r="DM4" s="133"/>
      <c r="DN4" s="133"/>
      <c r="DO4" s="133"/>
      <c r="DP4" s="133"/>
      <c r="DQ4" s="133"/>
      <c r="DR4" s="133"/>
      <c r="DS4" s="133"/>
      <c r="DT4" s="133"/>
      <c r="DU4" s="133"/>
      <c r="DV4" s="133" t="s">
        <v>75</v>
      </c>
      <c r="DW4" s="133"/>
      <c r="DX4" s="133"/>
      <c r="DY4" s="133"/>
      <c r="DZ4" s="133"/>
      <c r="EA4" s="133"/>
      <c r="EB4" s="133"/>
      <c r="EC4" s="133"/>
      <c r="ED4" s="133"/>
      <c r="EE4" s="133"/>
      <c r="EF4" s="133"/>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106</v>
      </c>
      <c r="AO5" s="42" t="s">
        <v>96</v>
      </c>
      <c r="AP5" s="42" t="s">
        <v>97</v>
      </c>
      <c r="AQ5" s="42" t="s">
        <v>98</v>
      </c>
      <c r="AR5" s="42" t="s">
        <v>99</v>
      </c>
      <c r="AS5" s="42" t="s">
        <v>100</v>
      </c>
      <c r="AT5" s="42" t="s">
        <v>101</v>
      </c>
      <c r="AU5" s="42" t="s">
        <v>107</v>
      </c>
      <c r="AV5" s="42" t="s">
        <v>108</v>
      </c>
      <c r="AW5" s="42" t="s">
        <v>93</v>
      </c>
      <c r="AX5" s="42" t="s">
        <v>109</v>
      </c>
      <c r="AY5" s="42" t="s">
        <v>106</v>
      </c>
      <c r="AZ5" s="42" t="s">
        <v>96</v>
      </c>
      <c r="BA5" s="42" t="s">
        <v>97</v>
      </c>
      <c r="BB5" s="42" t="s">
        <v>98</v>
      </c>
      <c r="BC5" s="42" t="s">
        <v>99</v>
      </c>
      <c r="BD5" s="42" t="s">
        <v>100</v>
      </c>
      <c r="BE5" s="42" t="s">
        <v>101</v>
      </c>
      <c r="BF5" s="42" t="s">
        <v>91</v>
      </c>
      <c r="BG5" s="42" t="s">
        <v>110</v>
      </c>
      <c r="BH5" s="42" t="s">
        <v>104</v>
      </c>
      <c r="BI5" s="42" t="s">
        <v>111</v>
      </c>
      <c r="BJ5" s="42" t="s">
        <v>112</v>
      </c>
      <c r="BK5" s="42" t="s">
        <v>96</v>
      </c>
      <c r="BL5" s="42" t="s">
        <v>97</v>
      </c>
      <c r="BM5" s="42" t="s">
        <v>98</v>
      </c>
      <c r="BN5" s="42" t="s">
        <v>99</v>
      </c>
      <c r="BO5" s="42" t="s">
        <v>100</v>
      </c>
      <c r="BP5" s="42" t="s">
        <v>101</v>
      </c>
      <c r="BQ5" s="42" t="s">
        <v>91</v>
      </c>
      <c r="BR5" s="42" t="s">
        <v>92</v>
      </c>
      <c r="BS5" s="42" t="s">
        <v>104</v>
      </c>
      <c r="BT5" s="42" t="s">
        <v>113</v>
      </c>
      <c r="BU5" s="42" t="s">
        <v>114</v>
      </c>
      <c r="BV5" s="42" t="s">
        <v>96</v>
      </c>
      <c r="BW5" s="42" t="s">
        <v>97</v>
      </c>
      <c r="BX5" s="42" t="s">
        <v>98</v>
      </c>
      <c r="BY5" s="42" t="s">
        <v>99</v>
      </c>
      <c r="BZ5" s="42" t="s">
        <v>100</v>
      </c>
      <c r="CA5" s="42" t="s">
        <v>101</v>
      </c>
      <c r="CB5" s="42" t="s">
        <v>102</v>
      </c>
      <c r="CC5" s="42" t="s">
        <v>108</v>
      </c>
      <c r="CD5" s="42" t="s">
        <v>104</v>
      </c>
      <c r="CE5" s="42" t="s">
        <v>109</v>
      </c>
      <c r="CF5" s="42" t="s">
        <v>115</v>
      </c>
      <c r="CG5" s="42" t="s">
        <v>96</v>
      </c>
      <c r="CH5" s="42" t="s">
        <v>97</v>
      </c>
      <c r="CI5" s="42" t="s">
        <v>98</v>
      </c>
      <c r="CJ5" s="42" t="s">
        <v>99</v>
      </c>
      <c r="CK5" s="42" t="s">
        <v>100</v>
      </c>
      <c r="CL5" s="42" t="s">
        <v>101</v>
      </c>
      <c r="CM5" s="42" t="s">
        <v>107</v>
      </c>
      <c r="CN5" s="42" t="s">
        <v>116</v>
      </c>
      <c r="CO5" s="42" t="s">
        <v>117</v>
      </c>
      <c r="CP5" s="42" t="s">
        <v>113</v>
      </c>
      <c r="CQ5" s="42" t="s">
        <v>114</v>
      </c>
      <c r="CR5" s="42" t="s">
        <v>96</v>
      </c>
      <c r="CS5" s="42" t="s">
        <v>97</v>
      </c>
      <c r="CT5" s="42" t="s">
        <v>98</v>
      </c>
      <c r="CU5" s="42" t="s">
        <v>99</v>
      </c>
      <c r="CV5" s="42" t="s">
        <v>100</v>
      </c>
      <c r="CW5" s="42" t="s">
        <v>101</v>
      </c>
      <c r="CX5" s="42" t="s">
        <v>118</v>
      </c>
      <c r="CY5" s="42" t="s">
        <v>110</v>
      </c>
      <c r="CZ5" s="42" t="s">
        <v>93</v>
      </c>
      <c r="DA5" s="42" t="s">
        <v>94</v>
      </c>
      <c r="DB5" s="42" t="s">
        <v>106</v>
      </c>
      <c r="DC5" s="42" t="s">
        <v>96</v>
      </c>
      <c r="DD5" s="42" t="s">
        <v>97</v>
      </c>
      <c r="DE5" s="42" t="s">
        <v>98</v>
      </c>
      <c r="DF5" s="42" t="s">
        <v>99</v>
      </c>
      <c r="DG5" s="42" t="s">
        <v>100</v>
      </c>
      <c r="DH5" s="42" t="s">
        <v>101</v>
      </c>
      <c r="DI5" s="143"/>
      <c r="DJ5" s="143"/>
      <c r="DK5" s="42" t="s">
        <v>118</v>
      </c>
      <c r="DL5" s="42" t="s">
        <v>110</v>
      </c>
      <c r="DM5" s="42" t="s">
        <v>93</v>
      </c>
      <c r="DN5" s="42" t="s">
        <v>119</v>
      </c>
      <c r="DO5" s="42" t="s">
        <v>114</v>
      </c>
      <c r="DP5" s="42" t="s">
        <v>96</v>
      </c>
      <c r="DQ5" s="42" t="s">
        <v>97</v>
      </c>
      <c r="DR5" s="42" t="s">
        <v>98</v>
      </c>
      <c r="DS5" s="42" t="s">
        <v>99</v>
      </c>
      <c r="DT5" s="42" t="s">
        <v>100</v>
      </c>
      <c r="DU5" s="42" t="s">
        <v>35</v>
      </c>
      <c r="DV5" s="42" t="s">
        <v>91</v>
      </c>
      <c r="DW5" s="42" t="s">
        <v>120</v>
      </c>
      <c r="DX5" s="42" t="s">
        <v>104</v>
      </c>
      <c r="DY5" s="42" t="s">
        <v>119</v>
      </c>
      <c r="DZ5" s="42" t="s">
        <v>106</v>
      </c>
      <c r="EA5" s="42" t="s">
        <v>96</v>
      </c>
      <c r="EB5" s="42" t="s">
        <v>97</v>
      </c>
      <c r="EC5" s="42" t="s">
        <v>98</v>
      </c>
      <c r="ED5" s="42" t="s">
        <v>99</v>
      </c>
      <c r="EE5" s="42" t="s">
        <v>100</v>
      </c>
      <c r="EF5" s="42" t="s">
        <v>101</v>
      </c>
      <c r="EG5" s="42" t="s">
        <v>121</v>
      </c>
      <c r="EH5" s="42" t="s">
        <v>122</v>
      </c>
      <c r="EI5" s="42" t="s">
        <v>123</v>
      </c>
      <c r="EJ5" s="42" t="s">
        <v>124</v>
      </c>
      <c r="EK5" s="42" t="s">
        <v>125</v>
      </c>
      <c r="EL5" s="42" t="s">
        <v>126</v>
      </c>
      <c r="EM5" s="42" t="s">
        <v>127</v>
      </c>
      <c r="EN5" s="42" t="s">
        <v>128</v>
      </c>
      <c r="EO5" s="42" t="s">
        <v>129</v>
      </c>
      <c r="EP5" s="42" t="s">
        <v>130</v>
      </c>
    </row>
    <row r="6" spans="1:146" s="52" customFormat="1" x14ac:dyDescent="0.15">
      <c r="A6" s="28" t="s">
        <v>131</v>
      </c>
      <c r="B6" s="43">
        <f>B8</f>
        <v>2022</v>
      </c>
      <c r="C6" s="43">
        <f t="shared" ref="C6:X6" si="2">C8</f>
        <v>102083</v>
      </c>
      <c r="D6" s="43">
        <f t="shared" si="2"/>
        <v>47</v>
      </c>
      <c r="E6" s="43">
        <f t="shared" si="2"/>
        <v>11</v>
      </c>
      <c r="F6" s="43">
        <f t="shared" si="2"/>
        <v>1</v>
      </c>
      <c r="G6" s="43">
        <f t="shared" si="2"/>
        <v>1</v>
      </c>
      <c r="H6" s="43" t="str">
        <f>SUBSTITUTE(H8,"　","")</f>
        <v>群馬県渋川市</v>
      </c>
      <c r="I6" s="43" t="str">
        <f t="shared" si="2"/>
        <v>ＳＵＮおのがみ</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3464</v>
      </c>
      <c r="R6" s="46">
        <f t="shared" si="2"/>
        <v>94</v>
      </c>
      <c r="S6" s="47">
        <f t="shared" si="2"/>
        <v>9992</v>
      </c>
      <c r="T6" s="48" t="str">
        <f t="shared" si="2"/>
        <v>利用料金制</v>
      </c>
      <c r="U6" s="44">
        <f t="shared" si="2"/>
        <v>41.1</v>
      </c>
      <c r="V6" s="48" t="str">
        <f t="shared" si="2"/>
        <v>有</v>
      </c>
      <c r="W6" s="49">
        <f t="shared" si="2"/>
        <v>66</v>
      </c>
      <c r="X6" s="48" t="str">
        <f t="shared" si="2"/>
        <v>有</v>
      </c>
      <c r="Y6" s="50">
        <f>IF(Y8="-",NA(),Y8)</f>
        <v>102.8</v>
      </c>
      <c r="Z6" s="50">
        <f t="shared" ref="Z6:AH6" si="3">IF(Z8="-",NA(),Z8)</f>
        <v>101.2</v>
      </c>
      <c r="AA6" s="50">
        <f t="shared" si="3"/>
        <v>98.8</v>
      </c>
      <c r="AB6" s="50">
        <f t="shared" si="3"/>
        <v>88.1</v>
      </c>
      <c r="AC6" s="50">
        <f t="shared" si="3"/>
        <v>100.6</v>
      </c>
      <c r="AD6" s="50">
        <f t="shared" si="3"/>
        <v>96.2</v>
      </c>
      <c r="AE6" s="50">
        <f t="shared" si="3"/>
        <v>92.2</v>
      </c>
      <c r="AF6" s="50">
        <f t="shared" si="3"/>
        <v>96.8</v>
      </c>
      <c r="AG6" s="50">
        <f t="shared" si="3"/>
        <v>94</v>
      </c>
      <c r="AH6" s="50">
        <f t="shared" si="3"/>
        <v>98.4</v>
      </c>
      <c r="AI6" s="50" t="str">
        <f>IF(AI8="-","【-】","【"&amp;SUBSTITUTE(TEXT(AI8,"#,##0.0"),"-","△")&amp;"】")</f>
        <v>【115.2】</v>
      </c>
      <c r="AJ6" s="50">
        <f>IF(AJ8="-",NA(),AJ8)</f>
        <v>3</v>
      </c>
      <c r="AK6" s="50">
        <f t="shared" ref="AK6:AS6" si="4">IF(AK8="-",NA(),AK8)</f>
        <v>11.2</v>
      </c>
      <c r="AL6" s="50">
        <f t="shared" si="4"/>
        <v>32.299999999999997</v>
      </c>
      <c r="AM6" s="50">
        <f t="shared" si="4"/>
        <v>14.3</v>
      </c>
      <c r="AN6" s="50">
        <f t="shared" si="4"/>
        <v>13.4</v>
      </c>
      <c r="AO6" s="50">
        <f t="shared" si="4"/>
        <v>26.5</v>
      </c>
      <c r="AP6" s="50">
        <f t="shared" si="4"/>
        <v>19.5</v>
      </c>
      <c r="AQ6" s="50">
        <f t="shared" si="4"/>
        <v>47.8</v>
      </c>
      <c r="AR6" s="50">
        <f t="shared" si="4"/>
        <v>27.2</v>
      </c>
      <c r="AS6" s="50">
        <f t="shared" si="4"/>
        <v>23.7</v>
      </c>
      <c r="AT6" s="50" t="str">
        <f>IF(AT8="-","【-】","【"&amp;SUBSTITUTE(TEXT(AT8,"#,##0.0"),"-","△")&amp;"】")</f>
        <v>【26.4】</v>
      </c>
      <c r="AU6" s="45">
        <f>IF(AU8="-",NA(),AU8)</f>
        <v>314</v>
      </c>
      <c r="AV6" s="45">
        <f t="shared" ref="AV6:BD6" si="5">IF(AV8="-",NA(),AV8)</f>
        <v>488</v>
      </c>
      <c r="AW6" s="45">
        <f t="shared" si="5"/>
        <v>8318</v>
      </c>
      <c r="AX6" s="45">
        <f t="shared" si="5"/>
        <v>2334</v>
      </c>
      <c r="AY6" s="45">
        <f t="shared" si="5"/>
        <v>1418</v>
      </c>
      <c r="AZ6" s="45">
        <f t="shared" si="5"/>
        <v>3770</v>
      </c>
      <c r="BA6" s="45">
        <f t="shared" si="5"/>
        <v>3122</v>
      </c>
      <c r="BB6" s="45">
        <f t="shared" si="5"/>
        <v>63431</v>
      </c>
      <c r="BC6" s="45">
        <f t="shared" si="5"/>
        <v>541785</v>
      </c>
      <c r="BD6" s="45">
        <f t="shared" si="5"/>
        <v>5910</v>
      </c>
      <c r="BE6" s="45" t="str">
        <f>IF(BE8="-","【-】","【"&amp;SUBSTITUTE(TEXT(BE8,"#,##0"),"-","△")&amp;"】")</f>
        <v>【73,677】</v>
      </c>
      <c r="BF6" s="50">
        <f>IF(BF8="-",NA(),BF8)</f>
        <v>43.7</v>
      </c>
      <c r="BG6" s="50">
        <f t="shared" ref="BG6:BO6" si="6">IF(BG8="-",NA(),BG8)</f>
        <v>41.5</v>
      </c>
      <c r="BH6" s="50">
        <f t="shared" si="6"/>
        <v>16.5</v>
      </c>
      <c r="BI6" s="50">
        <f t="shared" si="6"/>
        <v>19.3</v>
      </c>
      <c r="BJ6" s="50">
        <f t="shared" si="6"/>
        <v>28.2</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33</v>
      </c>
      <c r="BR6" s="50">
        <f t="shared" ref="BR6:BZ6" si="7">IF(BR8="-",NA(),BR8)</f>
        <v>32.4</v>
      </c>
      <c r="BS6" s="50">
        <f t="shared" si="7"/>
        <v>48</v>
      </c>
      <c r="BT6" s="50">
        <f t="shared" si="7"/>
        <v>51</v>
      </c>
      <c r="BU6" s="50">
        <f t="shared" si="7"/>
        <v>36.5</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2.8</v>
      </c>
      <c r="CC6" s="50">
        <f t="shared" ref="CC6:CK6" si="8">IF(CC8="-",NA(),CC8)</f>
        <v>1.4</v>
      </c>
      <c r="CD6" s="50">
        <f t="shared" si="8"/>
        <v>-50.3</v>
      </c>
      <c r="CE6" s="50">
        <f t="shared" si="8"/>
        <v>-35.9</v>
      </c>
      <c r="CF6" s="50">
        <f t="shared" si="8"/>
        <v>-10.4</v>
      </c>
      <c r="CG6" s="50">
        <f t="shared" si="8"/>
        <v>-53.9</v>
      </c>
      <c r="CH6" s="50">
        <f t="shared" si="8"/>
        <v>-19.8</v>
      </c>
      <c r="CI6" s="50">
        <f t="shared" si="8"/>
        <v>-152.6</v>
      </c>
      <c r="CJ6" s="50">
        <f t="shared" si="8"/>
        <v>-62.5</v>
      </c>
      <c r="CK6" s="50">
        <f t="shared" si="8"/>
        <v>-110.4</v>
      </c>
      <c r="CL6" s="50" t="str">
        <f>IF(CL8="-","【-】","【"&amp;SUBSTITUTE(TEXT(CL8,"#,##0.0"),"-","△")&amp;"】")</f>
        <v>【△42.8】</v>
      </c>
      <c r="CM6" s="45">
        <f>IF(CM8="-",NA(),CM8)</f>
        <v>-346</v>
      </c>
      <c r="CN6" s="45">
        <f t="shared" ref="CN6:CV6" si="9">IF(CN8="-",NA(),CN8)</f>
        <v>-16154</v>
      </c>
      <c r="CO6" s="45">
        <f t="shared" si="9"/>
        <v>-48732</v>
      </c>
      <c r="CP6" s="45">
        <f t="shared" si="9"/>
        <v>-28208</v>
      </c>
      <c r="CQ6" s="45">
        <f t="shared" si="9"/>
        <v>-12878</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132</v>
      </c>
      <c r="DI6" s="46">
        <f t="shared" ref="DI6:DJ6" si="10">DI8</f>
        <v>277485</v>
      </c>
      <c r="DJ6" s="46">
        <f t="shared" si="10"/>
        <v>748</v>
      </c>
      <c r="DK6" s="50"/>
      <c r="DL6" s="50"/>
      <c r="DM6" s="50"/>
      <c r="DN6" s="50"/>
      <c r="DO6" s="50"/>
      <c r="DP6" s="50"/>
      <c r="DQ6" s="50"/>
      <c r="DR6" s="50"/>
      <c r="DS6" s="50"/>
      <c r="DT6" s="50"/>
      <c r="DU6" s="50" t="s">
        <v>133</v>
      </c>
      <c r="DV6" s="50">
        <f>IF(DV8="-",NA(),DV8)</f>
        <v>0</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1.8E-3</v>
      </c>
      <c r="EH6" s="51">
        <f t="shared" ref="EH6:EP6" si="12">IF(EH8="-",NA(),EH8)</f>
        <v>1.6000000000000001E-3</v>
      </c>
      <c r="EI6" s="51">
        <f t="shared" si="12"/>
        <v>1E-3</v>
      </c>
      <c r="EJ6" s="51">
        <f t="shared" si="12"/>
        <v>1.2999999999999999E-3</v>
      </c>
      <c r="EK6" s="51">
        <f t="shared" si="12"/>
        <v>1.4E-3</v>
      </c>
      <c r="EL6" s="51">
        <f t="shared" si="12"/>
        <v>0.13650000000000001</v>
      </c>
      <c r="EM6" s="51">
        <f t="shared" si="12"/>
        <v>0.1363</v>
      </c>
      <c r="EN6" s="51">
        <f t="shared" si="12"/>
        <v>0.14630000000000001</v>
      </c>
      <c r="EO6" s="51">
        <f t="shared" si="12"/>
        <v>0.12540000000000001</v>
      </c>
      <c r="EP6" s="51">
        <f t="shared" si="12"/>
        <v>0.12859999999999999</v>
      </c>
    </row>
    <row r="7" spans="1:146" s="52" customFormat="1" x14ac:dyDescent="0.15">
      <c r="A7" s="28" t="s">
        <v>134</v>
      </c>
      <c r="B7" s="43">
        <f t="shared" ref="B7:X7" si="13">B8</f>
        <v>2022</v>
      </c>
      <c r="C7" s="43">
        <f t="shared" si="13"/>
        <v>102083</v>
      </c>
      <c r="D7" s="43">
        <f t="shared" si="13"/>
        <v>47</v>
      </c>
      <c r="E7" s="43">
        <f t="shared" si="13"/>
        <v>11</v>
      </c>
      <c r="F7" s="43">
        <f t="shared" si="13"/>
        <v>1</v>
      </c>
      <c r="G7" s="43">
        <f t="shared" si="13"/>
        <v>1</v>
      </c>
      <c r="H7" s="43" t="str">
        <f t="shared" si="13"/>
        <v>群馬県　渋川市</v>
      </c>
      <c r="I7" s="43" t="str">
        <f t="shared" si="13"/>
        <v>ＳＵＮおのがみ</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3464</v>
      </c>
      <c r="R7" s="46">
        <f t="shared" si="13"/>
        <v>94</v>
      </c>
      <c r="S7" s="47">
        <f t="shared" si="13"/>
        <v>9992</v>
      </c>
      <c r="T7" s="48" t="str">
        <f t="shared" si="13"/>
        <v>利用料金制</v>
      </c>
      <c r="U7" s="44">
        <f t="shared" si="13"/>
        <v>41.1</v>
      </c>
      <c r="V7" s="48" t="str">
        <f t="shared" si="13"/>
        <v>有</v>
      </c>
      <c r="W7" s="49">
        <f t="shared" si="13"/>
        <v>66</v>
      </c>
      <c r="X7" s="48" t="str">
        <f t="shared" si="13"/>
        <v>有</v>
      </c>
      <c r="Y7" s="50">
        <f>Y8</f>
        <v>102.8</v>
      </c>
      <c r="Z7" s="50">
        <f t="shared" ref="Z7:AH7" si="14">Z8</f>
        <v>101.2</v>
      </c>
      <c r="AA7" s="50">
        <f t="shared" si="14"/>
        <v>98.8</v>
      </c>
      <c r="AB7" s="50">
        <f t="shared" si="14"/>
        <v>88.1</v>
      </c>
      <c r="AC7" s="50">
        <f t="shared" si="14"/>
        <v>100.6</v>
      </c>
      <c r="AD7" s="50">
        <f t="shared" si="14"/>
        <v>96.2</v>
      </c>
      <c r="AE7" s="50">
        <f t="shared" si="14"/>
        <v>92.2</v>
      </c>
      <c r="AF7" s="50">
        <f t="shared" si="14"/>
        <v>96.8</v>
      </c>
      <c r="AG7" s="50">
        <f t="shared" si="14"/>
        <v>94</v>
      </c>
      <c r="AH7" s="50">
        <f t="shared" si="14"/>
        <v>98.4</v>
      </c>
      <c r="AI7" s="50"/>
      <c r="AJ7" s="50">
        <f>AJ8</f>
        <v>3</v>
      </c>
      <c r="AK7" s="50">
        <f t="shared" ref="AK7:AS7" si="15">AK8</f>
        <v>11.2</v>
      </c>
      <c r="AL7" s="50">
        <f t="shared" si="15"/>
        <v>32.299999999999997</v>
      </c>
      <c r="AM7" s="50">
        <f t="shared" si="15"/>
        <v>14.3</v>
      </c>
      <c r="AN7" s="50">
        <f t="shared" si="15"/>
        <v>13.4</v>
      </c>
      <c r="AO7" s="50">
        <f t="shared" si="15"/>
        <v>26.5</v>
      </c>
      <c r="AP7" s="50">
        <f t="shared" si="15"/>
        <v>19.5</v>
      </c>
      <c r="AQ7" s="50">
        <f t="shared" si="15"/>
        <v>47.8</v>
      </c>
      <c r="AR7" s="50">
        <f t="shared" si="15"/>
        <v>27.2</v>
      </c>
      <c r="AS7" s="50">
        <f t="shared" si="15"/>
        <v>23.7</v>
      </c>
      <c r="AT7" s="50"/>
      <c r="AU7" s="45">
        <f>AU8</f>
        <v>314</v>
      </c>
      <c r="AV7" s="45">
        <f t="shared" ref="AV7:BD7" si="16">AV8</f>
        <v>488</v>
      </c>
      <c r="AW7" s="45">
        <f t="shared" si="16"/>
        <v>8318</v>
      </c>
      <c r="AX7" s="45">
        <f t="shared" si="16"/>
        <v>2334</v>
      </c>
      <c r="AY7" s="45">
        <f t="shared" si="16"/>
        <v>1418</v>
      </c>
      <c r="AZ7" s="45">
        <f t="shared" si="16"/>
        <v>3770</v>
      </c>
      <c r="BA7" s="45">
        <f t="shared" si="16"/>
        <v>3122</v>
      </c>
      <c r="BB7" s="45">
        <f t="shared" si="16"/>
        <v>63431</v>
      </c>
      <c r="BC7" s="45">
        <f t="shared" si="16"/>
        <v>541785</v>
      </c>
      <c r="BD7" s="45">
        <f t="shared" si="16"/>
        <v>5910</v>
      </c>
      <c r="BE7" s="45"/>
      <c r="BF7" s="50">
        <f>BF8</f>
        <v>43.7</v>
      </c>
      <c r="BG7" s="50">
        <f t="shared" ref="BG7:BO7" si="17">BG8</f>
        <v>41.5</v>
      </c>
      <c r="BH7" s="50">
        <f t="shared" si="17"/>
        <v>16.5</v>
      </c>
      <c r="BI7" s="50">
        <f t="shared" si="17"/>
        <v>19.3</v>
      </c>
      <c r="BJ7" s="50">
        <f t="shared" si="17"/>
        <v>28.2</v>
      </c>
      <c r="BK7" s="50">
        <f t="shared" si="17"/>
        <v>22.7</v>
      </c>
      <c r="BL7" s="50">
        <f t="shared" si="17"/>
        <v>19.100000000000001</v>
      </c>
      <c r="BM7" s="50">
        <f t="shared" si="17"/>
        <v>5.0999999999999996</v>
      </c>
      <c r="BN7" s="50">
        <f t="shared" si="17"/>
        <v>14.6</v>
      </c>
      <c r="BO7" s="50">
        <f t="shared" si="17"/>
        <v>18.600000000000001</v>
      </c>
      <c r="BP7" s="50"/>
      <c r="BQ7" s="50">
        <f>BQ8</f>
        <v>33</v>
      </c>
      <c r="BR7" s="50">
        <f t="shared" ref="BR7:BZ7" si="18">BR8</f>
        <v>32.4</v>
      </c>
      <c r="BS7" s="50">
        <f t="shared" si="18"/>
        <v>48</v>
      </c>
      <c r="BT7" s="50">
        <f t="shared" si="18"/>
        <v>51</v>
      </c>
      <c r="BU7" s="50">
        <f t="shared" si="18"/>
        <v>36.5</v>
      </c>
      <c r="BV7" s="50">
        <f t="shared" si="18"/>
        <v>37.200000000000003</v>
      </c>
      <c r="BW7" s="50">
        <f t="shared" si="18"/>
        <v>40.299999999999997</v>
      </c>
      <c r="BX7" s="50">
        <f t="shared" si="18"/>
        <v>100.4</v>
      </c>
      <c r="BY7" s="50">
        <f t="shared" si="18"/>
        <v>273.39999999999998</v>
      </c>
      <c r="BZ7" s="50">
        <f t="shared" si="18"/>
        <v>255.5</v>
      </c>
      <c r="CA7" s="50"/>
      <c r="CB7" s="50">
        <f>CB8</f>
        <v>2.8</v>
      </c>
      <c r="CC7" s="50">
        <f t="shared" ref="CC7:CK7" si="19">CC8</f>
        <v>1.4</v>
      </c>
      <c r="CD7" s="50">
        <f t="shared" si="19"/>
        <v>-50.3</v>
      </c>
      <c r="CE7" s="50">
        <f t="shared" si="19"/>
        <v>-35.9</v>
      </c>
      <c r="CF7" s="50">
        <f t="shared" si="19"/>
        <v>-10.4</v>
      </c>
      <c r="CG7" s="50">
        <f t="shared" si="19"/>
        <v>-53.9</v>
      </c>
      <c r="CH7" s="50">
        <f t="shared" si="19"/>
        <v>-19.8</v>
      </c>
      <c r="CI7" s="50">
        <f t="shared" si="19"/>
        <v>-152.6</v>
      </c>
      <c r="CJ7" s="50">
        <f t="shared" si="19"/>
        <v>-62.5</v>
      </c>
      <c r="CK7" s="50">
        <f t="shared" si="19"/>
        <v>-110.4</v>
      </c>
      <c r="CL7" s="50"/>
      <c r="CM7" s="45">
        <f>CM8</f>
        <v>-346</v>
      </c>
      <c r="CN7" s="45">
        <f t="shared" ref="CN7:CV7" si="20">CN8</f>
        <v>-16154</v>
      </c>
      <c r="CO7" s="45">
        <f t="shared" si="20"/>
        <v>-48732</v>
      </c>
      <c r="CP7" s="45">
        <f t="shared" si="20"/>
        <v>-28208</v>
      </c>
      <c r="CQ7" s="45">
        <f t="shared" si="20"/>
        <v>-12878</v>
      </c>
      <c r="CR7" s="45">
        <f t="shared" si="20"/>
        <v>-10800</v>
      </c>
      <c r="CS7" s="45">
        <f t="shared" si="20"/>
        <v>-18007</v>
      </c>
      <c r="CT7" s="45">
        <f t="shared" si="20"/>
        <v>583147</v>
      </c>
      <c r="CU7" s="45">
        <f t="shared" si="20"/>
        <v>-24727</v>
      </c>
      <c r="CV7" s="45">
        <f t="shared" si="20"/>
        <v>-21071</v>
      </c>
      <c r="CW7" s="45"/>
      <c r="CX7" s="50" t="s">
        <v>135</v>
      </c>
      <c r="CY7" s="50" t="s">
        <v>135</v>
      </c>
      <c r="CZ7" s="50" t="s">
        <v>135</v>
      </c>
      <c r="DA7" s="50" t="s">
        <v>135</v>
      </c>
      <c r="DB7" s="50" t="s">
        <v>135</v>
      </c>
      <c r="DC7" s="50" t="s">
        <v>135</v>
      </c>
      <c r="DD7" s="50" t="s">
        <v>135</v>
      </c>
      <c r="DE7" s="50" t="s">
        <v>135</v>
      </c>
      <c r="DF7" s="50" t="s">
        <v>135</v>
      </c>
      <c r="DG7" s="50" t="s">
        <v>136</v>
      </c>
      <c r="DH7" s="50"/>
      <c r="DI7" s="46">
        <f>DI8</f>
        <v>277485</v>
      </c>
      <c r="DJ7" s="46">
        <f>DJ8</f>
        <v>748</v>
      </c>
      <c r="DK7" s="50" t="s">
        <v>135</v>
      </c>
      <c r="DL7" s="50" t="s">
        <v>135</v>
      </c>
      <c r="DM7" s="50" t="s">
        <v>135</v>
      </c>
      <c r="DN7" s="50" t="s">
        <v>135</v>
      </c>
      <c r="DO7" s="50" t="s">
        <v>135</v>
      </c>
      <c r="DP7" s="50" t="s">
        <v>135</v>
      </c>
      <c r="DQ7" s="50" t="s">
        <v>135</v>
      </c>
      <c r="DR7" s="50" t="s">
        <v>135</v>
      </c>
      <c r="DS7" s="50" t="s">
        <v>135</v>
      </c>
      <c r="DT7" s="50" t="s">
        <v>137</v>
      </c>
      <c r="DU7" s="50"/>
      <c r="DV7" s="50">
        <f>DV8</f>
        <v>0</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102083</v>
      </c>
      <c r="D8" s="53">
        <v>47</v>
      </c>
      <c r="E8" s="53">
        <v>11</v>
      </c>
      <c r="F8" s="53">
        <v>1</v>
      </c>
      <c r="G8" s="53">
        <v>1</v>
      </c>
      <c r="H8" s="53" t="s">
        <v>138</v>
      </c>
      <c r="I8" s="53" t="s">
        <v>139</v>
      </c>
      <c r="J8" s="53" t="s">
        <v>140</v>
      </c>
      <c r="K8" s="53" t="s">
        <v>141</v>
      </c>
      <c r="L8" s="53" t="s">
        <v>142</v>
      </c>
      <c r="M8" s="53" t="s">
        <v>143</v>
      </c>
      <c r="N8" s="53" t="s">
        <v>144</v>
      </c>
      <c r="O8" s="54" t="s">
        <v>145</v>
      </c>
      <c r="P8" s="54" t="s">
        <v>145</v>
      </c>
      <c r="Q8" s="55">
        <v>3464</v>
      </c>
      <c r="R8" s="55">
        <v>94</v>
      </c>
      <c r="S8" s="56">
        <v>9992</v>
      </c>
      <c r="T8" s="57" t="s">
        <v>146</v>
      </c>
      <c r="U8" s="54">
        <v>41.1</v>
      </c>
      <c r="V8" s="57" t="s">
        <v>147</v>
      </c>
      <c r="W8" s="58">
        <v>66</v>
      </c>
      <c r="X8" s="57" t="s">
        <v>147</v>
      </c>
      <c r="Y8" s="59">
        <v>102.8</v>
      </c>
      <c r="Z8" s="59">
        <v>101.2</v>
      </c>
      <c r="AA8" s="59">
        <v>98.8</v>
      </c>
      <c r="AB8" s="59">
        <v>88.1</v>
      </c>
      <c r="AC8" s="59">
        <v>100.6</v>
      </c>
      <c r="AD8" s="59">
        <v>96.2</v>
      </c>
      <c r="AE8" s="59">
        <v>92.2</v>
      </c>
      <c r="AF8" s="59">
        <v>96.8</v>
      </c>
      <c r="AG8" s="59">
        <v>94</v>
      </c>
      <c r="AH8" s="59">
        <v>98.4</v>
      </c>
      <c r="AI8" s="59">
        <v>115.2</v>
      </c>
      <c r="AJ8" s="59">
        <v>3</v>
      </c>
      <c r="AK8" s="59">
        <v>11.2</v>
      </c>
      <c r="AL8" s="59">
        <v>32.299999999999997</v>
      </c>
      <c r="AM8" s="59">
        <v>14.3</v>
      </c>
      <c r="AN8" s="59">
        <v>13.4</v>
      </c>
      <c r="AO8" s="59">
        <v>26.5</v>
      </c>
      <c r="AP8" s="59">
        <v>19.5</v>
      </c>
      <c r="AQ8" s="59">
        <v>47.8</v>
      </c>
      <c r="AR8" s="59">
        <v>27.2</v>
      </c>
      <c r="AS8" s="59">
        <v>23.7</v>
      </c>
      <c r="AT8" s="59">
        <v>26.4</v>
      </c>
      <c r="AU8" s="60">
        <v>314</v>
      </c>
      <c r="AV8" s="60">
        <v>488</v>
      </c>
      <c r="AW8" s="60">
        <v>8318</v>
      </c>
      <c r="AX8" s="60">
        <v>2334</v>
      </c>
      <c r="AY8" s="60">
        <v>1418</v>
      </c>
      <c r="AZ8" s="60">
        <v>3770</v>
      </c>
      <c r="BA8" s="60">
        <v>3122</v>
      </c>
      <c r="BB8" s="60">
        <v>63431</v>
      </c>
      <c r="BC8" s="60">
        <v>541785</v>
      </c>
      <c r="BD8" s="60">
        <v>5910</v>
      </c>
      <c r="BE8" s="60">
        <v>73677</v>
      </c>
      <c r="BF8" s="59">
        <v>43.7</v>
      </c>
      <c r="BG8" s="59">
        <v>41.5</v>
      </c>
      <c r="BH8" s="59">
        <v>16.5</v>
      </c>
      <c r="BI8" s="59">
        <v>19.3</v>
      </c>
      <c r="BJ8" s="59">
        <v>28.2</v>
      </c>
      <c r="BK8" s="59">
        <v>22.7</v>
      </c>
      <c r="BL8" s="59">
        <v>19.100000000000001</v>
      </c>
      <c r="BM8" s="59">
        <v>5.0999999999999996</v>
      </c>
      <c r="BN8" s="59">
        <v>14.6</v>
      </c>
      <c r="BO8" s="59">
        <v>18.600000000000001</v>
      </c>
      <c r="BP8" s="59">
        <v>16.8</v>
      </c>
      <c r="BQ8" s="59">
        <v>33</v>
      </c>
      <c r="BR8" s="59">
        <v>32.4</v>
      </c>
      <c r="BS8" s="59">
        <v>48</v>
      </c>
      <c r="BT8" s="59">
        <v>51</v>
      </c>
      <c r="BU8" s="59">
        <v>36.5</v>
      </c>
      <c r="BV8" s="59">
        <v>37.200000000000003</v>
      </c>
      <c r="BW8" s="59">
        <v>40.299999999999997</v>
      </c>
      <c r="BX8" s="59">
        <v>100.4</v>
      </c>
      <c r="BY8" s="59">
        <v>273.39999999999998</v>
      </c>
      <c r="BZ8" s="59">
        <v>255.5</v>
      </c>
      <c r="CA8" s="59">
        <v>109.1</v>
      </c>
      <c r="CB8" s="59">
        <v>2.8</v>
      </c>
      <c r="CC8" s="59">
        <v>1.4</v>
      </c>
      <c r="CD8" s="59">
        <v>-50.3</v>
      </c>
      <c r="CE8" s="61">
        <v>-35.9</v>
      </c>
      <c r="CF8" s="61">
        <v>-10.4</v>
      </c>
      <c r="CG8" s="59">
        <v>-53.9</v>
      </c>
      <c r="CH8" s="59">
        <v>-19.8</v>
      </c>
      <c r="CI8" s="59">
        <v>-152.6</v>
      </c>
      <c r="CJ8" s="59">
        <v>-62.5</v>
      </c>
      <c r="CK8" s="59">
        <v>-110.4</v>
      </c>
      <c r="CL8" s="59">
        <v>-42.8</v>
      </c>
      <c r="CM8" s="60">
        <v>-346</v>
      </c>
      <c r="CN8" s="60">
        <v>-16154</v>
      </c>
      <c r="CO8" s="60">
        <v>-48732</v>
      </c>
      <c r="CP8" s="60">
        <v>-28208</v>
      </c>
      <c r="CQ8" s="60">
        <v>-12878</v>
      </c>
      <c r="CR8" s="60">
        <v>-10800</v>
      </c>
      <c r="CS8" s="60">
        <v>-18007</v>
      </c>
      <c r="CT8" s="60">
        <v>583147</v>
      </c>
      <c r="CU8" s="60">
        <v>-24727</v>
      </c>
      <c r="CV8" s="60">
        <v>-21071</v>
      </c>
      <c r="CW8" s="60">
        <v>-15718</v>
      </c>
      <c r="CX8" s="59" t="s">
        <v>148</v>
      </c>
      <c r="CY8" s="59" t="s">
        <v>148</v>
      </c>
      <c r="CZ8" s="59" t="s">
        <v>148</v>
      </c>
      <c r="DA8" s="59" t="s">
        <v>148</v>
      </c>
      <c r="DB8" s="59" t="s">
        <v>148</v>
      </c>
      <c r="DC8" s="59" t="s">
        <v>148</v>
      </c>
      <c r="DD8" s="59" t="s">
        <v>148</v>
      </c>
      <c r="DE8" s="59" t="s">
        <v>148</v>
      </c>
      <c r="DF8" s="59" t="s">
        <v>148</v>
      </c>
      <c r="DG8" s="59" t="s">
        <v>148</v>
      </c>
      <c r="DH8" s="59" t="s">
        <v>148</v>
      </c>
      <c r="DI8" s="55">
        <v>277485</v>
      </c>
      <c r="DJ8" s="55">
        <v>748</v>
      </c>
      <c r="DK8" s="59" t="s">
        <v>148</v>
      </c>
      <c r="DL8" s="59" t="s">
        <v>148</v>
      </c>
      <c r="DM8" s="59" t="s">
        <v>148</v>
      </c>
      <c r="DN8" s="59" t="s">
        <v>148</v>
      </c>
      <c r="DO8" s="59" t="s">
        <v>148</v>
      </c>
      <c r="DP8" s="59" t="s">
        <v>148</v>
      </c>
      <c r="DQ8" s="59" t="s">
        <v>148</v>
      </c>
      <c r="DR8" s="59" t="s">
        <v>148</v>
      </c>
      <c r="DS8" s="59" t="s">
        <v>148</v>
      </c>
      <c r="DT8" s="59" t="s">
        <v>148</v>
      </c>
      <c r="DU8" s="59" t="s">
        <v>148</v>
      </c>
      <c r="DV8" s="59">
        <v>0</v>
      </c>
      <c r="DW8" s="59">
        <v>0</v>
      </c>
      <c r="DX8" s="59">
        <v>0</v>
      </c>
      <c r="DY8" s="59">
        <v>0</v>
      </c>
      <c r="DZ8" s="59">
        <v>0</v>
      </c>
      <c r="EA8" s="59">
        <v>536.70000000000005</v>
      </c>
      <c r="EB8" s="59">
        <v>43.6</v>
      </c>
      <c r="EC8" s="59">
        <v>330.8</v>
      </c>
      <c r="ED8" s="59">
        <v>11.2</v>
      </c>
      <c r="EE8" s="59">
        <v>7.9</v>
      </c>
      <c r="EF8" s="59">
        <v>23</v>
      </c>
      <c r="EG8" s="62">
        <v>1.8E-3</v>
      </c>
      <c r="EH8" s="62">
        <v>1.6000000000000001E-3</v>
      </c>
      <c r="EI8" s="62">
        <v>1E-3</v>
      </c>
      <c r="EJ8" s="62">
        <v>1.2999999999999999E-3</v>
      </c>
      <c r="EK8" s="62">
        <v>1.4E-3</v>
      </c>
      <c r="EL8" s="62">
        <v>0.13650000000000001</v>
      </c>
      <c r="EM8" s="62">
        <v>0.1363</v>
      </c>
      <c r="EN8" s="62">
        <v>0.14630000000000001</v>
      </c>
      <c r="EO8" s="62">
        <v>0.12540000000000001</v>
      </c>
      <c r="EP8" s="62">
        <v>0.12859999999999999</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149</v>
      </c>
      <c r="C10" s="65" t="s">
        <v>150</v>
      </c>
      <c r="D10" s="65" t="s">
        <v>151</v>
      </c>
      <c r="E10" s="65" t="s">
        <v>152</v>
      </c>
      <c r="F10" s="65" t="s">
        <v>153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2024-01-24T04:12:57Z</cp:lastPrinted>
  <dcterms:created xsi:type="dcterms:W3CDTF">2024-01-11T00:06:52Z</dcterms:created>
  <dcterms:modified xsi:type="dcterms:W3CDTF">2024-01-24T07:49:44Z</dcterms:modified>
  <cp:category/>
</cp:coreProperties>
</file>