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gunmanw-my.sharepoint.com/personal/okumura-ryuya_pref_gunma_lg_jp/Documents/添付ファイル/"/>
    </mc:Choice>
  </mc:AlternateContent>
  <xr:revisionPtr revIDLastSave="0" documentId="13_ncr:1_{EBC3F657-8756-4EAB-AE1F-BA5FC465478E}" xr6:coauthVersionLast="47" xr6:coauthVersionMax="47" xr10:uidLastSave="{00000000-0000-0000-0000-000000000000}"/>
  <workbookProtection workbookAlgorithmName="SHA-512" workbookHashValue="2frg6FM5gAugjLLuMFsz8psEOsoR/CrC5fPvI8TnUuW/jOJOg+oVuJgAGh9eWtbAGmKGUn9OPwLJQQmSDQlkDA==" workbookSaltValue="4M95tQsTrU9KQ0rVv3hBRw==" workbookSpinCount="100000" lockStructure="1"/>
  <bookViews>
    <workbookView xWindow="-110" yWindow="-110" windowWidth="19420" windowHeight="104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AL10" i="4"/>
  <c r="AD10" i="4"/>
  <c r="W10" i="4"/>
</calcChain>
</file>

<file path=xl/sharedStrings.xml><?xml version="1.0" encoding="utf-8"?>
<sst xmlns="http://schemas.openxmlformats.org/spreadsheetml/2006/main" count="247" uniqueCount="121">
  <si>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</si>
  <si>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</si>
  <si>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</si>
  <si>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</si>
  <si>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</si>
  <si>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</si>
  <si>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</si>
  <si>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</si>
  <si>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</si>
  <si>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</si>
  <si>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</si>
  <si>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</si>
  <si>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</si>
  <si>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</si>
  <si>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</si>
  <si>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</si>
  <si>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</si>
  <si>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</si>
  <si>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</si>
  <si>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</si>
  <si>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</si>
  <si>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</si>
  <si>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</si>
  <si>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</si>
  <si>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</si>
  <si>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</si>
  <si>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</si>
  <si>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</si>
  <si>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</si>
  <si>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</si>
  <si>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</si>
  <si>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</si>
  <si>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</si>
  <si>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</si>
  <si>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</si>
  <si>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</si>
  <si>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</si>
  <si>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</si>
  <si>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</si>
  <si>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</si>
  <si>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</si>
  <si>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</si>
  <si>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</si>
  <si>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</si>
  <si>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</si>
  <si>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</si>
  <si>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</si>
  <si>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</si>
  <si>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</si>
  <si>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</si>
  <si>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</si>
  <si>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</si>
  <si>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</si>
  <si>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</si>
  <si>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</si>
  <si>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</si>
  <si>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</si>
  <si>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</si>
  <si>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</si>
  <si>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</si>
  <si>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</si>
  <si>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</si>
  <si>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</si>
  <si>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</si>
  <si>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</si>
  <si>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</si>
  <si>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</si>
  <si>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</si>
  <si>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</si>
  <si>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</si>
  <si>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</si>
  <si>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</si>
  <si>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</si>
  <si>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</si>
  <si>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</si>
  <si>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</si>
  <si>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</si>
  <si>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</si>
  <si>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</si>
  <si>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</si>
  <si>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</si>
  <si>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</si>
  <si>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</si>
  <si>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</si>
  <si>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</si>
  <si>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</si>
  <si>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</si>
  <si>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</si>
  <si>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</si>
  <si>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</si>
  <si>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</si>
  <si>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</si>
  <si>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</si>
  <si>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</si>
  <si>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</si>
  <si>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</si>
  <si>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</si>
  <si>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中之条町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</si>
  <si>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</si>
  <si>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</si>
  <si>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</si>
  <si>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</si>
  <si>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</si>
  <si>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</si>
  <si>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</si>
  <si>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</si>
  <si>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</si>
  <si>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</si>
  <si>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</si>
  <si>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</si>
  <si>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</si>
  <si>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</si>
  <si>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</si>
  <si>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</si>
  <si>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</si>
  <si>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</si>
  <si>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</si>
  <si>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</si>
  <si>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　平成１０年度から事業を開始し、令和３年度で２４年が経過した。
　浄化槽本体の修繕は数基行ったが、布設替えを行う必要がある状況ではない。
　今後、老朽化が進めば計画的に布設替えを行っていく必要がある。</t>
    <phoneticPr fontId="4"/>
  </si>
  <si>
    <t>　維持管理費等の効率化を図りつつ使用料の改定を視野に入れ経営改善していく必要がある。
　公営企業会計の適用については、令和５年度から適用。</t>
    <rPh sb="66" eb="68">
      <t>テキヨウ</t>
    </rPh>
    <phoneticPr fontId="4"/>
  </si>
  <si>
    <t>①収益的収支比率
　１００％以上の収益的収支比率の年度もあるが、一般会計からの繰入金に依存している状況。
④企業債残高対事業規模比率
　企業債の償還金は１００％一般会計からの繰入金に依存している状況
⑤経費回収率
　使用料で回収すべき経費を賄えていない状況であるが令和４年度は、修繕費の減により経費回収率が上昇した。
⑥汚水処理原価
　修繕費の減により汚水処理原価が下がった。
⑦施設利用率
　汚水処理人口が減少しており減少傾向にある。
⑧水洗化率
　水洗便所の整備が進み９０％以上の値で横這い傾向にある。
現状・課題のコメント
　水洗化率は９０％以上の値ではあるが、汚水処理人口の減少等により使用料の増加は見込まれないので一般会計からの繰入金に依存している状況
　維持管理費等の効率化を図りつつ使用料の改定を視野に入れ経営改善していく必要がある。</t>
    <rPh sb="132" eb="134">
      <t>レイワ</t>
    </rPh>
    <rPh sb="135" eb="137">
      <t>ネンド</t>
    </rPh>
    <rPh sb="139" eb="141">
      <t>シュウゼン</t>
    </rPh>
    <rPh sb="141" eb="142">
      <t>ヒ</t>
    </rPh>
    <rPh sb="143" eb="144">
      <t>ゲン</t>
    </rPh>
    <rPh sb="147" eb="149">
      <t>ケイヒ</t>
    </rPh>
    <rPh sb="149" eb="152">
      <t>カイシュウリツ</t>
    </rPh>
    <rPh sb="153" eb="155">
      <t>ジョウショウ</t>
    </rPh>
    <rPh sb="168" eb="171">
      <t>シュウゼンヒ</t>
    </rPh>
    <rPh sb="172" eb="173">
      <t>ゲン</t>
    </rPh>
    <rPh sb="176" eb="180">
      <t>オスイショリ</t>
    </rPh>
    <rPh sb="180" eb="182">
      <t>ゲンカ</t>
    </rPh>
    <rPh sb="183" eb="184">
      <t>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</si>
</sst>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6A-4A7B-BAA2-701596337AC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B6A-4A7B-BAA2-701596337AC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47</c:v>
                </c:pt>
                <c:pt idx="1">
                  <c:v>45.5</c:v>
                </c:pt>
                <c:pt idx="2">
                  <c:v>46</c:v>
                </c:pt>
                <c:pt idx="3">
                  <c:v>45</c:v>
                </c:pt>
                <c:pt idx="4">
                  <c:v>45</c:v>
                </c:pt>
              </c:numCache>
            </c:numRef>
          </c:val>
          <c:extLst>
            <c:ext xmlns:c16="http://schemas.microsoft.com/office/drawing/2014/chart" uri="{C3380CC4-5D6E-409C-BE32-E72D297353CC}">
              <c16:uniqueId val="{00000000-5129-4466-8793-2110A9F9EE9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59.94</c:v>
                </c:pt>
                <c:pt idx="1">
                  <c:v>59.64</c:v>
                </c:pt>
                <c:pt idx="2">
                  <c:v>58.19</c:v>
                </c:pt>
                <c:pt idx="3">
                  <c:v>56.52</c:v>
                </c:pt>
                <c:pt idx="4">
                  <c:v>88.45</c:v>
                </c:pt>
              </c:numCache>
            </c:numRef>
          </c:val>
          <c:smooth val="0"/>
          <c:extLst>
            <c:ext xmlns:c16="http://schemas.microsoft.com/office/drawing/2014/chart" uri="{C3380CC4-5D6E-409C-BE32-E72D297353CC}">
              <c16:uniqueId val="{00000001-5129-4466-8793-2110A9F9EE9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94.42</c:v>
                </c:pt>
                <c:pt idx="1">
                  <c:v>95.34</c:v>
                </c:pt>
                <c:pt idx="2">
                  <c:v>95.2</c:v>
                </c:pt>
                <c:pt idx="3">
                  <c:v>100</c:v>
                </c:pt>
                <c:pt idx="4">
                  <c:v>94.92</c:v>
                </c:pt>
              </c:numCache>
            </c:numRef>
          </c:val>
          <c:extLst>
            <c:ext xmlns:c16="http://schemas.microsoft.com/office/drawing/2014/chart" uri="{C3380CC4-5D6E-409C-BE32-E72D297353CC}">
              <c16:uniqueId val="{00000000-77B7-4A77-80FB-790C5514547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89.66</c:v>
                </c:pt>
                <c:pt idx="1">
                  <c:v>90.63</c:v>
                </c:pt>
                <c:pt idx="2">
                  <c:v>87.8</c:v>
                </c:pt>
                <c:pt idx="3">
                  <c:v>88.43</c:v>
                </c:pt>
                <c:pt idx="4">
                  <c:v>90.34</c:v>
                </c:pt>
              </c:numCache>
            </c:numRef>
          </c:val>
          <c:smooth val="0"/>
          <c:extLst>
            <c:ext xmlns:c16="http://schemas.microsoft.com/office/drawing/2014/chart" uri="{C3380CC4-5D6E-409C-BE32-E72D297353CC}">
              <c16:uniqueId val="{00000001-77B7-4A77-80FB-790C5514547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81.64</c:v>
                </c:pt>
                <c:pt idx="1">
                  <c:v>102.43</c:v>
                </c:pt>
                <c:pt idx="2">
                  <c:v>106.15</c:v>
                </c:pt>
                <c:pt idx="3">
                  <c:v>91.7</c:v>
                </c:pt>
                <c:pt idx="4">
                  <c:v>103.88</c:v>
                </c:pt>
              </c:numCache>
            </c:numRef>
          </c:val>
          <c:extLst>
            <c:ext xmlns:c16="http://schemas.microsoft.com/office/drawing/2014/chart" uri="{C3380CC4-5D6E-409C-BE32-E72D297353CC}">
              <c16:uniqueId val="{00000000-11B3-4B3A-8315-4C181B80DAC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B3-4B3A-8315-4C181B80DAC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59-45D9-8831-AFC22A0CE4B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59-45D9-8831-AFC22A0CE4B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02-4BA0-9C21-1958A0EDFC1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02-4BA0-9C21-1958A0EDFC1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87-47C0-8DCB-E18726BEC0D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87-47C0-8DCB-E18726BEC0D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C5-4343-B473-4D0F8A33A9B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C5-4343-B473-4D0F8A33A9B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58-460B-A521-504FE79B725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296.89</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0158-460B-A521-504FE79B725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51.66</c:v>
                </c:pt>
                <c:pt idx="1">
                  <c:v>48.73</c:v>
                </c:pt>
                <c:pt idx="2">
                  <c:v>48.64</c:v>
                </c:pt>
                <c:pt idx="3">
                  <c:v>44.55</c:v>
                </c:pt>
                <c:pt idx="4">
                  <c:v>58.69</c:v>
                </c:pt>
              </c:numCache>
            </c:numRef>
          </c:val>
          <c:extLst>
            <c:ext xmlns:c16="http://schemas.microsoft.com/office/drawing/2014/chart" uri="{C3380CC4-5D6E-409C-BE32-E72D297353CC}">
              <c16:uniqueId val="{00000000-3D5C-4B0D-BBB7-9C3CC837BDC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63.06</c:v>
                </c:pt>
                <c:pt idx="1">
                  <c:v>62.5</c:v>
                </c:pt>
                <c:pt idx="2">
                  <c:v>60.59</c:v>
                </c:pt>
                <c:pt idx="3">
                  <c:v>60</c:v>
                </c:pt>
                <c:pt idx="4">
                  <c:v>59.01</c:v>
                </c:pt>
              </c:numCache>
            </c:numRef>
          </c:val>
          <c:smooth val="0"/>
          <c:extLst>
            <c:ext xmlns:c16="http://schemas.microsoft.com/office/drawing/2014/chart" uri="{C3380CC4-5D6E-409C-BE32-E72D297353CC}">
              <c16:uniqueId val="{00000001-3D5C-4B0D-BBB7-9C3CC837BDC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230.06</c:v>
                </c:pt>
                <c:pt idx="1">
                  <c:v>246.49</c:v>
                </c:pt>
                <c:pt idx="2">
                  <c:v>242.48</c:v>
                </c:pt>
                <c:pt idx="3">
                  <c:v>269.62</c:v>
                </c:pt>
                <c:pt idx="4">
                  <c:v>190.53</c:v>
                </c:pt>
              </c:numCache>
            </c:numRef>
          </c:val>
          <c:extLst>
            <c:ext xmlns:c16="http://schemas.microsoft.com/office/drawing/2014/chart" uri="{C3380CC4-5D6E-409C-BE32-E72D297353CC}">
              <c16:uniqueId val="{00000000-5DEB-43E1-A8EC-BCB3889BC18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264.77</c:v>
                </c:pt>
                <c:pt idx="1">
                  <c:v>269.33</c:v>
                </c:pt>
                <c:pt idx="2">
                  <c:v>280.23</c:v>
                </c:pt>
                <c:pt idx="3">
                  <c:v>282.70999999999998</c:v>
                </c:pt>
                <c:pt idx="4">
                  <c:v>291.82</c:v>
                </c:pt>
              </c:numCache>
            </c:numRef>
          </c:val>
          <c:smooth val="0"/>
          <c:extLst>
            <c:ext xmlns:c16="http://schemas.microsoft.com/office/drawing/2014/chart" uri="{C3380CC4-5D6E-409C-BE32-E72D297353CC}">
              <c16:uniqueId val="{00000001-5DEB-43E1-A8EC-BCB3889BC18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群馬県　中之条町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下水道事業</v>
      </c>
      <c r="J8" s="35"/>
      <c r="K8" s="35"/>
      <c r="L8" s="35"/>
      <c r="M8" s="35"/>
      <c r="N8" s="35"/>
      <c r="O8" s="35"/>
      <c r="P8" s="35" t="str">
        <f>データ!K6</f>
        <v>特定地域生活排水処理</v>
      </c>
      <c r="Q8" s="35"/>
      <c r="R8" s="35"/>
      <c r="S8" s="35"/>
      <c r="T8" s="35"/>
      <c r="U8" s="35"/>
      <c r="V8" s="35"/>
      <c r="W8" s="35" t="str">
        <f>データ!L6</f>
        <v>K2</v>
      </c>
      <c r="X8" s="35"/>
      <c r="Y8" s="35"/>
      <c r="Z8" s="35"/>
      <c r="AA8" s="35"/>
      <c r="AB8" s="35"/>
      <c r="AC8" s="35"/>
      <c r="AD8" s="36" t="str">
        <f>データ!$M$6</f>
        <v>非設置</v>
      </c>
      <c r="AE8" s="36"/>
      <c r="AF8" s="36"/>
      <c r="AG8" s="36"/>
      <c r="AH8" s="36"/>
      <c r="AI8" s="36"/>
      <c r="AJ8" s="36"/>
      <c r="AK8" s="3"/>
      <c r="AL8" s="37">
        <f>データ!S6</f>
        <v>14938</v>
      </c>
      <c r="AM8" s="37"/>
      <c r="AN8" s="37"/>
      <c r="AO8" s="37"/>
      <c r="AP8" s="37"/>
      <c r="AQ8" s="37"/>
      <c r="AR8" s="37"/>
      <c r="AS8" s="37"/>
      <c r="AT8" s="38">
        <f>データ!T6</f>
        <v>439.28</v>
      </c>
      <c r="AU8" s="38"/>
      <c r="AV8" s="38"/>
      <c r="AW8" s="38"/>
      <c r="AX8" s="38"/>
      <c r="AY8" s="38"/>
      <c r="AZ8" s="38"/>
      <c r="BA8" s="38"/>
      <c r="BB8" s="38">
        <f>データ!U6</f>
        <v>34.01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2.67</v>
      </c>
      <c r="Q10" s="38"/>
      <c r="R10" s="38"/>
      <c r="S10" s="38"/>
      <c r="T10" s="38"/>
      <c r="U10" s="38"/>
      <c r="V10" s="38"/>
      <c r="W10" s="38">
        <f>データ!Q6</f>
        <v>100</v>
      </c>
      <c r="X10" s="38"/>
      <c r="Y10" s="38"/>
      <c r="Z10" s="38"/>
      <c r="AA10" s="38"/>
      <c r="AB10" s="38"/>
      <c r="AC10" s="38"/>
      <c r="AD10" s="37">
        <f>データ!R6</f>
        <v>2200</v>
      </c>
      <c r="AE10" s="37"/>
      <c r="AF10" s="37"/>
      <c r="AG10" s="37"/>
      <c r="AH10" s="37"/>
      <c r="AI10" s="37"/>
      <c r="AJ10" s="37"/>
      <c r="AK10" s="2"/>
      <c r="AL10" s="37">
        <f>データ!V6</f>
        <v>394</v>
      </c>
      <c r="AM10" s="37"/>
      <c r="AN10" s="37"/>
      <c r="AO10" s="37"/>
      <c r="AP10" s="37"/>
      <c r="AQ10" s="37"/>
      <c r="AR10" s="37"/>
      <c r="AS10" s="37"/>
      <c r="AT10" s="38">
        <f>データ!W6</f>
        <v>0.01</v>
      </c>
      <c r="AU10" s="38"/>
      <c r="AV10" s="38"/>
      <c r="AW10" s="38"/>
      <c r="AX10" s="38"/>
      <c r="AY10" s="38"/>
      <c r="AZ10" s="38"/>
      <c r="BA10" s="38"/>
      <c r="BB10" s="38">
        <f>データ!X6</f>
        <v>39400</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120</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43</v>
      </c>
      <c r="N86" s="12" t="s">
        <v>43</v>
      </c>
      <c r="O86" s="12" t="str">
        <f>データ!EO6</f>
        <v>【-】</v>
      </c>
    </row>
  </sheetData>
  <sheetProtection algorithmName="SHA-512" hashValue="h3d/WFzMhHwJHOpOjitt4zYIV3XVq0GxvAUdAYmaab81FTRqd3pLwSeV5Z5HgG4gerjvyykumd9dpeokN0Ad/g==" saltValue="j5Aa3a2TMOqPNwQw0C+Wx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2022</v>
      </c>
      <c r="C6" s="19">
        <f t="shared" ref="C6:X6" si="3">C7</f>
        <v>104213</v>
      </c>
      <c r="D6" s="19">
        <f t="shared" si="3"/>
        <v>47</v>
      </c>
      <c r="E6" s="19">
        <f t="shared" si="3"/>
        <v>18</v>
      </c>
      <c r="F6" s="19">
        <f t="shared" si="3"/>
        <v>0</v>
      </c>
      <c r="G6" s="19">
        <f t="shared" si="3"/>
        <v>0</v>
      </c>
      <c r="H6" s="19" t="str">
        <f t="shared" si="3"/>
        <v>群馬県　中之条町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2.67</v>
      </c>
      <c r="Q6" s="20">
        <f t="shared" si="3"/>
        <v>100</v>
      </c>
      <c r="R6" s="20">
        <f t="shared" si="3"/>
        <v>2200</v>
      </c>
      <c r="S6" s="20">
        <f t="shared" si="3"/>
        <v>14938</v>
      </c>
      <c r="T6" s="20">
        <f t="shared" si="3"/>
        <v>439.28</v>
      </c>
      <c r="U6" s="20">
        <f t="shared" si="3"/>
        <v>34.01</v>
      </c>
      <c r="V6" s="20">
        <f t="shared" si="3"/>
        <v>394</v>
      </c>
      <c r="W6" s="20">
        <f t="shared" si="3"/>
        <v>0.01</v>
      </c>
      <c r="X6" s="20">
        <f t="shared" si="3"/>
        <v>39400</v>
      </c>
      <c r="Y6" s="21">
        <f>IF(Y7="",NA(),Y7)</f>
        <v>81.64</v>
      </c>
      <c r="Z6" s="21">
        <f t="shared" ref="Z6:AH6" si="4">IF(Z7="",NA(),Z7)</f>
        <v>102.43</v>
      </c>
      <c r="AA6" s="21">
        <f t="shared" si="4"/>
        <v>106.15</v>
      </c>
      <c r="AB6" s="21">
        <f t="shared" si="4"/>
        <v>91.7</v>
      </c>
      <c r="AC6" s="21">
        <f t="shared" si="4"/>
        <v>103.88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296.89</v>
      </c>
      <c r="BL6" s="21">
        <f t="shared" si="7"/>
        <v>270.57</v>
      </c>
      <c r="BM6" s="21">
        <f t="shared" si="7"/>
        <v>294.27</v>
      </c>
      <c r="BN6" s="21">
        <f t="shared" si="7"/>
        <v>294.08999999999997</v>
      </c>
      <c r="BO6" s="21">
        <f t="shared" si="7"/>
        <v>294.08999999999997</v>
      </c>
      <c r="BP6" s="20" t="str">
        <f>IF(BP7="","",IF(BP7="-","【-】","【"&amp;SUBSTITUTE(TEXT(BP7,"#,##0.00"),"-","△")&amp;"】"))</f>
        <v>【307.39】</v>
      </c>
      <c r="BQ6" s="21">
        <f>IF(BQ7="",NA(),BQ7)</f>
        <v>51.66</v>
      </c>
      <c r="BR6" s="21">
        <f t="shared" ref="BR6:BZ6" si="8">IF(BR7="",NA(),BR7)</f>
        <v>48.73</v>
      </c>
      <c r="BS6" s="21">
        <f t="shared" si="8"/>
        <v>48.64</v>
      </c>
      <c r="BT6" s="21">
        <f t="shared" si="8"/>
        <v>44.55</v>
      </c>
      <c r="BU6" s="21">
        <f t="shared" si="8"/>
        <v>58.69</v>
      </c>
      <c r="BV6" s="21">
        <f t="shared" si="8"/>
        <v>63.06</v>
      </c>
      <c r="BW6" s="21">
        <f t="shared" si="8"/>
        <v>62.5</v>
      </c>
      <c r="BX6" s="21">
        <f t="shared" si="8"/>
        <v>60.59</v>
      </c>
      <c r="BY6" s="21">
        <f t="shared" si="8"/>
        <v>60</v>
      </c>
      <c r="BZ6" s="21">
        <f t="shared" si="8"/>
        <v>59.01</v>
      </c>
      <c r="CA6" s="20" t="str">
        <f>IF(CA7="","",IF(CA7="-","【-】","【"&amp;SUBSTITUTE(TEXT(CA7,"#,##0.00"),"-","△")&amp;"】"))</f>
        <v>【57.03】</v>
      </c>
      <c r="CB6" s="21">
        <f>IF(CB7="",NA(),CB7)</f>
        <v>230.06</v>
      </c>
      <c r="CC6" s="21">
        <f t="shared" ref="CC6:CK6" si="9">IF(CC7="",NA(),CC7)</f>
        <v>246.49</v>
      </c>
      <c r="CD6" s="21">
        <f t="shared" si="9"/>
        <v>242.48</v>
      </c>
      <c r="CE6" s="21">
        <f t="shared" si="9"/>
        <v>269.62</v>
      </c>
      <c r="CF6" s="21">
        <f t="shared" si="9"/>
        <v>190.53</v>
      </c>
      <c r="CG6" s="21">
        <f t="shared" si="9"/>
        <v>264.77</v>
      </c>
      <c r="CH6" s="21">
        <f t="shared" si="9"/>
        <v>269.33</v>
      </c>
      <c r="CI6" s="21">
        <f t="shared" si="9"/>
        <v>280.23</v>
      </c>
      <c r="CJ6" s="21">
        <f t="shared" si="9"/>
        <v>282.70999999999998</v>
      </c>
      <c r="CK6" s="21">
        <f t="shared" si="9"/>
        <v>291.82</v>
      </c>
      <c r="CL6" s="20" t="str">
        <f>IF(CL7="","",IF(CL7="-","【-】","【"&amp;SUBSTITUTE(TEXT(CL7,"#,##0.00"),"-","△")&amp;"】"))</f>
        <v>【294.83】</v>
      </c>
      <c r="CM6" s="21">
        <f>IF(CM7="",NA(),CM7)</f>
        <v>47</v>
      </c>
      <c r="CN6" s="21">
        <f t="shared" ref="CN6:CV6" si="10">IF(CN7="",NA(),CN7)</f>
        <v>45.5</v>
      </c>
      <c r="CO6" s="21">
        <f t="shared" si="10"/>
        <v>46</v>
      </c>
      <c r="CP6" s="21">
        <f t="shared" si="10"/>
        <v>45</v>
      </c>
      <c r="CQ6" s="21">
        <f t="shared" si="10"/>
        <v>45</v>
      </c>
      <c r="CR6" s="21">
        <f t="shared" si="10"/>
        <v>59.94</v>
      </c>
      <c r="CS6" s="21">
        <f t="shared" si="10"/>
        <v>59.64</v>
      </c>
      <c r="CT6" s="21">
        <f t="shared" si="10"/>
        <v>58.19</v>
      </c>
      <c r="CU6" s="21">
        <f t="shared" si="10"/>
        <v>56.52</v>
      </c>
      <c r="CV6" s="21">
        <f t="shared" si="10"/>
        <v>88.45</v>
      </c>
      <c r="CW6" s="20" t="str">
        <f>IF(CW7="","",IF(CW7="-","【-】","【"&amp;SUBSTITUTE(TEXT(CW7,"#,##0.00"),"-","△")&amp;"】"))</f>
        <v>【84.27】</v>
      </c>
      <c r="CX6" s="21">
        <f>IF(CX7="",NA(),CX7)</f>
        <v>94.42</v>
      </c>
      <c r="CY6" s="21">
        <f t="shared" ref="CY6:DG6" si="11">IF(CY7="",NA(),CY7)</f>
        <v>95.34</v>
      </c>
      <c r="CZ6" s="21">
        <f t="shared" si="11"/>
        <v>95.2</v>
      </c>
      <c r="DA6" s="21">
        <f t="shared" si="11"/>
        <v>100</v>
      </c>
      <c r="DB6" s="21">
        <f t="shared" si="11"/>
        <v>94.92</v>
      </c>
      <c r="DC6" s="21">
        <f t="shared" si="11"/>
        <v>89.66</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2022</v>
      </c>
      <c r="C7" s="23">
        <v>104213</v>
      </c>
      <c r="D7" s="23">
        <v>47</v>
      </c>
      <c r="E7" s="23">
        <v>18</v>
      </c>
      <c r="F7" s="23">
        <v>0</v>
      </c>
      <c r="G7" s="23">
        <v>0</v>
      </c>
      <c r="H7" s="23" t="s">
        <v>97</v>
      </c>
      <c r="I7" s="23" t="s">
        <v>98</v>
      </c>
      <c r="J7" s="23" t="s">
        <v>99</v>
      </c>
      <c r="K7" s="23" t="s">
        <v>100</v>
      </c>
      <c r="L7" s="23" t="s">
        <v>101</v>
      </c>
      <c r="M7" s="23" t="s">
        <v>102</v>
      </c>
      <c r="N7" s="24" t="s">
        <v>103</v>
      </c>
      <c r="O7" s="24" t="s">
        <v>104</v>
      </c>
      <c r="P7" s="24">
        <v>2.67</v>
      </c>
      <c r="Q7" s="24">
        <v>100</v>
      </c>
      <c r="R7" s="24">
        <v>2200</v>
      </c>
      <c r="S7" s="24">
        <v>14938</v>
      </c>
      <c r="T7" s="24">
        <v>439.28</v>
      </c>
      <c r="U7" s="24">
        <v>34.01</v>
      </c>
      <c r="V7" s="24">
        <v>394</v>
      </c>
      <c r="W7" s="24">
        <v>0.01</v>
      </c>
      <c r="X7" s="24">
        <v>39400</v>
      </c>
      <c r="Y7" s="24">
        <v>81.64</v>
      </c>
      <c r="Z7" s="24">
        <v>102.43</v>
      </c>
      <c r="AA7" s="24">
        <v>106.15</v>
      </c>
      <c r="AB7" s="24">
        <v>91.7</v>
      </c>
      <c r="AC7" s="24">
        <v>103.88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296.89</v>
      </c>
      <c r="BL7" s="24">
        <v>270.57</v>
      </c>
      <c r="BM7" s="24">
        <v>294.27</v>
      </c>
      <c r="BN7" s="24">
        <v>294.08999999999997</v>
      </c>
      <c r="BO7" s="24">
        <v>294.08999999999997</v>
      </c>
      <c r="BP7" s="24">
        <v>307.39</v>
      </c>
      <c r="BQ7" s="24">
        <v>51.66</v>
      </c>
      <c r="BR7" s="24">
        <v>48.73</v>
      </c>
      <c r="BS7" s="24">
        <v>48.64</v>
      </c>
      <c r="BT7" s="24">
        <v>44.55</v>
      </c>
      <c r="BU7" s="24">
        <v>58.69</v>
      </c>
      <c r="BV7" s="24">
        <v>63.06</v>
      </c>
      <c r="BW7" s="24">
        <v>62.5</v>
      </c>
      <c r="BX7" s="24">
        <v>60.59</v>
      </c>
      <c r="BY7" s="24">
        <v>60</v>
      </c>
      <c r="BZ7" s="24">
        <v>59.01</v>
      </c>
      <c r="CA7" s="24">
        <v>57.03</v>
      </c>
      <c r="CB7" s="24">
        <v>230.06</v>
      </c>
      <c r="CC7" s="24">
        <v>246.49</v>
      </c>
      <c r="CD7" s="24">
        <v>242.48</v>
      </c>
      <c r="CE7" s="24">
        <v>269.62</v>
      </c>
      <c r="CF7" s="24">
        <v>190.53</v>
      </c>
      <c r="CG7" s="24">
        <v>264.77</v>
      </c>
      <c r="CH7" s="24">
        <v>269.33</v>
      </c>
      <c r="CI7" s="24">
        <v>280.23</v>
      </c>
      <c r="CJ7" s="24">
        <v>282.70999999999998</v>
      </c>
      <c r="CK7" s="24">
        <v>291.82</v>
      </c>
      <c r="CL7" s="24">
        <v>294.83</v>
      </c>
      <c r="CM7" s="24">
        <v>47</v>
      </c>
      <c r="CN7" s="24">
        <v>45.5</v>
      </c>
      <c r="CO7" s="24">
        <v>46</v>
      </c>
      <c r="CP7" s="24">
        <v>45</v>
      </c>
      <c r="CQ7" s="24">
        <v>45</v>
      </c>
      <c r="CR7" s="24">
        <v>59.94</v>
      </c>
      <c r="CS7" s="24">
        <v>59.64</v>
      </c>
      <c r="CT7" s="24">
        <v>58.19</v>
      </c>
      <c r="CU7" s="24">
        <v>56.52</v>
      </c>
      <c r="CV7" s="24">
        <v>88.45</v>
      </c>
      <c r="CW7" s="24">
        <v>84.27</v>
      </c>
      <c r="CX7" s="24">
        <v>94.42</v>
      </c>
      <c r="CY7" s="24">
        <v>95.34</v>
      </c>
      <c r="CZ7" s="24">
        <v>95.2</v>
      </c>
      <c r="DA7" s="24">
        <v>100</v>
      </c>
      <c r="DB7" s="24">
        <v>94.92</v>
      </c>
      <c r="DC7" s="24">
        <v>89.66</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110</v>
      </c>
    </row>
    <row r="12" spans="1:145" x14ac:dyDescent="0.2">
      <c r="B12">
        <v>1</v>
      </c>
      <c r="C12">
        <v>1</v>
      </c>
      <c r="D12">
        <v>2</v>
      </c>
      <c r="E12">
        <v>3</v>
      </c>
      <c r="F12">
        <v>4</v>
      </c>
      <c r="G12" t="s">
        <v>111</v>
      </c>
    </row>
    <row r="13" spans="1:145" x14ac:dyDescent="0.2">
      <c r="B13" t="s">
        <v>112</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2023-12-12T02:59:52Z</dcterms:created>
  <dcterms:modified xsi:type="dcterms:W3CDTF">2024-02-08T02:20:55Z</dcterms:modified>
  <cp:category/>
</cp:coreProperties>
</file>