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6 確認済みファイル\22 嬬恋村■\"/>
    </mc:Choice>
  </mc:AlternateContent>
  <xr:revisionPtr revIDLastSave="0" documentId="13_ncr:1_{8D22BC21-91B1-47A2-B9FD-03920C32AB80}" xr6:coauthVersionLast="36" xr6:coauthVersionMax="36" xr10:uidLastSave="{00000000-0000-0000-0000-000000000000}"/>
  <workbookProtection workbookAlgorithmName="SHA-512" workbookHashValue="lIkSqBEbk3gz/ep28248mBgTAvGMDJSLJzJbUMQVIg1UZh1oTleSw0XmIcyHZiHufMj8jjk3yjssucXPVBbFUw==" workbookSaltValue="hGZ0IR7cyOU0Lu/BwrSq5w==" workbookSpinCount="100000" lockStructure="1"/>
  <bookViews>
    <workbookView xWindow="0" yWindow="0" windowWidth="19200" windowHeight="68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L10" i="4"/>
  <c r="AD10" i="4"/>
  <c r="W10" i="4"/>
  <c r="B10" i="4"/>
  <c r="I8" i="4"/>
  <c r="B8" i="4"/>
</calcChain>
</file>

<file path=xl/sharedStrings.xml><?xml version="1.0" encoding="utf-8"?>
<sst xmlns="http://schemas.openxmlformats.org/spreadsheetml/2006/main" count="247" uniqueCount="121">
  <si>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</si>
  <si>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</si>
  <si>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</si>
  <si>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</si>
  <si>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</si>
  <si>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</si>
  <si>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</si>
  <si>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</si>
  <si>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</si>
  <si>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</si>
  <si>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</si>
  <si>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</si>
  <si>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</si>
  <si>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</si>
  <si>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</si>
  <si>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</si>
  <si>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</si>
  <si>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</si>
  <si>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</si>
  <si>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</si>
  <si>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</si>
  <si>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</si>
  <si>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</si>
  <si>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</si>
  <si>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</si>
  <si>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</si>
  <si>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</si>
  <si>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</si>
  <si>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</si>
  <si>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</si>
  <si>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</si>
  <si>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</si>
  <si>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</si>
  <si>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</si>
  <si>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</si>
  <si>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</si>
  <si>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</si>
  <si>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</si>
  <si>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</si>
  <si>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</si>
  <si>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</si>
  <si>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</si>
  <si>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</si>
  <si>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</si>
  <si>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</si>
  <si>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</si>
  <si>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</si>
  <si>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</si>
  <si>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</si>
  <si>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</si>
  <si>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</si>
  <si>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</si>
  <si>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</si>
  <si>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</si>
  <si>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</si>
  <si>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</si>
  <si>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</si>
  <si>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</si>
  <si>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</si>
  <si>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</si>
  <si>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</si>
  <si>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</si>
  <si>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</si>
  <si>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</si>
  <si>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</si>
  <si>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</si>
  <si>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</si>
  <si>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</si>
  <si>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</si>
  <si>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</si>
  <si>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</si>
  <si>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</si>
  <si>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</si>
  <si>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</si>
  <si>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</si>
  <si>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</si>
  <si>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</si>
  <si>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</si>
  <si>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</si>
  <si>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</si>
  <si>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</si>
  <si>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</si>
  <si>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</si>
  <si>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</si>
  <si>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</si>
  <si>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</si>
  <si>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</si>
  <si>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</si>
  <si>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</si>
  <si>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</si>
  <si>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</si>
  <si>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</si>
  <si>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</si>
  <si>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</si>
  <si>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</si>
  <si>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</si>
  <si>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</si>
  <si>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</si>
  <si>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</si>
  <si>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</si>
  <si>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</si>
  <si>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</si>
  <si>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</si>
  <si>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</si>
  <si>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</si>
  <si>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</si>
  <si>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</si>
  <si>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</si>
  <si>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</si>
  <si>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</si>
  <si>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</si>
  <si>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</si>
  <si>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</si>
  <si>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</si>
  <si>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</si>
  <si>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</si>
  <si>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</si>
  <si>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</si>
  <si>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①収益的収支比率は100％を超えて推移しているが、今後も効率的な運営に努める。
④低い水準で推移しており投資規模は適切と思われる。
⑤平均値よりも高い水準で推移しているが、今後の施設老朽化に伴う投資を見据え一層の経費削減に努める。
⑥平均値よりも低い水準で推移しているが、数年前と比べると、上昇傾向にある。個々の浄化槽の状況を把握し、より効率的な施設管理が必要である。
⑦平成30年度より平均値を上回る利用率で推移しているたが、令和4年度のみ下回る結果となった。近年、浄化槽設置家屋が空き家になるケースも増えていることから、空き家バンク等役場内でも連携し、利用率の維持、また利用率の向上に努めたい。　　　　　　　　　　　　　　　　　　　　　⑧合併浄化槽整備を前提としているため水洗化率は100％となっている。</t>
    <rPh sb="136" eb="139">
      <t>スウネンマエ</t>
    </rPh>
    <rPh sb="140" eb="141">
      <t>クラ</t>
    </rPh>
    <rPh sb="145" eb="147">
      <t>ジョウショウ</t>
    </rPh>
    <rPh sb="147" eb="149">
      <t>ケイコウ</t>
    </rPh>
    <rPh sb="214" eb="216">
      <t>レイワ</t>
    </rPh>
    <rPh sb="217" eb="219">
      <t>ネンド</t>
    </rPh>
    <rPh sb="221" eb="223">
      <t>シタマワ</t>
    </rPh>
    <rPh sb="224" eb="226">
      <t>ケッカ</t>
    </rPh>
    <rPh sb="231" eb="233">
      <t>キンネン</t>
    </rPh>
    <rPh sb="237" eb="239">
      <t>セッチ</t>
    </rPh>
    <rPh sb="239" eb="241">
      <t>カオク</t>
    </rPh>
    <rPh sb="242" eb="243">
      <t>ア</t>
    </rPh>
    <rPh sb="244" eb="245">
      <t>ヤ</t>
    </rPh>
    <rPh sb="252" eb="253">
      <t>フ</t>
    </rPh>
    <rPh sb="262" eb="263">
      <t>ア</t>
    </rPh>
    <rPh sb="264" eb="265">
      <t>ヤ</t>
    </rPh>
    <rPh sb="268" eb="269">
      <t>トウ</t>
    </rPh>
    <rPh sb="269" eb="272">
      <t>ヤクバナイ</t>
    </rPh>
    <rPh sb="274" eb="276">
      <t>レンケイ</t>
    </rPh>
    <rPh sb="278" eb="281">
      <t>リヨウリツ</t>
    </rPh>
    <rPh sb="282" eb="284">
      <t>イジ</t>
    </rPh>
    <phoneticPr fontId="4"/>
  </si>
  <si>
    <t xml:space="preserve">  老朽化によるブロワーの修繕件数の増加に加え設置後10年以上経過した浄化槽本体の修繕件数が増加傾向にある。浄化槽本体の場合、ブロワーよりもコスト高となるため、維持管理のコスト軽減のための検討が必要となる。</t>
    <phoneticPr fontId="4"/>
  </si>
  <si>
    <t>　現在まで収益的収支比率は100％を超え推移しているが、今後人口減少傾向もあり料金収入は横這いか、右肩下がりになると予想される。また、経費回収率も平均値を上回っているものの、経費削減により回収率の向上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</si>
</sst>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F-4C4E-A038-8E74333A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F-4C4E-A038-8E74333A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59.71</c:v>
                </c:pt>
                <c:pt idx="1">
                  <c:v>60.59</c:v>
                </c:pt>
                <c:pt idx="2">
                  <c:v>60.59</c:v>
                </c:pt>
                <c:pt idx="3">
                  <c:v>66.180000000000007</c:v>
                </c:pt>
                <c:pt idx="4">
                  <c:v>67.06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2-4195-953F-D246E099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2-4195-953F-D246E099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C-4A76-BC79-95947F05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C-4A76-BC79-95947F05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102.29</c:v>
                </c:pt>
                <c:pt idx="1">
                  <c:v>109.47</c:v>
                </c:pt>
                <c:pt idx="2">
                  <c:v>102.21</c:v>
                </c:pt>
                <c:pt idx="3">
                  <c:v>104.16</c:v>
                </c:pt>
                <c:pt idx="4">
                  <c:v>103.26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F-462A-9969-78D92345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F-462A-9969-78D92345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77F-E7963B98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5-4821-B77F-E7963B98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C-4241-8A82-6158D091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C-4241-8A82-6158D091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5-4193-8AB8-09675924B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5-4193-8AB8-09675924B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3-45ED-BBAD-16BC84ACE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3-45ED-BBAD-16BC84ACE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5-4D45-BA2D-2C01A63A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5-4D45-BA2D-2C01A63A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89.78</c:v>
                </c:pt>
                <c:pt idx="1">
                  <c:v>81.56</c:v>
                </c:pt>
                <c:pt idx="2">
                  <c:v>96.44</c:v>
                </c:pt>
                <c:pt idx="3">
                  <c:v>76.540000000000006</c:v>
                </c:pt>
                <c:pt idx="4">
                  <c:v>77.010000000000005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3-4967-A6E0-5DDFCE839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3-4967-A6E0-5DDFCE839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209.82</c:v>
                </c:pt>
                <c:pt idx="1">
                  <c:v>232.25</c:v>
                </c:pt>
                <c:pt idx="2">
                  <c:v>190.9</c:v>
                </c:pt>
                <c:pt idx="3">
                  <c:v>246.41</c:v>
                </c:pt>
                <c:pt idx="4">
                  <c:v>245.41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9-4453-9380-7A194E66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9-4453-9380-7A194E66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群馬県　嬬恋村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9174</v>
      </c>
      <c r="AM8" s="37"/>
      <c r="AN8" s="37"/>
      <c r="AO8" s="37"/>
      <c r="AP8" s="37"/>
      <c r="AQ8" s="37"/>
      <c r="AR8" s="37"/>
      <c r="AS8" s="37"/>
      <c r="AT8" s="38">
        <f>データ!T6</f>
        <v>337.58</v>
      </c>
      <c r="AU8" s="38"/>
      <c r="AV8" s="38"/>
      <c r="AW8" s="38"/>
      <c r="AX8" s="38"/>
      <c r="AY8" s="38"/>
      <c r="AZ8" s="38"/>
      <c r="BA8" s="38"/>
      <c r="BB8" s="38">
        <f>データ!U6</f>
        <v>27.18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8.93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4403</v>
      </c>
      <c r="AE10" s="37"/>
      <c r="AF10" s="37"/>
      <c r="AG10" s="37"/>
      <c r="AH10" s="37"/>
      <c r="AI10" s="37"/>
      <c r="AJ10" s="37"/>
      <c r="AK10" s="2"/>
      <c r="AL10" s="37">
        <f>データ!V6</f>
        <v>815</v>
      </c>
      <c r="AM10" s="37"/>
      <c r="AN10" s="37"/>
      <c r="AO10" s="37"/>
      <c r="AP10" s="37"/>
      <c r="AQ10" s="37"/>
      <c r="AR10" s="37"/>
      <c r="AS10" s="37"/>
      <c r="AT10" s="38">
        <f>データ!W6</f>
        <v>0.15</v>
      </c>
      <c r="AU10" s="38"/>
      <c r="AV10" s="38"/>
      <c r="AW10" s="38"/>
      <c r="AX10" s="38"/>
      <c r="AY10" s="38"/>
      <c r="AZ10" s="38"/>
      <c r="BA10" s="38"/>
      <c r="BB10" s="38">
        <f>データ!X6</f>
        <v>5433.33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120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sGocUp69HSN+ef++ymN8gFrtTLlnpzVgcrsFWGhkHZZRlWH3nAq3WUkXJbgzxMQmb+rsWJFiPBKuK7cy7ZGTDg==" saltValue="eRvtMYxfkvynONV7rIVLx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2022</v>
      </c>
      <c r="C6" s="19">
        <f t="shared" ref="C6:X6" si="3">C7</f>
        <v>104256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嬬恋村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8.93</v>
      </c>
      <c r="Q6" s="20">
        <f t="shared" si="3"/>
        <v>100</v>
      </c>
      <c r="R6" s="20">
        <f t="shared" si="3"/>
        <v>4403</v>
      </c>
      <c r="S6" s="20">
        <f t="shared" si="3"/>
        <v>9174</v>
      </c>
      <c r="T6" s="20">
        <f t="shared" si="3"/>
        <v>337.58</v>
      </c>
      <c r="U6" s="20">
        <f t="shared" si="3"/>
        <v>27.18</v>
      </c>
      <c r="V6" s="20">
        <f t="shared" si="3"/>
        <v>815</v>
      </c>
      <c r="W6" s="20">
        <f t="shared" si="3"/>
        <v>0.15</v>
      </c>
      <c r="X6" s="20">
        <f t="shared" si="3"/>
        <v>5433.33</v>
      </c>
      <c r="Y6" s="21">
        <f>IF(Y7="",NA(),Y7)</f>
        <v>102.29</v>
      </c>
      <c r="Z6" s="21">
        <f t="shared" ref="Z6:AH6" si="4">IF(Z7="",NA(),Z7)</f>
        <v>109.47</v>
      </c>
      <c r="AA6" s="21">
        <f t="shared" si="4"/>
        <v>102.21</v>
      </c>
      <c r="AB6" s="21">
        <f t="shared" si="4"/>
        <v>104.16</v>
      </c>
      <c r="AC6" s="21">
        <f t="shared" si="4"/>
        <v>103.26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89.78</v>
      </c>
      <c r="BR6" s="21">
        <f t="shared" ref="BR6:BZ6" si="8">IF(BR7="",NA(),BR7)</f>
        <v>81.56</v>
      </c>
      <c r="BS6" s="21">
        <f t="shared" si="8"/>
        <v>96.44</v>
      </c>
      <c r="BT6" s="21">
        <f t="shared" si="8"/>
        <v>76.540000000000006</v>
      </c>
      <c r="BU6" s="21">
        <f t="shared" si="8"/>
        <v>77.010000000000005</v>
      </c>
      <c r="BV6" s="21">
        <f t="shared" si="8"/>
        <v>55.85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209.82</v>
      </c>
      <c r="CC6" s="21">
        <f t="shared" ref="CC6:CK6" si="9">IF(CC7="",NA(),CC7)</f>
        <v>232.25</v>
      </c>
      <c r="CD6" s="21">
        <f t="shared" si="9"/>
        <v>190.9</v>
      </c>
      <c r="CE6" s="21">
        <f t="shared" si="9"/>
        <v>246.41</v>
      </c>
      <c r="CF6" s="21">
        <f t="shared" si="9"/>
        <v>245.41</v>
      </c>
      <c r="CG6" s="21">
        <f t="shared" si="9"/>
        <v>287.91000000000003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59.71</v>
      </c>
      <c r="CN6" s="21">
        <f t="shared" ref="CN6:CV6" si="10">IF(CN7="",NA(),CN7)</f>
        <v>60.59</v>
      </c>
      <c r="CO6" s="21">
        <f t="shared" si="10"/>
        <v>60.59</v>
      </c>
      <c r="CP6" s="21">
        <f t="shared" si="10"/>
        <v>66.180000000000007</v>
      </c>
      <c r="CQ6" s="21">
        <f t="shared" si="10"/>
        <v>67.06</v>
      </c>
      <c r="CR6" s="21">
        <f t="shared" si="10"/>
        <v>54.93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2022</v>
      </c>
      <c r="C7" s="23">
        <v>104256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8.93</v>
      </c>
      <c r="Q7" s="24">
        <v>100</v>
      </c>
      <c r="R7" s="24">
        <v>4403</v>
      </c>
      <c r="S7" s="24">
        <v>9174</v>
      </c>
      <c r="T7" s="24">
        <v>337.58</v>
      </c>
      <c r="U7" s="24">
        <v>27.18</v>
      </c>
      <c r="V7" s="24">
        <v>815</v>
      </c>
      <c r="W7" s="24">
        <v>0.15</v>
      </c>
      <c r="X7" s="24">
        <v>5433.33</v>
      </c>
      <c r="Y7" s="24">
        <v>102.29</v>
      </c>
      <c r="Z7" s="24">
        <v>109.47</v>
      </c>
      <c r="AA7" s="24">
        <v>102.21</v>
      </c>
      <c r="AB7" s="24">
        <v>104.16</v>
      </c>
      <c r="AC7" s="24">
        <v>103.26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89.78</v>
      </c>
      <c r="BR7" s="24">
        <v>81.56</v>
      </c>
      <c r="BS7" s="24">
        <v>96.44</v>
      </c>
      <c r="BT7" s="24">
        <v>76.540000000000006</v>
      </c>
      <c r="BU7" s="24">
        <v>77.010000000000005</v>
      </c>
      <c r="BV7" s="24">
        <v>55.85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209.82</v>
      </c>
      <c r="CC7" s="24">
        <v>232.25</v>
      </c>
      <c r="CD7" s="24">
        <v>190.9</v>
      </c>
      <c r="CE7" s="24">
        <v>246.41</v>
      </c>
      <c r="CF7" s="24">
        <v>245.41</v>
      </c>
      <c r="CG7" s="24">
        <v>287.91000000000003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59.71</v>
      </c>
      <c r="CN7" s="24">
        <v>60.59</v>
      </c>
      <c r="CO7" s="24">
        <v>60.59</v>
      </c>
      <c r="CP7" s="24">
        <v>66.180000000000007</v>
      </c>
      <c r="CQ7" s="24">
        <v>67.06</v>
      </c>
      <c r="CR7" s="24">
        <v>54.93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2023-12-12T02:59:53Z</dcterms:created>
  <dcterms:modified xsi:type="dcterms:W3CDTF">2024-02-19T04:20:37Z</dcterms:modified>
  <cp:category/>
</cp:coreProperties>
</file>