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25 東吾妻町●■▲\"/>
    </mc:Choice>
  </mc:AlternateContent>
  <xr:revisionPtr revIDLastSave="0" documentId="13_ncr:1_{7AC4D20A-B02F-4810-BA81-9787B7E1DCD4}" xr6:coauthVersionLast="36" xr6:coauthVersionMax="47" xr10:uidLastSave="{00000000-0000-0000-0000-000000000000}"/>
  <workbookProtection workbookAlgorithmName="SHA-512" workbookHashValue="y5tBXDgm3n9Eg0ZOz96ARmdZJpZj6bz3ejwyZ1T8m/9HBvONIXrv2qoDFn0hnCv0+13xaLKQCT8joRGpRoM4nw==" workbookSaltValue="eo2rRnzkY61yR+KF0+WxM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AD10" i="4"/>
  <c r="W10" i="4"/>
  <c r="I10" i="4"/>
  <c r="B10" i="4"/>
  <c r="BB8" i="4"/>
  <c r="AL8" i="4"/>
  <c r="P8" i="4"/>
  <c r="I8" i="4"/>
  <c r="B8" i="4"/>
</calcChain>
</file>

<file path=xl/sharedStrings.xml><?xml version="1.0" encoding="utf-8"?>
<sst xmlns="http://schemas.openxmlformats.org/spreadsheetml/2006/main" count="247" uniqueCount="118">
  <si>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</si>
  <si>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</si>
  <si>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</si>
  <si>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</si>
  <si>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</si>
  <si>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</si>
  <si>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</si>
  <si>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</si>
  <si>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</si>
  <si>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</si>
  <si>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</si>
  <si>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</si>
  <si>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</si>
  <si>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</si>
  <si>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</si>
  <si>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</si>
  <si>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</si>
  <si>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</si>
  <si>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</si>
  <si>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</si>
  <si>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</si>
  <si>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</si>
  <si>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</si>
  <si>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</si>
  <si>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</si>
  <si>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</si>
  <si>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</si>
  <si>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</si>
  <si>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</si>
  <si>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</si>
  <si>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</si>
  <si>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</si>
  <si>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</si>
  <si>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</si>
  <si>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</si>
  <si>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</si>
  <si>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</si>
  <si>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</si>
  <si>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</si>
  <si>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</si>
  <si>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</si>
  <si>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</si>
  <si>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</si>
  <si>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</si>
  <si>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</si>
  <si>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</si>
  <si>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</si>
  <si>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</si>
  <si>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</si>
  <si>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</si>
  <si>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</si>
  <si>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</si>
  <si>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</si>
  <si>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</si>
  <si>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</si>
  <si>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</si>
  <si>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</si>
  <si>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</si>
  <si>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</si>
  <si>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</si>
  <si>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</si>
  <si>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</si>
  <si>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</si>
  <si>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</si>
  <si>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</si>
  <si>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</si>
  <si>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</si>
  <si>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</si>
  <si>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</si>
  <si>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</si>
  <si>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</si>
  <si>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</si>
  <si>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</si>
  <si>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</si>
  <si>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</si>
  <si>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</si>
  <si>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</si>
  <si>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</si>
  <si>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</si>
  <si>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</si>
  <si>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</si>
  <si>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</si>
  <si>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</si>
  <si>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</si>
  <si>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</si>
  <si>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</si>
  <si>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</si>
  <si>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</si>
  <si>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</si>
  <si>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</si>
  <si>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</si>
  <si>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</si>
  <si>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</si>
  <si>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</si>
  <si>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</si>
  <si>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</si>
  <si>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</si>
  <si>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</si>
  <si>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</si>
  <si>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</si>
  <si>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</si>
  <si>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</si>
  <si>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</si>
  <si>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</si>
  <si>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</si>
  <si>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</si>
  <si>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</si>
  <si>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</si>
  <si>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</si>
  <si>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</si>
  <si>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</si>
  <si>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</si>
  <si>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</si>
  <si>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</si>
  <si>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</si>
  <si>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浄化槽の耐用年数は概ね30年と言われている。東吾妻町では平成9年より、事業を実施しているため、一番古い浄化槽は使用開始から約25年が経過している。現在は広報を活用し、浄化槽を少しでも長く使ってもらえるよう適正な使用の啓発を行っている。また、東吾妻町浄化槽長寿命化計画を基に、補助金等を活用しながら今後の浄化槽補修・更新について対応していく。</t>
    <rPh sb="120" eb="124">
      <t>ヒガシアガツママチ</t>
    </rPh>
    <rPh sb="124" eb="127">
      <t>ジョウカソウ</t>
    </rPh>
    <rPh sb="127" eb="130">
      <t>チョウジュミョウ</t>
    </rPh>
    <rPh sb="130" eb="131">
      <t>カ</t>
    </rPh>
    <rPh sb="131" eb="133">
      <t>ケイカク</t>
    </rPh>
    <rPh sb="134" eb="135">
      <t>モト</t>
    </rPh>
    <rPh sb="137" eb="140">
      <t>ホジョキン</t>
    </rPh>
    <rPh sb="140" eb="141">
      <t>トウ</t>
    </rPh>
    <rPh sb="142" eb="144">
      <t>カツヨウ</t>
    </rPh>
    <phoneticPr fontId="4"/>
  </si>
  <si>
    <t>浄化槽市町村整備事業は、当初から定額料金制を採用したため、ほとんどの経費を料金収入で賄えている。事務のさらなる効率化を進め、安定した事業経営が可能である。既存の浄化槽についても、極力長期間使用できるように浄化槽教室やホームページなどで情報を提供し、使用者の意識向上を図っている。ただし、東吾妻町浄化槽長寿命化計画を基に、補助金等を活用しながら今後の浄化槽補修・更新は、人口減少など社会的要因を踏まえた上で、補助金の活用など検討していく。</t>
    <rPh sb="203" eb="206">
      <t>ホジョキン</t>
    </rPh>
    <phoneticPr fontId="4"/>
  </si>
  <si>
    <r>
      <t>①料金収入や一般会計繰入金等の総収益で、総費用に地方償還金を加えた費用をどの程度賄えているかを表す指標である。
　多少の減少傾向であるが、ある程度一定で推移しているが、一般会計</t>
    </r>
    <r>
      <rPr>
        <sz val="11"/>
        <rFont val="ＭＳ ゴシック"/>
        <family val="3"/>
        <charset val="128"/>
      </rPr>
      <t>からの繰入金を減らしていけるように努めていきたい。
④料金収入に対する企業債残高の割合であり、企業債残高の規模を表す比率は、一般会計からの繰入金により低位で推移しており、類似団体と比較しても少ない。
⑤使用料で回収すべき経費を、どの程度賄えているかを表す経費回収率は、近年低下傾向のなか過去を含め100%であり、使用料金収入で賄えている状況であり、類似団体と比較しても極めて良い。
⑥有収水量1㎥あたりの汚水処理に要した費用であり、汚水資本費・汚水維持管理費の両方を含めた汚水処理に係るコストを表した汚水処理原価は類似団体より低くく、良い傾向であるが、使用年数が経っている浄化槽の修繕費が増加傾向にあると考えられることから公共浄化槽の改築に係る補助金等を活用していきたい。
⑦施設・設備が一日に対応可能な処理能力に対する、一日平均処理水量の割合であり、施設の利用状況や適正規模を判断する施設利用率は、毎年50%を割り込んでいる。各世帯人口が少ないため、最も小さい5人槽でも能力を余しているため、類似団体との比較すると悪い。
⑧現在処理区域人口のうち、実際に水洗便所を設置している人口の割合を表した水洗化率について100%を維持している。</t>
    </r>
    <rPh sb="57" eb="59">
      <t>タショウ</t>
    </rPh>
    <rPh sb="60" eb="62">
      <t>ゲンショウ</t>
    </rPh>
    <rPh sb="62" eb="64">
      <t>ケイコウ</t>
    </rPh>
    <rPh sb="163" eb="165">
      <t>テイイ</t>
    </rPh>
    <rPh sb="166" eb="168">
      <t>スイイ</t>
    </rPh>
    <rPh sb="231" eb="233">
      <t>カコ</t>
    </rPh>
    <rPh sb="234" eb="235">
      <t>フク</t>
    </rPh>
    <rPh sb="262" eb="264">
      <t>ルイジ</t>
    </rPh>
    <rPh sb="264" eb="266">
      <t>ダンタイ</t>
    </rPh>
    <rPh sb="267" eb="269">
      <t>ヒカク</t>
    </rPh>
    <rPh sb="382" eb="384">
      <t>ゾウカ</t>
    </rPh>
    <rPh sb="384" eb="386">
      <t>ケイコウ</t>
    </rPh>
    <rPh sb="486" eb="488">
      <t>マイトシ</t>
    </rPh>
    <rPh sb="500" eb="503">
      <t>カクセタイ</t>
    </rPh>
    <rPh sb="503" eb="505">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</si>
</sst>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0-4BBD-8DEF-27190A54AB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DD0-4BBD-8DEF-27190A54AB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44.71</c:v>
                </c:pt>
                <c:pt idx="1">
                  <c:v>43.55</c:v>
                </c:pt>
                <c:pt idx="2">
                  <c:v>42.1</c:v>
                </c:pt>
                <c:pt idx="3">
                  <c:v>40.799999999999997</c:v>
                </c:pt>
                <c:pt idx="4">
                  <c:v>39.67</c:v>
                </c:pt>
              </c:numCache>
            </c:numRef>
          </c:val>
          <c:extLst>
            <c:ext xmlns:c16="http://schemas.microsoft.com/office/drawing/2014/chart" uri="{C3380CC4-5D6E-409C-BE32-E72D297353CC}">
              <c16:uniqueId val="{00000000-0D53-4A61-B74B-D9CAFD723A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0D53-4A61-B74B-D9CAFD723A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789-4E5B-9946-132DE4F56A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C789-4E5B-9946-132DE4F56A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92.76</c:v>
                </c:pt>
                <c:pt idx="1">
                  <c:v>96.97</c:v>
                </c:pt>
                <c:pt idx="2">
                  <c:v>94.92</c:v>
                </c:pt>
                <c:pt idx="3">
                  <c:v>91.81</c:v>
                </c:pt>
                <c:pt idx="4">
                  <c:v>90.75</c:v>
                </c:pt>
              </c:numCache>
            </c:numRef>
          </c:val>
          <c:extLst>
            <c:ext xmlns:c16="http://schemas.microsoft.com/office/drawing/2014/chart" uri="{C3380CC4-5D6E-409C-BE32-E72D297353CC}">
              <c16:uniqueId val="{00000000-AEF9-4909-BF51-10F1B42284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F9-4909-BF51-10F1B42284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37-40DD-B1F7-D530A2B7C2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37-40DD-B1F7-D530A2B7C2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E2-48A9-895E-E60FAA1A52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E2-48A9-895E-E60FAA1A52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2B-4B66-9D65-E0D77CEC38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2B-4B66-9D65-E0D77CEC38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97-4E91-97F1-DD7FDC6698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97-4E91-97F1-DD7FDC6698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26.07</c:v>
                </c:pt>
                <c:pt idx="1">
                  <c:v>73.099999999999994</c:v>
                </c:pt>
                <c:pt idx="2">
                  <c:v>26.86</c:v>
                </c:pt>
                <c:pt idx="3">
                  <c:v>1.17</c:v>
                </c:pt>
                <c:pt idx="4">
                  <c:v>19.399999999999999</c:v>
                </c:pt>
              </c:numCache>
            </c:numRef>
          </c:val>
          <c:extLst>
            <c:ext xmlns:c16="http://schemas.microsoft.com/office/drawing/2014/chart" uri="{C3380CC4-5D6E-409C-BE32-E72D297353CC}">
              <c16:uniqueId val="{00000000-5BF9-4A9B-96B4-C5FA461B31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5BF9-4A9B-96B4-C5FA461B31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3C0-4C91-A456-1091DBCBE4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A3C0-4C91-A456-1091DBCBE4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250.29</c:v>
                </c:pt>
                <c:pt idx="1">
                  <c:v>256.62</c:v>
                </c:pt>
                <c:pt idx="2">
                  <c:v>266.76</c:v>
                </c:pt>
                <c:pt idx="3">
                  <c:v>271.43</c:v>
                </c:pt>
                <c:pt idx="4">
                  <c:v>275.97000000000003</c:v>
                </c:pt>
              </c:numCache>
            </c:numRef>
          </c:val>
          <c:extLst>
            <c:ext xmlns:c16="http://schemas.microsoft.com/office/drawing/2014/chart" uri="{C3380CC4-5D6E-409C-BE32-E72D297353CC}">
              <c16:uniqueId val="{00000000-2EDA-4824-ADF0-5A4BAABA27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2EDA-4824-ADF0-5A4BAABA27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東吾妻町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12661</v>
      </c>
      <c r="AM8" s="42"/>
      <c r="AN8" s="42"/>
      <c r="AO8" s="42"/>
      <c r="AP8" s="42"/>
      <c r="AQ8" s="42"/>
      <c r="AR8" s="42"/>
      <c r="AS8" s="42"/>
      <c r="AT8" s="35">
        <f>データ!T6</f>
        <v>253.91</v>
      </c>
      <c r="AU8" s="35"/>
      <c r="AV8" s="35"/>
      <c r="AW8" s="35"/>
      <c r="AX8" s="35"/>
      <c r="AY8" s="35"/>
      <c r="AZ8" s="35"/>
      <c r="BA8" s="35"/>
      <c r="BB8" s="35">
        <f>データ!U6</f>
        <v>49.86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37.53</v>
      </c>
      <c r="Q10" s="35"/>
      <c r="R10" s="35"/>
      <c r="S10" s="35"/>
      <c r="T10" s="35"/>
      <c r="U10" s="35"/>
      <c r="V10" s="35"/>
      <c r="W10" s="35">
        <f>データ!Q6</f>
        <v>100</v>
      </c>
      <c r="X10" s="35"/>
      <c r="Y10" s="35"/>
      <c r="Z10" s="35"/>
      <c r="AA10" s="35"/>
      <c r="AB10" s="35"/>
      <c r="AC10" s="35"/>
      <c r="AD10" s="42">
        <f>データ!R6</f>
        <v>3767</v>
      </c>
      <c r="AE10" s="42"/>
      <c r="AF10" s="42"/>
      <c r="AG10" s="42"/>
      <c r="AH10" s="42"/>
      <c r="AI10" s="42"/>
      <c r="AJ10" s="42"/>
      <c r="AK10" s="2"/>
      <c r="AL10" s="42">
        <f>データ!V6</f>
        <v>4700</v>
      </c>
      <c r="AM10" s="42"/>
      <c r="AN10" s="42"/>
      <c r="AO10" s="42"/>
      <c r="AP10" s="42"/>
      <c r="AQ10" s="42"/>
      <c r="AR10" s="42"/>
      <c r="AS10" s="42"/>
      <c r="AT10" s="35">
        <f>データ!W6</f>
        <v>0.63</v>
      </c>
      <c r="AU10" s="35"/>
      <c r="AV10" s="35"/>
      <c r="AW10" s="35"/>
      <c r="AX10" s="35"/>
      <c r="AY10" s="35"/>
      <c r="AZ10" s="35"/>
      <c r="BA10" s="35"/>
      <c r="BB10" s="35">
        <f>データ!X6</f>
        <v>7460.32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xnq57J84PW+KqIzm3NPk6jWUHycYubSHCa2h2ItHM+F7XlcvXijHKXbTWnWrr8Z8jOqpeceqXmn51MOeRm1xow==" saltValue="LOglytfE+UW50McGPYMj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104299</v>
      </c>
      <c r="D6" s="19">
        <f t="shared" si="3"/>
        <v>47</v>
      </c>
      <c r="E6" s="19">
        <f t="shared" si="3"/>
        <v>18</v>
      </c>
      <c r="F6" s="19">
        <f t="shared" si="3"/>
        <v>0</v>
      </c>
      <c r="G6" s="19">
        <f t="shared" si="3"/>
        <v>0</v>
      </c>
      <c r="H6" s="19" t="str">
        <f t="shared" si="3"/>
        <v>群馬県　東吾妻町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37.53</v>
      </c>
      <c r="Q6" s="20">
        <f t="shared" si="3"/>
        <v>100</v>
      </c>
      <c r="R6" s="20">
        <f t="shared" si="3"/>
        <v>3767</v>
      </c>
      <c r="S6" s="20">
        <f t="shared" si="3"/>
        <v>12661</v>
      </c>
      <c r="T6" s="20">
        <f t="shared" si="3"/>
        <v>253.91</v>
      </c>
      <c r="U6" s="20">
        <f t="shared" si="3"/>
        <v>49.86</v>
      </c>
      <c r="V6" s="20">
        <f t="shared" si="3"/>
        <v>4700</v>
      </c>
      <c r="W6" s="20">
        <f t="shared" si="3"/>
        <v>0.63</v>
      </c>
      <c r="X6" s="20">
        <f t="shared" si="3"/>
        <v>7460.32</v>
      </c>
      <c r="Y6" s="21">
        <f>IF(Y7="",NA(),Y7)</f>
        <v>92.76</v>
      </c>
      <c r="Z6" s="21">
        <f t="shared" ref="Z6:AH6" si="4">IF(Z7="",NA(),Z7)</f>
        <v>96.97</v>
      </c>
      <c r="AA6" s="21">
        <f t="shared" si="4"/>
        <v>94.92</v>
      </c>
      <c r="AB6" s="21">
        <f t="shared" si="4"/>
        <v>91.81</v>
      </c>
      <c r="AC6" s="21">
        <f t="shared" si="4"/>
        <v>90.75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26.07</v>
      </c>
      <c r="BG6" s="21">
        <f t="shared" ref="BG6:BO6" si="7">IF(BG7="",NA(),BG7)</f>
        <v>73.099999999999994</v>
      </c>
      <c r="BH6" s="21">
        <f t="shared" si="7"/>
        <v>26.86</v>
      </c>
      <c r="BI6" s="21">
        <f t="shared" si="7"/>
        <v>1.17</v>
      </c>
      <c r="BJ6" s="21">
        <f t="shared" si="7"/>
        <v>19.399999999999999</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100</v>
      </c>
      <c r="BR6" s="21">
        <f t="shared" ref="BR6:BZ6" si="8">IF(BR7="",NA(),BR7)</f>
        <v>100</v>
      </c>
      <c r="BS6" s="21">
        <f t="shared" si="8"/>
        <v>100</v>
      </c>
      <c r="BT6" s="21">
        <f t="shared" si="8"/>
        <v>100</v>
      </c>
      <c r="BU6" s="21">
        <f t="shared" si="8"/>
        <v>100</v>
      </c>
      <c r="BV6" s="21">
        <f t="shared" si="8"/>
        <v>63.06</v>
      </c>
      <c r="BW6" s="21">
        <f t="shared" si="8"/>
        <v>62.5</v>
      </c>
      <c r="BX6" s="21">
        <f t="shared" si="8"/>
        <v>60.59</v>
      </c>
      <c r="BY6" s="21">
        <f t="shared" si="8"/>
        <v>60</v>
      </c>
      <c r="BZ6" s="21">
        <f t="shared" si="8"/>
        <v>59.01</v>
      </c>
      <c r="CA6" s="20" t="str">
        <f>IF(CA7="","",IF(CA7="-","【-】","【"&amp;SUBSTITUTE(TEXT(CA7,"#,##0.00"),"-","△")&amp;"】"))</f>
        <v>【57.03】</v>
      </c>
      <c r="CB6" s="21">
        <f>IF(CB7="",NA(),CB7)</f>
        <v>250.29</v>
      </c>
      <c r="CC6" s="21">
        <f t="shared" ref="CC6:CK6" si="9">IF(CC7="",NA(),CC7)</f>
        <v>256.62</v>
      </c>
      <c r="CD6" s="21">
        <f t="shared" si="9"/>
        <v>266.76</v>
      </c>
      <c r="CE6" s="21">
        <f t="shared" si="9"/>
        <v>271.43</v>
      </c>
      <c r="CF6" s="21">
        <f t="shared" si="9"/>
        <v>275.97000000000003</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44.71</v>
      </c>
      <c r="CN6" s="21">
        <f t="shared" ref="CN6:CV6" si="10">IF(CN7="",NA(),CN7)</f>
        <v>43.55</v>
      </c>
      <c r="CO6" s="21">
        <f t="shared" si="10"/>
        <v>42.1</v>
      </c>
      <c r="CP6" s="21">
        <f t="shared" si="10"/>
        <v>40.799999999999997</v>
      </c>
      <c r="CQ6" s="21">
        <f t="shared" si="10"/>
        <v>39.67</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104299</v>
      </c>
      <c r="D7" s="23">
        <v>47</v>
      </c>
      <c r="E7" s="23">
        <v>18</v>
      </c>
      <c r="F7" s="23">
        <v>0</v>
      </c>
      <c r="G7" s="23">
        <v>0</v>
      </c>
      <c r="H7" s="23" t="s">
        <v>97</v>
      </c>
      <c r="I7" s="23" t="s">
        <v>98</v>
      </c>
      <c r="J7" s="23" t="s">
        <v>99</v>
      </c>
      <c r="K7" s="23" t="s">
        <v>100</v>
      </c>
      <c r="L7" s="23" t="s">
        <v>101</v>
      </c>
      <c r="M7" s="23" t="s">
        <v>102</v>
      </c>
      <c r="N7" s="24" t="s">
        <v>103</v>
      </c>
      <c r="O7" s="24" t="s">
        <v>104</v>
      </c>
      <c r="P7" s="24">
        <v>37.53</v>
      </c>
      <c r="Q7" s="24">
        <v>100</v>
      </c>
      <c r="R7" s="24">
        <v>3767</v>
      </c>
      <c r="S7" s="24">
        <v>12661</v>
      </c>
      <c r="T7" s="24">
        <v>253.91</v>
      </c>
      <c r="U7" s="24">
        <v>49.86</v>
      </c>
      <c r="V7" s="24">
        <v>4700</v>
      </c>
      <c r="W7" s="24">
        <v>0.63</v>
      </c>
      <c r="X7" s="24">
        <v>7460.32</v>
      </c>
      <c r="Y7" s="24">
        <v>92.76</v>
      </c>
      <c r="Z7" s="24">
        <v>96.97</v>
      </c>
      <c r="AA7" s="24">
        <v>94.92</v>
      </c>
      <c r="AB7" s="24">
        <v>91.81</v>
      </c>
      <c r="AC7" s="24">
        <v>90.75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26.07</v>
      </c>
      <c r="BG7" s="24">
        <v>73.099999999999994</v>
      </c>
      <c r="BH7" s="24">
        <v>26.86</v>
      </c>
      <c r="BI7" s="24">
        <v>1.17</v>
      </c>
      <c r="BJ7" s="24">
        <v>19.399999999999999</v>
      </c>
      <c r="BK7" s="24">
        <v>296.89</v>
      </c>
      <c r="BL7" s="24">
        <v>270.57</v>
      </c>
      <c r="BM7" s="24">
        <v>294.27</v>
      </c>
      <c r="BN7" s="24">
        <v>294.08999999999997</v>
      </c>
      <c r="BO7" s="24">
        <v>294.08999999999997</v>
      </c>
      <c r="BP7" s="24">
        <v>307.39</v>
      </c>
      <c r="BQ7" s="24">
        <v>100</v>
      </c>
      <c r="BR7" s="24">
        <v>100</v>
      </c>
      <c r="BS7" s="24">
        <v>100</v>
      </c>
      <c r="BT7" s="24">
        <v>100</v>
      </c>
      <c r="BU7" s="24">
        <v>100</v>
      </c>
      <c r="BV7" s="24">
        <v>63.06</v>
      </c>
      <c r="BW7" s="24">
        <v>62.5</v>
      </c>
      <c r="BX7" s="24">
        <v>60.59</v>
      </c>
      <c r="BY7" s="24">
        <v>60</v>
      </c>
      <c r="BZ7" s="24">
        <v>59.01</v>
      </c>
      <c r="CA7" s="24">
        <v>57.03</v>
      </c>
      <c r="CB7" s="24">
        <v>250.29</v>
      </c>
      <c r="CC7" s="24">
        <v>256.62</v>
      </c>
      <c r="CD7" s="24">
        <v>266.76</v>
      </c>
      <c r="CE7" s="24">
        <v>271.43</v>
      </c>
      <c r="CF7" s="24">
        <v>275.97000000000003</v>
      </c>
      <c r="CG7" s="24">
        <v>264.77</v>
      </c>
      <c r="CH7" s="24">
        <v>269.33</v>
      </c>
      <c r="CI7" s="24">
        <v>280.23</v>
      </c>
      <c r="CJ7" s="24">
        <v>282.70999999999998</v>
      </c>
      <c r="CK7" s="24">
        <v>291.82</v>
      </c>
      <c r="CL7" s="24">
        <v>294.83</v>
      </c>
      <c r="CM7" s="24">
        <v>44.71</v>
      </c>
      <c r="CN7" s="24">
        <v>43.55</v>
      </c>
      <c r="CO7" s="24">
        <v>42.1</v>
      </c>
      <c r="CP7" s="24">
        <v>40.799999999999997</v>
      </c>
      <c r="CQ7" s="24">
        <v>39.67</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2024-02-19T01:17:22Z</cp:lastPrinted>
  <dcterms:created xsi:type="dcterms:W3CDTF">2023-12-12T02:59:55Z</dcterms:created>
  <dcterms:modified xsi:type="dcterms:W3CDTF">2024-02-19T07:02:43Z</dcterms:modified>
  <cp:category/>
</cp:coreProperties>
</file>