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19475D2B-DD3B-4C9A-858B-744355A95BFF}" xr6:coauthVersionLast="47" xr6:coauthVersionMax="47" xr10:uidLastSave="{00000000-0000-0000-0000-000000000000}"/>
  <workbookProtection workbookAlgorithmName="SHA-512" workbookHashValue="QeGanbQ866x634lyaopemgV/vOMJQ2E7rDkjeRg86F0FBrg9K9jtzuVU5F66V5azdADI0B5SThZlcD8911EOaA==" workbookSaltValue="bvj7cyI58lCemYAJ+tvJh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W10" i="4"/>
  <c r="B10" i="4"/>
  <c r="AD8" i="4"/>
  <c r="W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<sst xmlns="http://schemas.openxmlformats.org/spreadsheetml/2006/main" count="247" uniqueCount="121">
  <si>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</si>
  <si>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</si>
  <si>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</si>
  <si>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</si>
  <si>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</si>
  <si>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</si>
  <si>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</si>
  <si>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</si>
  <si>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</si>
  <si>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</si>
  <si>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</si>
  <si>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</si>
  <si>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</si>
  <si>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</si>
  <si>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</si>
  <si>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</si>
  <si>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</si>
  <si>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</si>
  <si>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</si>
  <si>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</si>
  <si>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</si>
  <si>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</si>
  <si>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</si>
  <si>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</si>
  <si>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</si>
  <si>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</si>
  <si>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</si>
  <si>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</si>
  <si>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</si>
  <si>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</si>
  <si>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</si>
  <si>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</si>
  <si>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</si>
  <si>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</si>
  <si>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</si>
  <si>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</si>
  <si>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</si>
  <si>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</si>
  <si>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</si>
  <si>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</si>
  <si>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</si>
  <si>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</si>
  <si>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</si>
  <si>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</si>
  <si>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</si>
  <si>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</si>
  <si>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</si>
  <si>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</si>
  <si>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</si>
  <si>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</si>
  <si>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</si>
  <si>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</si>
  <si>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</si>
  <si>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</si>
  <si>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</si>
  <si>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</si>
  <si>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</si>
  <si>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</si>
  <si>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</si>
  <si>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</si>
  <si>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</si>
  <si>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</si>
  <si>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</si>
  <si>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</si>
  <si>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</si>
  <si>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</si>
  <si>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</si>
  <si>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</si>
  <si>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</si>
  <si>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</si>
  <si>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</si>
  <si>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</si>
  <si>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</si>
  <si>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</si>
  <si>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</si>
  <si>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</si>
  <si>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</si>
  <si>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</si>
  <si>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</si>
  <si>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</si>
  <si>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</si>
  <si>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</si>
  <si>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</si>
  <si>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</si>
  <si>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</si>
  <si>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</si>
  <si>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</si>
  <si>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</si>
  <si>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</si>
  <si>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</si>
  <si>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</si>
  <si>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</si>
  <si>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</si>
  <si>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</si>
  <si>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</si>
  <si>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</si>
  <si>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</si>
  <si>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</si>
  <si>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</si>
  <si>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</si>
  <si>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</si>
  <si>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</si>
  <si>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</si>
  <si>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</si>
  <si>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</si>
  <si>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</si>
  <si>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</si>
  <si>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</si>
  <si>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</si>
  <si>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</si>
  <si>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</si>
  <si>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</si>
  <si>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</si>
  <si>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</si>
  <si>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</si>
  <si>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</si>
  <si>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</si>
  <si>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</si>
  <si>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平成７年度から事業を開始し、令和４年度で２８年が経過した。
　浄化槽本体の修繕は数基行ったが、布設替えを行う必要がある状況ではない。
　今後、老朽化が進めば計画的に布設替えを行っていく必要がある。</t>
    <phoneticPr fontId="4"/>
  </si>
  <si>
    <t>　維持管理費等の効率化を図りつつ使用料の改定を視野に入れ経営改善していく必要がある。
　公営企業会計の適用については、令和５年度から適用。</t>
    <rPh sb="66" eb="68">
      <t>テキヨウ</t>
    </rPh>
    <phoneticPr fontId="4"/>
  </si>
  <si>
    <t>①収益的収支比率
　一般会計からの繰入金に依存している状況。
④企業債残高対事業規模比率
　企業債の償還金は１００％一般会計からの繰入金に依存している状況。
⑤経費回収率
　使用料で回収すべき経費を賄えていない状況。
⑥汚水処理原価
　修繕費の減により汚水処理原価が下がった。
⑦施設利用率
　施設利用率は、横ばいである。
⑧水洗化率
　水洗便所の整備が進み１００％の値である。
現状・課題のコメント
　水洗化率は１００％の値ではあるが、汚水処理人口の減少等により使用料の増加は見込まれないので一般会計からの繰入金に依存している状況
　維持管理費等の効率化を図りつつ使用料の改定を視野に入れ経営改善していく必要がある。</t>
    <rPh sb="120" eb="121">
      <t>ヒ</t>
    </rPh>
    <rPh sb="122" eb="123">
      <t>ゲン</t>
    </rPh>
    <rPh sb="126" eb="130">
      <t>オスイショリ</t>
    </rPh>
    <rPh sb="130" eb="132">
      <t>ゲンカ</t>
    </rPh>
    <rPh sb="133" eb="134">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</si>
</sst>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8A-4B6D-95A4-A7947E60E5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8A-4B6D-95A4-A7947E60E5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87.78</c:v>
                </c:pt>
                <c:pt idx="1">
                  <c:v>72.709999999999994</c:v>
                </c:pt>
                <c:pt idx="2">
                  <c:v>70.39</c:v>
                </c:pt>
                <c:pt idx="3">
                  <c:v>69.959999999999994</c:v>
                </c:pt>
                <c:pt idx="4">
                  <c:v>73.53</c:v>
                </c:pt>
              </c:numCache>
            </c:numRef>
          </c:val>
          <c:extLst>
            <c:ext xmlns:c16="http://schemas.microsoft.com/office/drawing/2014/chart" uri="{C3380CC4-5D6E-409C-BE32-E72D297353CC}">
              <c16:uniqueId val="{00000000-5A08-4203-8546-F072BA032D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8-4203-8546-F072BA032D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1-4A6C-8F35-042ADFF7029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1-4A6C-8F35-042ADFF7029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6-4374-B3E7-2912CABDAE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6-4374-B3E7-2912CABDAE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3B-4F58-9B3C-6C5197E078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3B-4F58-9B3C-6C5197E078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ED-4293-8F19-06A61061A5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ED-4293-8F19-06A61061A5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53.66</c:v>
                </c:pt>
                <c:pt idx="1">
                  <c:v>0</c:v>
                </c:pt>
                <c:pt idx="2">
                  <c:v>0</c:v>
                </c:pt>
                <c:pt idx="3">
                  <c:v>0</c:v>
                </c:pt>
                <c:pt idx="4">
                  <c:v>0</c:v>
                </c:pt>
              </c:numCache>
            </c:numRef>
          </c:val>
          <c:extLst>
            <c:ext xmlns:c16="http://schemas.microsoft.com/office/drawing/2014/chart" uri="{C3380CC4-5D6E-409C-BE32-E72D297353CC}">
              <c16:uniqueId val="{00000000-44D3-476A-9C82-3464D71EA1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44D3-476A-9C82-3464D71EA1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50.58</c:v>
                </c:pt>
                <c:pt idx="1">
                  <c:v>45.31</c:v>
                </c:pt>
                <c:pt idx="2">
                  <c:v>43.82</c:v>
                </c:pt>
                <c:pt idx="3">
                  <c:v>43.34</c:v>
                </c:pt>
                <c:pt idx="4">
                  <c:v>45.75</c:v>
                </c:pt>
              </c:numCache>
            </c:numRef>
          </c:val>
          <c:extLst>
            <c:ext xmlns:c16="http://schemas.microsoft.com/office/drawing/2014/chart" uri="{C3380CC4-5D6E-409C-BE32-E72D297353CC}">
              <c16:uniqueId val="{00000000-17CF-4D7D-93AA-96349DC15F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17CF-4D7D-93AA-96349DC15F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245.33</c:v>
                </c:pt>
                <c:pt idx="1">
                  <c:v>270.64</c:v>
                </c:pt>
                <c:pt idx="2">
                  <c:v>283.29000000000002</c:v>
                </c:pt>
                <c:pt idx="3">
                  <c:v>288.55</c:v>
                </c:pt>
                <c:pt idx="4">
                  <c:v>251.55</c:v>
                </c:pt>
              </c:numCache>
            </c:numRef>
          </c:val>
          <c:extLst>
            <c:ext xmlns:c16="http://schemas.microsoft.com/office/drawing/2014/chart" uri="{C3380CC4-5D6E-409C-BE32-E72D297353CC}">
              <c16:uniqueId val="{00000000-385E-4CF7-A733-CF4296F3C8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385E-4CF7-A733-CF4296F3C8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40.54</c:v>
                </c:pt>
                <c:pt idx="1">
                  <c:v>43.24</c:v>
                </c:pt>
                <c:pt idx="2">
                  <c:v>43.24</c:v>
                </c:pt>
                <c:pt idx="3">
                  <c:v>40.54</c:v>
                </c:pt>
                <c:pt idx="4">
                  <c:v>40.54</c:v>
                </c:pt>
              </c:numCache>
            </c:numRef>
          </c:val>
          <c:extLst>
            <c:ext xmlns:c16="http://schemas.microsoft.com/office/drawing/2014/chart" uri="{C3380CC4-5D6E-409C-BE32-E72D297353CC}">
              <c16:uniqueId val="{00000000-A19E-4D07-9103-F57A6BF75E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A19E-4D07-9103-F57A6BF75E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5E-4000-AA58-80D2EC16B0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605E-4000-AA58-80D2EC16B0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中之条町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14938</v>
      </c>
      <c r="AM8" s="46"/>
      <c r="AN8" s="46"/>
      <c r="AO8" s="46"/>
      <c r="AP8" s="46"/>
      <c r="AQ8" s="46"/>
      <c r="AR8" s="46"/>
      <c r="AS8" s="46"/>
      <c r="AT8" s="45">
        <f>データ!T6</f>
        <v>439.28</v>
      </c>
      <c r="AU8" s="45"/>
      <c r="AV8" s="45"/>
      <c r="AW8" s="45"/>
      <c r="AX8" s="45"/>
      <c r="AY8" s="45"/>
      <c r="AZ8" s="45"/>
      <c r="BA8" s="45"/>
      <c r="BB8" s="45">
        <f>データ!U6</f>
        <v>34.01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0.38</v>
      </c>
      <c r="Q10" s="45"/>
      <c r="R10" s="45"/>
      <c r="S10" s="45"/>
      <c r="T10" s="45"/>
      <c r="U10" s="45"/>
      <c r="V10" s="45"/>
      <c r="W10" s="45">
        <f>データ!Q6</f>
        <v>100</v>
      </c>
      <c r="X10" s="45"/>
      <c r="Y10" s="45"/>
      <c r="Z10" s="45"/>
      <c r="AA10" s="45"/>
      <c r="AB10" s="45"/>
      <c r="AC10" s="45"/>
      <c r="AD10" s="46">
        <f>データ!R6</f>
        <v>2200</v>
      </c>
      <c r="AE10" s="46"/>
      <c r="AF10" s="46"/>
      <c r="AG10" s="46"/>
      <c r="AH10" s="46"/>
      <c r="AI10" s="46"/>
      <c r="AJ10" s="46"/>
      <c r="AK10" s="2"/>
      <c r="AL10" s="46">
        <f>データ!V6</f>
        <v>56</v>
      </c>
      <c r="AM10" s="46"/>
      <c r="AN10" s="46"/>
      <c r="AO10" s="46"/>
      <c r="AP10" s="46"/>
      <c r="AQ10" s="46"/>
      <c r="AR10" s="46"/>
      <c r="AS10" s="46"/>
      <c r="AT10" s="45">
        <f>データ!W6</f>
        <v>0.01</v>
      </c>
      <c r="AU10" s="45"/>
      <c r="AV10" s="45"/>
      <c r="AW10" s="45"/>
      <c r="AX10" s="45"/>
      <c r="AY10" s="45"/>
      <c r="AZ10" s="45"/>
      <c r="BA10" s="45"/>
      <c r="BB10" s="45">
        <f>データ!X6</f>
        <v>5600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43</v>
      </c>
      <c r="O86" s="12" t="str">
        <f>データ!EO6</f>
        <v>【-】</v>
      </c>
    </row>
  </sheetData>
  <sheetProtection algorithmName="SHA-512" hashValue="IthXNN7WqA/edRbzFM6jprCCkaLHhgU8YsbYPducO8rwbg7+0spaQdKAgl8SGU58zokaHqPqtu4P01urJBk7+g==" saltValue="RSVpXiHNI6TIbNrkbqQ5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104213</v>
      </c>
      <c r="D6" s="19">
        <f t="shared" si="3"/>
        <v>47</v>
      </c>
      <c r="E6" s="19">
        <f t="shared" si="3"/>
        <v>18</v>
      </c>
      <c r="F6" s="19">
        <f t="shared" si="3"/>
        <v>1</v>
      </c>
      <c r="G6" s="19">
        <f t="shared" si="3"/>
        <v>0</v>
      </c>
      <c r="H6" s="19" t="str">
        <f t="shared" si="3"/>
        <v>群馬県　中之条町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0.38</v>
      </c>
      <c r="Q6" s="20">
        <f t="shared" si="3"/>
        <v>100</v>
      </c>
      <c r="R6" s="20">
        <f t="shared" si="3"/>
        <v>2200</v>
      </c>
      <c r="S6" s="20">
        <f t="shared" si="3"/>
        <v>14938</v>
      </c>
      <c r="T6" s="20">
        <f t="shared" si="3"/>
        <v>439.28</v>
      </c>
      <c r="U6" s="20">
        <f t="shared" si="3"/>
        <v>34.01</v>
      </c>
      <c r="V6" s="20">
        <f t="shared" si="3"/>
        <v>56</v>
      </c>
      <c r="W6" s="20">
        <f t="shared" si="3"/>
        <v>0.01</v>
      </c>
      <c r="X6" s="20">
        <f t="shared" si="3"/>
        <v>5600</v>
      </c>
      <c r="Y6" s="21">
        <f>IF(Y7="",NA(),Y7)</f>
        <v>87.78</v>
      </c>
      <c r="Z6" s="21">
        <f t="shared" ref="Z6:AH6" si="4">IF(Z7="",NA(),Z7)</f>
        <v>72.709999999999994</v>
      </c>
      <c r="AA6" s="21">
        <f t="shared" si="4"/>
        <v>70.39</v>
      </c>
      <c r="AB6" s="21">
        <f t="shared" si="4"/>
        <v>69.959999999999994</v>
      </c>
      <c r="AC6" s="21">
        <f t="shared" si="4"/>
        <v>73.53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53.66</v>
      </c>
      <c r="BG6" s="20">
        <f t="shared" ref="BG6:BO6" si="7">IF(BG7="",NA(),BG7)</f>
        <v>0</v>
      </c>
      <c r="BH6" s="20">
        <f t="shared" si="7"/>
        <v>0</v>
      </c>
      <c r="BI6" s="20">
        <f t="shared" si="7"/>
        <v>0</v>
      </c>
      <c r="BJ6" s="20">
        <f t="shared" si="7"/>
        <v>0</v>
      </c>
      <c r="BK6" s="21">
        <f t="shared" si="7"/>
        <v>855.65</v>
      </c>
      <c r="BL6" s="21">
        <f t="shared" si="7"/>
        <v>862.99</v>
      </c>
      <c r="BM6" s="21">
        <f t="shared" si="7"/>
        <v>782.91</v>
      </c>
      <c r="BN6" s="21">
        <f t="shared" si="7"/>
        <v>783.21</v>
      </c>
      <c r="BO6" s="21">
        <f t="shared" si="7"/>
        <v>902.04</v>
      </c>
      <c r="BP6" s="20" t="str">
        <f>IF(BP7="","",IF(BP7="-","【-】","【"&amp;SUBSTITUTE(TEXT(BP7,"#,##0.00"),"-","△")&amp;"】"))</f>
        <v>【881.57】</v>
      </c>
      <c r="BQ6" s="21">
        <f>IF(BQ7="",NA(),BQ7)</f>
        <v>50.58</v>
      </c>
      <c r="BR6" s="21">
        <f t="shared" ref="BR6:BZ6" si="8">IF(BR7="",NA(),BR7)</f>
        <v>45.31</v>
      </c>
      <c r="BS6" s="21">
        <f t="shared" si="8"/>
        <v>43.82</v>
      </c>
      <c r="BT6" s="21">
        <f t="shared" si="8"/>
        <v>43.34</v>
      </c>
      <c r="BU6" s="21">
        <f t="shared" si="8"/>
        <v>45.75</v>
      </c>
      <c r="BV6" s="21">
        <f t="shared" si="8"/>
        <v>52.23</v>
      </c>
      <c r="BW6" s="21">
        <f t="shared" si="8"/>
        <v>50.06</v>
      </c>
      <c r="BX6" s="21">
        <f t="shared" si="8"/>
        <v>49.38</v>
      </c>
      <c r="BY6" s="21">
        <f t="shared" si="8"/>
        <v>48.53</v>
      </c>
      <c r="BZ6" s="21">
        <f t="shared" si="8"/>
        <v>46.11</v>
      </c>
      <c r="CA6" s="20" t="str">
        <f>IF(CA7="","",IF(CA7="-","【-】","【"&amp;SUBSTITUTE(TEXT(CA7,"#,##0.00"),"-","△")&amp;"】"))</f>
        <v>【46.46】</v>
      </c>
      <c r="CB6" s="21">
        <f>IF(CB7="",NA(),CB7)</f>
        <v>245.33</v>
      </c>
      <c r="CC6" s="21">
        <f t="shared" ref="CC6:CK6" si="9">IF(CC7="",NA(),CC7)</f>
        <v>270.64</v>
      </c>
      <c r="CD6" s="21">
        <f t="shared" si="9"/>
        <v>283.29000000000002</v>
      </c>
      <c r="CE6" s="21">
        <f t="shared" si="9"/>
        <v>288.55</v>
      </c>
      <c r="CF6" s="21">
        <f t="shared" si="9"/>
        <v>251.55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40.54</v>
      </c>
      <c r="CN6" s="21">
        <f t="shared" ref="CN6:CV6" si="10">IF(CN7="",NA(),CN7)</f>
        <v>43.24</v>
      </c>
      <c r="CO6" s="21">
        <f t="shared" si="10"/>
        <v>43.24</v>
      </c>
      <c r="CP6" s="21">
        <f t="shared" si="10"/>
        <v>40.54</v>
      </c>
      <c r="CQ6" s="21">
        <f t="shared" si="10"/>
        <v>40.54</v>
      </c>
      <c r="CR6" s="21">
        <f t="shared" si="10"/>
        <v>50.56</v>
      </c>
      <c r="CS6" s="21">
        <f t="shared" si="10"/>
        <v>47.35</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104213</v>
      </c>
      <c r="D7" s="23">
        <v>47</v>
      </c>
      <c r="E7" s="23">
        <v>18</v>
      </c>
      <c r="F7" s="23">
        <v>1</v>
      </c>
      <c r="G7" s="23">
        <v>0</v>
      </c>
      <c r="H7" s="23" t="s">
        <v>97</v>
      </c>
      <c r="I7" s="23" t="s">
        <v>98</v>
      </c>
      <c r="J7" s="23" t="s">
        <v>99</v>
      </c>
      <c r="K7" s="23" t="s">
        <v>100</v>
      </c>
      <c r="L7" s="23" t="s">
        <v>101</v>
      </c>
      <c r="M7" s="23" t="s">
        <v>102</v>
      </c>
      <c r="N7" s="24" t="s">
        <v>103</v>
      </c>
      <c r="O7" s="24" t="s">
        <v>104</v>
      </c>
      <c r="P7" s="24">
        <v>0.38</v>
      </c>
      <c r="Q7" s="24">
        <v>100</v>
      </c>
      <c r="R7" s="24">
        <v>2200</v>
      </c>
      <c r="S7" s="24">
        <v>14938</v>
      </c>
      <c r="T7" s="24">
        <v>439.28</v>
      </c>
      <c r="U7" s="24">
        <v>34.01</v>
      </c>
      <c r="V7" s="24">
        <v>56</v>
      </c>
      <c r="W7" s="24">
        <v>0.01</v>
      </c>
      <c r="X7" s="24">
        <v>5600</v>
      </c>
      <c r="Y7" s="24">
        <v>87.78</v>
      </c>
      <c r="Z7" s="24">
        <v>72.709999999999994</v>
      </c>
      <c r="AA7" s="24">
        <v>70.39</v>
      </c>
      <c r="AB7" s="24">
        <v>69.959999999999994</v>
      </c>
      <c r="AC7" s="24">
        <v>73.53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53.66</v>
      </c>
      <c r="BG7" s="24">
        <v>0</v>
      </c>
      <c r="BH7" s="24">
        <v>0</v>
      </c>
      <c r="BI7" s="24">
        <v>0</v>
      </c>
      <c r="BJ7" s="24">
        <v>0</v>
      </c>
      <c r="BK7" s="24">
        <v>855.65</v>
      </c>
      <c r="BL7" s="24">
        <v>862.99</v>
      </c>
      <c r="BM7" s="24">
        <v>782.91</v>
      </c>
      <c r="BN7" s="24">
        <v>783.21</v>
      </c>
      <c r="BO7" s="24">
        <v>902.04</v>
      </c>
      <c r="BP7" s="24">
        <v>881.57</v>
      </c>
      <c r="BQ7" s="24">
        <v>50.58</v>
      </c>
      <c r="BR7" s="24">
        <v>45.31</v>
      </c>
      <c r="BS7" s="24">
        <v>43.82</v>
      </c>
      <c r="BT7" s="24">
        <v>43.34</v>
      </c>
      <c r="BU7" s="24">
        <v>45.75</v>
      </c>
      <c r="BV7" s="24">
        <v>52.23</v>
      </c>
      <c r="BW7" s="24">
        <v>50.06</v>
      </c>
      <c r="BX7" s="24">
        <v>49.38</v>
      </c>
      <c r="BY7" s="24">
        <v>48.53</v>
      </c>
      <c r="BZ7" s="24">
        <v>46.11</v>
      </c>
      <c r="CA7" s="24">
        <v>46.46</v>
      </c>
      <c r="CB7" s="24">
        <v>245.33</v>
      </c>
      <c r="CC7" s="24">
        <v>270.64</v>
      </c>
      <c r="CD7" s="24">
        <v>283.29000000000002</v>
      </c>
      <c r="CE7" s="24">
        <v>288.55</v>
      </c>
      <c r="CF7" s="24">
        <v>251.55</v>
      </c>
      <c r="CG7" s="24">
        <v>294.05</v>
      </c>
      <c r="CH7" s="24">
        <v>309.22000000000003</v>
      </c>
      <c r="CI7" s="24">
        <v>316.97000000000003</v>
      </c>
      <c r="CJ7" s="24">
        <v>326.17</v>
      </c>
      <c r="CK7" s="24">
        <v>336.93</v>
      </c>
      <c r="CL7" s="24">
        <v>339.86</v>
      </c>
      <c r="CM7" s="24">
        <v>40.54</v>
      </c>
      <c r="CN7" s="24">
        <v>43.24</v>
      </c>
      <c r="CO7" s="24">
        <v>43.24</v>
      </c>
      <c r="CP7" s="24">
        <v>40.54</v>
      </c>
      <c r="CQ7" s="24">
        <v>40.54</v>
      </c>
      <c r="CR7" s="24">
        <v>50.56</v>
      </c>
      <c r="CS7" s="24">
        <v>47.35</v>
      </c>
      <c r="CT7" s="24">
        <v>46.36</v>
      </c>
      <c r="CU7" s="24">
        <v>46.45</v>
      </c>
      <c r="CV7" s="24">
        <v>45.36</v>
      </c>
      <c r="CW7" s="24">
        <v>45.78</v>
      </c>
      <c r="CX7" s="24">
        <v>100</v>
      </c>
      <c r="CY7" s="24">
        <v>100</v>
      </c>
      <c r="CZ7" s="24">
        <v>100</v>
      </c>
      <c r="DA7" s="24">
        <v>100</v>
      </c>
      <c r="DB7" s="24">
        <v>100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2023-12-12T03:01:53Z</dcterms:created>
  <dcterms:modified xsi:type="dcterms:W3CDTF">2024-02-08T02:12:20Z</dcterms:modified>
  <cp:category/>
</cp:coreProperties>
</file>