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2326\Downloads\【県】市町村課\6.1.22【21〆今井まで提出】公営企業に係る経営比較分析表（令和４年度決算）の分析等について（県市町村課：依頼）【電気事業注意】\県市町村課より　川場村用\提出\"/>
    </mc:Choice>
  </mc:AlternateContent>
  <xr:revisionPtr revIDLastSave="0" documentId="8_{E7191DBA-342E-42DC-B026-9787AA71D1DC}" xr6:coauthVersionLast="36" xr6:coauthVersionMax="36" xr10:uidLastSave="{00000000-0000-0000-0000-000000000000}"/>
  <workbookProtection workbookAlgorithmName="SHA-512" workbookHashValue="qmFO1vJUV25IbNqx+TMHsgTlwt+d6QHDfla/zMFj/MQHvdnvC0P3deB9QB7XvoT45BPzzym4s1jcelvl1fv3bw==" workbookSaltValue="obSng5pKsMbO4MGjGcZCpQ=="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<sst xmlns="http://schemas.openxmlformats.org/spreadsheetml/2006/main" count="233" uniqueCount="117">
  <si>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</si>
  <si>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</si>
  <si>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</si>
  <si>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</si>
  <si>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</si>
  <si>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</si>
  <si>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</si>
  <si>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</si>
  <si>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</si>
  <si>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</si>
  <si>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</si>
  <si>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</si>
  <si>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</si>
  <si>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</si>
  <si>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</si>
  <si>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</si>
  <si>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</si>
  <si>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</si>
  <si>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</si>
  <si>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</si>
  <si>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</si>
  <si>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</si>
  <si>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</si>
  <si>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</si>
  <si>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</si>
  <si>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</si>
  <si>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</si>
  <si>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</si>
  <si>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</si>
  <si>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</si>
  <si>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</si>
  <si>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</si>
  <si>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</si>
  <si>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</si>
  <si>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</si>
  <si>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</si>
  <si>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</si>
  <si>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</si>
  <si>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</si>
  <si>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</si>
  <si>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</si>
  <si>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</si>
  <si>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</si>
  <si>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</si>
  <si>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</si>
  <si>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</si>
  <si>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</si>
  <si>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</si>
  <si>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</si>
  <si>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</si>
  <si>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</si>
  <si>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</si>
  <si>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</si>
  <si>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</si>
  <si>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</si>
  <si>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</si>
  <si>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</si>
  <si>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</si>
  <si>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</si>
  <si>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</si>
  <si>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</si>
  <si>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</si>
  <si>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</si>
  <si>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</si>
  <si>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</si>
  <si>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</si>
  <si>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</si>
  <si>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</si>
  <si>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</si>
  <si>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</si>
  <si>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</si>
  <si>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</si>
  <si>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</si>
  <si>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</si>
  <si>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</si>
  <si>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</si>
  <si>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</si>
  <si>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</si>
  <si>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</si>
  <si>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</si>
  <si>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</si>
  <si>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</si>
  <si>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</si>
  <si>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</si>
  <si>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</si>
  <si>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</si>
  <si>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</si>
  <si>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</si>
  <si>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</si>
  <si>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</si>
  <si>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</si>
  <si>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</si>
  <si>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</si>
  <si>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</si>
  <si>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</si>
  <si>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川場村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</si>
  <si>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</si>
  <si>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</si>
  <si>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</si>
  <si>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</si>
  <si>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</si>
  <si>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</si>
  <si>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</si>
  <si>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</si>
  <si>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</si>
  <si>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</si>
  <si>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</si>
  <si>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</si>
  <si>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</si>
  <si>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</si>
  <si>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</si>
  <si>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</si>
  <si>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</si>
  <si>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</si>
  <si>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老朽化対策、管路の更新等、計画的に進め、経費の平準化を図っていく。
　また、料金見直しは、今後の財源確保のため大きな課題であるが、管内市町村の現状や村民への説明等も含め、慎重に検討していかなければならない。</t>
    <phoneticPr fontId="4"/>
  </si>
  <si>
    <t>管路の整備後、更新をしていないため、老朽化による破損、漏水等が増加している。
　施設設備も最低限の修繕で補っているが、修繕費用は増加しているのが現状である。
　計画的に改修を進めていく必要がある。</t>
    <rPh sb="92" eb="94">
      <t>ヒツヨウ</t>
    </rPh>
    <phoneticPr fontId="4"/>
  </si>
  <si>
    <t>「収益的収支比率」をみると昨年度とほぼ同じ比率となっている。全国平均、類似団体平均より高い比率ではあるが、老朽化による修繕等が今後も増加することが予想されるため、料金改定を進めていく必要があると考える。
　「企業債残高対給水収益比率」は、昨年度と同様、公営企業法適用に伴い起債を行っため数値の変動は少ない。
　「料金回収率」は、昨年度に台帳不備による管の伏せ替え、老朽化による機械器具の修繕費用等の増加が要因で大きく減少しているが、今年度は、以前と同じくらいの数値に増加している。
　「給水原価」は昨年度と比較し大きく増加している。これは「有収率」が減少していることが要因となっている。
　「有収率」は大きく減少しているが、これは年間総配水量が増加したことに対し、年間総有収水量の数値はあまり変化していないためである。各種経費の増加を考えると、料金改定が必要である
　以上のようなことから、経営状況が健全とは言い難い状態である。
　</t>
    <rPh sb="119" eb="122">
      <t>サクネンド</t>
    </rPh>
    <rPh sb="123" eb="125">
      <t>ドウヨウ</t>
    </rPh>
    <rPh sb="143" eb="145">
      <t>スウチ</t>
    </rPh>
    <rPh sb="146" eb="148">
      <t>ヘンドウ</t>
    </rPh>
    <rPh sb="149" eb="150">
      <t>スク</t>
    </rPh>
    <rPh sb="205" eb="206">
      <t>オオ</t>
    </rPh>
    <rPh sb="208" eb="210">
      <t>ゲンショウ</t>
    </rPh>
    <rPh sb="216" eb="219">
      <t>コンネンド</t>
    </rPh>
    <rPh sb="221" eb="223">
      <t>イゼン</t>
    </rPh>
    <rPh sb="224" eb="225">
      <t>オナ</t>
    </rPh>
    <rPh sb="230" eb="232">
      <t>スウチ</t>
    </rPh>
    <rPh sb="233" eb="235">
      <t>ゾウカ</t>
    </rPh>
    <rPh sb="249" eb="252">
      <t>サクネンド</t>
    </rPh>
    <rPh sb="253" eb="255">
      <t>ヒカク</t>
    </rPh>
    <rPh sb="256" eb="257">
      <t>オオ</t>
    </rPh>
    <rPh sb="259" eb="261">
      <t>ゾウカ</t>
    </rPh>
    <rPh sb="275" eb="277">
      <t>ゲンショウ</t>
    </rPh>
    <rPh sb="301" eb="302">
      <t>オオ</t>
    </rPh>
    <rPh sb="304" eb="306">
      <t>ゲンショウ</t>
    </rPh>
    <rPh sb="315" eb="317">
      <t>ネンカン</t>
    </rPh>
    <rPh sb="317" eb="318">
      <t>ソウ</t>
    </rPh>
    <rPh sb="318" eb="321">
      <t>ハイスイリョウ</t>
    </rPh>
    <rPh sb="322" eb="324">
      <t>ゾウカ</t>
    </rPh>
    <rPh sb="329" eb="330">
      <t>タイ</t>
    </rPh>
    <rPh sb="332" eb="334">
      <t>ネンカン</t>
    </rPh>
    <rPh sb="334" eb="335">
      <t>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</si>
</sst>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6E-4662-9D18-E202BD49CD3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246E-4662-9D18-E202BD49CD3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43.48</c:v>
                </c:pt>
                <c:pt idx="1">
                  <c:v>37.08</c:v>
                </c:pt>
                <c:pt idx="2">
                  <c:v>37.5</c:v>
                </c:pt>
                <c:pt idx="3">
                  <c:v>37.26</c:v>
                </c:pt>
                <c:pt idx="4">
                  <c:v>45.22</c:v>
                </c:pt>
              </c:numCache>
            </c:numRef>
          </c:val>
          <c:extLst>
            <c:ext xmlns:c16="http://schemas.microsoft.com/office/drawing/2014/chart" uri="{C3380CC4-5D6E-409C-BE32-E72D297353CC}">
              <c16:uniqueId val="{00000000-CDB4-4773-97C2-55E5B00B242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CDB4-4773-97C2-55E5B00B242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58.47</c:v>
                </c:pt>
                <c:pt idx="1">
                  <c:v>66.599999999999994</c:v>
                </c:pt>
                <c:pt idx="2">
                  <c:v>63.48</c:v>
                </c:pt>
                <c:pt idx="3">
                  <c:v>66.47</c:v>
                </c:pt>
                <c:pt idx="4">
                  <c:v>56.28</c:v>
                </c:pt>
              </c:numCache>
            </c:numRef>
          </c:val>
          <c:extLst>
            <c:ext xmlns:c16="http://schemas.microsoft.com/office/drawing/2014/chart" uri="{C3380CC4-5D6E-409C-BE32-E72D297353CC}">
              <c16:uniqueId val="{00000000-B794-44C3-82E6-8D249D06645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B794-44C3-82E6-8D249D06645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96.87</c:v>
                </c:pt>
                <c:pt idx="1">
                  <c:v>98.23</c:v>
                </c:pt>
                <c:pt idx="2">
                  <c:v>87.37</c:v>
                </c:pt>
                <c:pt idx="3">
                  <c:v>86.56</c:v>
                </c:pt>
                <c:pt idx="4">
                  <c:v>88.21</c:v>
                </c:pt>
              </c:numCache>
            </c:numRef>
          </c:val>
          <c:extLst>
            <c:ext xmlns:c16="http://schemas.microsoft.com/office/drawing/2014/chart" uri="{C3380CC4-5D6E-409C-BE32-E72D297353CC}">
              <c16:uniqueId val="{00000000-2E90-4AA5-A0F9-D74B2B1352F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2E90-4AA5-A0F9-D74B2B1352F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CD-460F-84B5-0A4CAC2180A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CD-460F-84B5-0A4CAC2180A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2E-47E9-939F-BCE013B01E3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2E-47E9-939F-BCE013B01E3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C1-474C-B514-41613D33FA4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C1-474C-B514-41613D33FA4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0C-4494-A61A-967C1FA47AF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0C-4494-A61A-967C1FA47AF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19.54</c:v>
                </c:pt>
                <c:pt idx="1">
                  <c:v>16.63</c:v>
                </c:pt>
                <c:pt idx="2">
                  <c:v>20.16</c:v>
                </c:pt>
                <c:pt idx="3">
                  <c:v>42.18</c:v>
                </c:pt>
                <c:pt idx="4">
                  <c:v>36.57</c:v>
                </c:pt>
              </c:numCache>
            </c:numRef>
          </c:val>
          <c:extLst>
            <c:ext xmlns:c16="http://schemas.microsoft.com/office/drawing/2014/chart" uri="{C3380CC4-5D6E-409C-BE32-E72D297353CC}">
              <c16:uniqueId val="{00000000-57E8-4D97-A38A-2C65279E7D3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57E8-4D97-A38A-2C65279E7D3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90.4</c:v>
                </c:pt>
                <c:pt idx="1">
                  <c:v>87.8</c:v>
                </c:pt>
                <c:pt idx="2">
                  <c:v>83.49</c:v>
                </c:pt>
                <c:pt idx="3">
                  <c:v>57.06</c:v>
                </c:pt>
                <c:pt idx="4">
                  <c:v>79.209999999999994</c:v>
                </c:pt>
              </c:numCache>
            </c:numRef>
          </c:val>
          <c:extLst>
            <c:ext xmlns:c16="http://schemas.microsoft.com/office/drawing/2014/chart" uri="{C3380CC4-5D6E-409C-BE32-E72D297353CC}">
              <c16:uniqueId val="{00000000-DE0E-4384-BF22-381D4EAC102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DE0E-4384-BF22-381D4EAC102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88.43</c:v>
                </c:pt>
                <c:pt idx="1">
                  <c:v>90.77</c:v>
                </c:pt>
                <c:pt idx="2">
                  <c:v>98.01</c:v>
                </c:pt>
                <c:pt idx="3">
                  <c:v>142.11000000000001</c:v>
                </c:pt>
                <c:pt idx="4">
                  <c:v>95.51</c:v>
                </c:pt>
              </c:numCache>
            </c:numRef>
          </c:val>
          <c:extLst>
            <c:ext xmlns:c16="http://schemas.microsoft.com/office/drawing/2014/chart" uri="{C3380CC4-5D6E-409C-BE32-E72D297353CC}">
              <c16:uniqueId val="{00000000-BE5B-4FA3-8BF0-01840C19843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BE5B-4FA3-8BF0-01840C19843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AB13" zoomScale="90" zoomScaleNormal="100" zoomScaleSheetLayoutView="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群馬県　川場村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3105</v>
      </c>
      <c r="AM8" s="55"/>
      <c r="AN8" s="55"/>
      <c r="AO8" s="55"/>
      <c r="AP8" s="55"/>
      <c r="AQ8" s="55"/>
      <c r="AR8" s="55"/>
      <c r="AS8" s="55"/>
      <c r="AT8" s="45">
        <f>データ!$S$6</f>
        <v>85.25</v>
      </c>
      <c r="AU8" s="45"/>
      <c r="AV8" s="45"/>
      <c r="AW8" s="45"/>
      <c r="AX8" s="45"/>
      <c r="AY8" s="45"/>
      <c r="AZ8" s="45"/>
      <c r="BA8" s="45"/>
      <c r="BB8" s="45">
        <f>データ!$T$6</f>
        <v>36.42</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97.5</v>
      </c>
      <c r="Q10" s="45"/>
      <c r="R10" s="45"/>
      <c r="S10" s="45"/>
      <c r="T10" s="45"/>
      <c r="U10" s="45"/>
      <c r="V10" s="45"/>
      <c r="W10" s="55">
        <f>データ!$Q$6</f>
        <v>1320</v>
      </c>
      <c r="X10" s="55"/>
      <c r="Y10" s="55"/>
      <c r="Z10" s="55"/>
      <c r="AA10" s="55"/>
      <c r="AB10" s="55"/>
      <c r="AC10" s="55"/>
      <c r="AD10" s="2"/>
      <c r="AE10" s="2"/>
      <c r="AF10" s="2"/>
      <c r="AG10" s="2"/>
      <c r="AH10" s="2"/>
      <c r="AI10" s="2"/>
      <c r="AJ10" s="2"/>
      <c r="AK10" s="2"/>
      <c r="AL10" s="55">
        <f>データ!$U$6</f>
        <v>3008</v>
      </c>
      <c r="AM10" s="55"/>
      <c r="AN10" s="55"/>
      <c r="AO10" s="55"/>
      <c r="AP10" s="55"/>
      <c r="AQ10" s="55"/>
      <c r="AR10" s="55"/>
      <c r="AS10" s="55"/>
      <c r="AT10" s="45">
        <f>データ!$V$6</f>
        <v>62.2</v>
      </c>
      <c r="AU10" s="45"/>
      <c r="AV10" s="45"/>
      <c r="AW10" s="45"/>
      <c r="AX10" s="45"/>
      <c r="AY10" s="45"/>
      <c r="AZ10" s="45"/>
      <c r="BA10" s="45"/>
      <c r="BB10" s="45">
        <f>データ!$W$6</f>
        <v>48.36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114</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AXkCNgxTgQM4F9tt4YbvQSc0wg4ex3GML0z/+Jy4bVGQn6HkzuoG9jOvbyJWB665M7oAMDjiup2dwbt4B90gaQ==" saltValue="NJ+tDsFbiERLdkp5c2VHj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104442</v>
      </c>
      <c r="D6" s="20">
        <f t="shared" si="3"/>
        <v>47</v>
      </c>
      <c r="E6" s="20">
        <f t="shared" si="3"/>
        <v>1</v>
      </c>
      <c r="F6" s="20">
        <f t="shared" si="3"/>
        <v>0</v>
      </c>
      <c r="G6" s="20">
        <f t="shared" si="3"/>
        <v>0</v>
      </c>
      <c r="H6" s="20" t="str">
        <f t="shared" si="3"/>
        <v>群馬県　川場村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97.5</v>
      </c>
      <c r="Q6" s="21">
        <f t="shared" si="3"/>
        <v>1320</v>
      </c>
      <c r="R6" s="21">
        <f t="shared" si="3"/>
        <v>3105</v>
      </c>
      <c r="S6" s="21">
        <f t="shared" si="3"/>
        <v>85.25</v>
      </c>
      <c r="T6" s="21">
        <f t="shared" si="3"/>
        <v>36.42</v>
      </c>
      <c r="U6" s="21">
        <f t="shared" si="3"/>
        <v>3008</v>
      </c>
      <c r="V6" s="21">
        <f t="shared" si="3"/>
        <v>62.2</v>
      </c>
      <c r="W6" s="21">
        <f t="shared" si="3"/>
        <v>48.36</v>
      </c>
      <c r="X6" s="22">
        <f>IF(X7="",NA(),X7)</f>
        <v>96.87</v>
      </c>
      <c r="Y6" s="22">
        <f t="shared" ref="Y6:AG6" si="4">IF(Y7="",NA(),Y7)</f>
        <v>98.23</v>
      </c>
      <c r="Z6" s="22">
        <f t="shared" si="4"/>
        <v>87.37</v>
      </c>
      <c r="AA6" s="22">
        <f t="shared" si="4"/>
        <v>86.56</v>
      </c>
      <c r="AB6" s="22">
        <f t="shared" si="4"/>
        <v>88.21</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19.54</v>
      </c>
      <c r="BF6" s="22">
        <f t="shared" ref="BF6:BN6" si="7">IF(BF7="",NA(),BF7)</f>
        <v>16.63</v>
      </c>
      <c r="BG6" s="22">
        <f t="shared" si="7"/>
        <v>20.16</v>
      </c>
      <c r="BH6" s="22">
        <f t="shared" si="7"/>
        <v>42.18</v>
      </c>
      <c r="BI6" s="22">
        <f t="shared" si="7"/>
        <v>36.57</v>
      </c>
      <c r="BJ6" s="22">
        <f t="shared" si="7"/>
        <v>1007.7</v>
      </c>
      <c r="BK6" s="22">
        <f t="shared" si="7"/>
        <v>1018.52</v>
      </c>
      <c r="BL6" s="22">
        <f t="shared" si="7"/>
        <v>949.61</v>
      </c>
      <c r="BM6" s="22">
        <f t="shared" si="7"/>
        <v>918.84</v>
      </c>
      <c r="BN6" s="22">
        <f t="shared" si="7"/>
        <v>955.49</v>
      </c>
      <c r="BO6" s="21" t="str">
        <f>IF(BO7="","",IF(BO7="-","【-】","【"&amp;SUBSTITUTE(TEXT(BO7,"#,##0.00"),"-","△")&amp;"】"))</f>
        <v>【982.48】</v>
      </c>
      <c r="BP6" s="22">
        <f>IF(BP7="",NA(),BP7)</f>
        <v>90.4</v>
      </c>
      <c r="BQ6" s="22">
        <f t="shared" ref="BQ6:BY6" si="8">IF(BQ7="",NA(),BQ7)</f>
        <v>87.8</v>
      </c>
      <c r="BR6" s="22">
        <f t="shared" si="8"/>
        <v>83.49</v>
      </c>
      <c r="BS6" s="22">
        <f t="shared" si="8"/>
        <v>57.06</v>
      </c>
      <c r="BT6" s="22">
        <f t="shared" si="8"/>
        <v>79.209999999999994</v>
      </c>
      <c r="BU6" s="22">
        <f t="shared" si="8"/>
        <v>59.22</v>
      </c>
      <c r="BV6" s="22">
        <f t="shared" si="8"/>
        <v>58.79</v>
      </c>
      <c r="BW6" s="22">
        <f t="shared" si="8"/>
        <v>58.41</v>
      </c>
      <c r="BX6" s="22">
        <f t="shared" si="8"/>
        <v>58.27</v>
      </c>
      <c r="BY6" s="22">
        <f t="shared" si="8"/>
        <v>55.15</v>
      </c>
      <c r="BZ6" s="21" t="str">
        <f>IF(BZ7="","",IF(BZ7="-","【-】","【"&amp;SUBSTITUTE(TEXT(BZ7,"#,##0.00"),"-","△")&amp;"】"))</f>
        <v>【50.61】</v>
      </c>
      <c r="CA6" s="22">
        <f>IF(CA7="",NA(),CA7)</f>
        <v>88.43</v>
      </c>
      <c r="CB6" s="22">
        <f t="shared" ref="CB6:CJ6" si="9">IF(CB7="",NA(),CB7)</f>
        <v>90.77</v>
      </c>
      <c r="CC6" s="22">
        <f t="shared" si="9"/>
        <v>98.01</v>
      </c>
      <c r="CD6" s="22">
        <f t="shared" si="9"/>
        <v>142.11000000000001</v>
      </c>
      <c r="CE6" s="22">
        <f t="shared" si="9"/>
        <v>95.51</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43.48</v>
      </c>
      <c r="CM6" s="22">
        <f t="shared" ref="CM6:CU6" si="10">IF(CM7="",NA(),CM7)</f>
        <v>37.08</v>
      </c>
      <c r="CN6" s="22">
        <f t="shared" si="10"/>
        <v>37.5</v>
      </c>
      <c r="CO6" s="22">
        <f t="shared" si="10"/>
        <v>37.26</v>
      </c>
      <c r="CP6" s="22">
        <f t="shared" si="10"/>
        <v>45.22</v>
      </c>
      <c r="CQ6" s="22">
        <f t="shared" si="10"/>
        <v>56.76</v>
      </c>
      <c r="CR6" s="22">
        <f t="shared" si="10"/>
        <v>56.04</v>
      </c>
      <c r="CS6" s="22">
        <f t="shared" si="10"/>
        <v>58.52</v>
      </c>
      <c r="CT6" s="22">
        <f t="shared" si="10"/>
        <v>58.88</v>
      </c>
      <c r="CU6" s="22">
        <f t="shared" si="10"/>
        <v>58.16</v>
      </c>
      <c r="CV6" s="21" t="str">
        <f>IF(CV7="","",IF(CV7="-","【-】","【"&amp;SUBSTITUTE(TEXT(CV7,"#,##0.00"),"-","△")&amp;"】"))</f>
        <v>【56.15】</v>
      </c>
      <c r="CW6" s="22">
        <f>IF(CW7="",NA(),CW7)</f>
        <v>58.47</v>
      </c>
      <c r="CX6" s="22">
        <f t="shared" ref="CX6:DF6" si="11">IF(CX7="",NA(),CX7)</f>
        <v>66.599999999999994</v>
      </c>
      <c r="CY6" s="22">
        <f t="shared" si="11"/>
        <v>63.48</v>
      </c>
      <c r="CZ6" s="22">
        <f t="shared" si="11"/>
        <v>66.47</v>
      </c>
      <c r="DA6" s="22">
        <f t="shared" si="11"/>
        <v>56.28</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104442</v>
      </c>
      <c r="D7" s="24">
        <v>47</v>
      </c>
      <c r="E7" s="24">
        <v>1</v>
      </c>
      <c r="F7" s="24">
        <v>0</v>
      </c>
      <c r="G7" s="24">
        <v>0</v>
      </c>
      <c r="H7" s="24" t="s">
        <v>95</v>
      </c>
      <c r="I7" s="24" t="s">
        <v>96</v>
      </c>
      <c r="J7" s="24" t="s">
        <v>97</v>
      </c>
      <c r="K7" s="24" t="s">
        <v>98</v>
      </c>
      <c r="L7" s="24" t="s">
        <v>99</v>
      </c>
      <c r="M7" s="24" t="s">
        <v>100</v>
      </c>
      <c r="N7" s="25" t="s">
        <v>101</v>
      </c>
      <c r="O7" s="25" t="s">
        <v>102</v>
      </c>
      <c r="P7" s="25">
        <v>97.5</v>
      </c>
      <c r="Q7" s="25">
        <v>1320</v>
      </c>
      <c r="R7" s="25">
        <v>3105</v>
      </c>
      <c r="S7" s="25">
        <v>85.25</v>
      </c>
      <c r="T7" s="25">
        <v>36.42</v>
      </c>
      <c r="U7" s="25">
        <v>3008</v>
      </c>
      <c r="V7" s="25">
        <v>62.2</v>
      </c>
      <c r="W7" s="25">
        <v>48.36</v>
      </c>
      <c r="X7" s="25">
        <v>96.87</v>
      </c>
      <c r="Y7" s="25">
        <v>98.23</v>
      </c>
      <c r="Z7" s="25">
        <v>87.37</v>
      </c>
      <c r="AA7" s="25">
        <v>86.56</v>
      </c>
      <c r="AB7" s="25">
        <v>88.21</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19.54</v>
      </c>
      <c r="BF7" s="25">
        <v>16.63</v>
      </c>
      <c r="BG7" s="25">
        <v>20.16</v>
      </c>
      <c r="BH7" s="25">
        <v>42.18</v>
      </c>
      <c r="BI7" s="25">
        <v>36.57</v>
      </c>
      <c r="BJ7" s="25">
        <v>1007.7</v>
      </c>
      <c r="BK7" s="25">
        <v>1018.52</v>
      </c>
      <c r="BL7" s="25">
        <v>949.61</v>
      </c>
      <c r="BM7" s="25">
        <v>918.84</v>
      </c>
      <c r="BN7" s="25">
        <v>955.49</v>
      </c>
      <c r="BO7" s="25">
        <v>982.48</v>
      </c>
      <c r="BP7" s="25">
        <v>90.4</v>
      </c>
      <c r="BQ7" s="25">
        <v>87.8</v>
      </c>
      <c r="BR7" s="25">
        <v>83.49</v>
      </c>
      <c r="BS7" s="25">
        <v>57.06</v>
      </c>
      <c r="BT7" s="25">
        <v>79.209999999999994</v>
      </c>
      <c r="BU7" s="25">
        <v>59.22</v>
      </c>
      <c r="BV7" s="25">
        <v>58.79</v>
      </c>
      <c r="BW7" s="25">
        <v>58.41</v>
      </c>
      <c r="BX7" s="25">
        <v>58.27</v>
      </c>
      <c r="BY7" s="25">
        <v>55.15</v>
      </c>
      <c r="BZ7" s="25">
        <v>50.61</v>
      </c>
      <c r="CA7" s="25">
        <v>88.43</v>
      </c>
      <c r="CB7" s="25">
        <v>90.77</v>
      </c>
      <c r="CC7" s="25">
        <v>98.01</v>
      </c>
      <c r="CD7" s="25">
        <v>142.11000000000001</v>
      </c>
      <c r="CE7" s="25">
        <v>95.51</v>
      </c>
      <c r="CF7" s="25">
        <v>292.89999999999998</v>
      </c>
      <c r="CG7" s="25">
        <v>298.25</v>
      </c>
      <c r="CH7" s="25">
        <v>303.27999999999997</v>
      </c>
      <c r="CI7" s="25">
        <v>303.81</v>
      </c>
      <c r="CJ7" s="25">
        <v>310.26</v>
      </c>
      <c r="CK7" s="25">
        <v>320.83</v>
      </c>
      <c r="CL7" s="25">
        <v>43.48</v>
      </c>
      <c r="CM7" s="25">
        <v>37.08</v>
      </c>
      <c r="CN7" s="25">
        <v>37.5</v>
      </c>
      <c r="CO7" s="25">
        <v>37.26</v>
      </c>
      <c r="CP7" s="25">
        <v>45.22</v>
      </c>
      <c r="CQ7" s="25">
        <v>56.76</v>
      </c>
      <c r="CR7" s="25">
        <v>56.04</v>
      </c>
      <c r="CS7" s="25">
        <v>58.52</v>
      </c>
      <c r="CT7" s="25">
        <v>58.88</v>
      </c>
      <c r="CU7" s="25">
        <v>58.16</v>
      </c>
      <c r="CV7" s="25">
        <v>56.15</v>
      </c>
      <c r="CW7" s="25">
        <v>58.47</v>
      </c>
      <c r="CX7" s="25">
        <v>66.599999999999994</v>
      </c>
      <c r="CY7" s="25">
        <v>63.48</v>
      </c>
      <c r="CZ7" s="25">
        <v>66.47</v>
      </c>
      <c r="DA7" s="25">
        <v>56.28</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112</v>
      </c>
      <c r="E13" t="s">
        <v>111</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2024-03-06T09:48:34Z</cp:lastPrinted>
  <dcterms:created xsi:type="dcterms:W3CDTF">2023-12-05T01:05:23Z</dcterms:created>
  <dcterms:modified xsi:type="dcterms:W3CDTF">2024-03-06T09:49:00Z</dcterms:modified>
  <cp:category/>
</cp:coreProperties>
</file>