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3" documentId="13_ncr:1_{B82536E2-BFEA-4330-88CB-9806D0595876}" xr6:coauthVersionLast="36" xr6:coauthVersionMax="47" xr10:uidLastSave="{75FA7D08-2B54-4E9E-882E-BB8FC4EBC518}"/>
  <bookViews>
    <workbookView xWindow="-110" yWindow="-110" windowWidth="19420" windowHeight="10420" xr2:uid="{00000000-000D-0000-FFFF-FFFF00000000}"/>
  </bookViews>
  <sheets>
    <sheet name="令和３年度実施計画分" sheetId="1" r:id="rId1"/>
  </sheets>
  <externalReferences>
    <externalReference r:id="rId2"/>
    <externalReference r:id="rId3"/>
  </externalReferences>
  <definedNames>
    <definedName name="_xlnm._FilterDatabase" localSheetId="0" hidden="1">令和３年度実施計画分!$J$6:$J$85</definedName>
    <definedName name="_xlnm.Print_Area" localSheetId="0">令和３年度実施計画分!$A$1:$J$86</definedName>
    <definedName name="_xlnm.Print_Titles" localSheetId="0">令和３年度実施計画分!$3:$5</definedName>
    <definedName name="事業実施期間">[1]―!$G$1:$G$13</definedName>
    <definedName name="補助単独">[2]―!$A$1:$A$2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 l="1"/>
  <c r="F21" i="1" l="1"/>
  <c r="G7" i="1" l="1"/>
  <c r="F7" i="1"/>
  <c r="G55" i="1" l="1"/>
  <c r="F55" i="1"/>
  <c r="G6" i="1"/>
  <c r="F6" i="1"/>
  <c r="G80" i="1"/>
  <c r="F80" i="1"/>
  <c r="G48" i="1"/>
  <c r="F48" i="1"/>
  <c r="G39" i="1"/>
  <c r="F39" i="1"/>
  <c r="G19" i="1"/>
  <c r="F19" i="1"/>
  <c r="G43" i="1"/>
  <c r="F43" i="1"/>
  <c r="G18" i="1"/>
  <c r="F18" i="1"/>
  <c r="G16" i="1"/>
  <c r="F16" i="1"/>
  <c r="G57" i="1"/>
  <c r="F57" i="1"/>
  <c r="V55" i="1"/>
</calcChain>
</file>

<file path=xl/sharedStrings.xml><?xml version="1.0" encoding="utf-8"?>
<sst xmlns="http://schemas.openxmlformats.org/spreadsheetml/2006/main" count="565" uniqueCount="383">
  <si>
    <t>新型コロナウイルス感染症対応地方創生臨時交付金効果検証【令和３年度実施計画分】</t>
    <rPh sb="0" eb="2">
      <t>シンガタ</t>
    </rPh>
    <rPh sb="9" eb="12">
      <t>カンセンショウ</t>
    </rPh>
    <rPh sb="12" eb="14">
      <t>タイオウ</t>
    </rPh>
    <rPh sb="14" eb="18">
      <t>チホウソウセイ</t>
    </rPh>
    <rPh sb="18" eb="23">
      <t>リンジコウフキン</t>
    </rPh>
    <rPh sb="23" eb="25">
      <t>コウカ</t>
    </rPh>
    <rPh sb="25" eb="27">
      <t>ケンショウ</t>
    </rPh>
    <rPh sb="28" eb="30">
      <t>レイワ</t>
    </rPh>
    <rPh sb="31" eb="33">
      <t>ネンド</t>
    </rPh>
    <rPh sb="33" eb="38">
      <t>ジッシケイカクブン</t>
    </rPh>
    <phoneticPr fontId="1"/>
  </si>
  <si>
    <t>No</t>
    <phoneticPr fontId="1"/>
  </si>
  <si>
    <t>事業名</t>
    <rPh sb="0" eb="3">
      <t>ジギョウメイ</t>
    </rPh>
    <phoneticPr fontId="1"/>
  </si>
  <si>
    <t>事業概要
①目的・効果
②交付金を充当する経費内容
③積算根拠（対象数、単価等）
④事業の対象（交付対象者、対象施設等）</t>
    <rPh sb="0" eb="4">
      <t>ジギョウガイヨウ</t>
    </rPh>
    <rPh sb="6" eb="8">
      <t>モクテキ</t>
    </rPh>
    <rPh sb="9" eb="11">
      <t>コウカ</t>
    </rPh>
    <rPh sb="13" eb="16">
      <t>コウフキン</t>
    </rPh>
    <rPh sb="17" eb="19">
      <t>ジュウトウ</t>
    </rPh>
    <rPh sb="21" eb="23">
      <t>ケイヒ</t>
    </rPh>
    <rPh sb="23" eb="25">
      <t>ナイヨウ</t>
    </rPh>
    <rPh sb="27" eb="29">
      <t>セキサン</t>
    </rPh>
    <rPh sb="29" eb="31">
      <t>コンキョ</t>
    </rPh>
    <rPh sb="32" eb="35">
      <t>タイショウスウ</t>
    </rPh>
    <rPh sb="36" eb="38">
      <t>タンカ</t>
    </rPh>
    <rPh sb="38" eb="39">
      <t>トウ</t>
    </rPh>
    <rPh sb="42" eb="44">
      <t>ジギョウ</t>
    </rPh>
    <rPh sb="45" eb="47">
      <t>タイショウ</t>
    </rPh>
    <rPh sb="48" eb="50">
      <t>コウフ</t>
    </rPh>
    <rPh sb="50" eb="53">
      <t>タイショウシャ</t>
    </rPh>
    <rPh sb="54" eb="56">
      <t>タイショウ</t>
    </rPh>
    <rPh sb="56" eb="58">
      <t>シセツ</t>
    </rPh>
    <rPh sb="58" eb="59">
      <t>トウ</t>
    </rPh>
    <phoneticPr fontId="1"/>
  </si>
  <si>
    <t>事業始期</t>
    <rPh sb="0" eb="4">
      <t>ジギョウシキ</t>
    </rPh>
    <phoneticPr fontId="1"/>
  </si>
  <si>
    <t>事業終期</t>
    <rPh sb="0" eb="4">
      <t>ジギョウシュウキ</t>
    </rPh>
    <phoneticPr fontId="1"/>
  </si>
  <si>
    <t>事業実績</t>
    <rPh sb="0" eb="4">
      <t>ジギョウジッセキ</t>
    </rPh>
    <phoneticPr fontId="1"/>
  </si>
  <si>
    <t>担当課</t>
    <rPh sb="2" eb="3">
      <t>カ</t>
    </rPh>
    <phoneticPr fontId="1"/>
  </si>
  <si>
    <t>総事業費（千円）</t>
    <rPh sb="0" eb="4">
      <t>ソウジギョウヒ</t>
    </rPh>
    <rPh sb="5" eb="6">
      <t>セン</t>
    </rPh>
    <rPh sb="6" eb="7">
      <t>エン</t>
    </rPh>
    <phoneticPr fontId="1"/>
  </si>
  <si>
    <t>取組実績</t>
    <rPh sb="0" eb="2">
      <t>トリクミ</t>
    </rPh>
    <rPh sb="2" eb="4">
      <t>ジッセキ</t>
    </rPh>
    <phoneticPr fontId="1"/>
  </si>
  <si>
    <t>効果検証</t>
    <rPh sb="0" eb="2">
      <t>コウカ</t>
    </rPh>
    <rPh sb="2" eb="4">
      <t>ケンショウ</t>
    </rPh>
    <phoneticPr fontId="1"/>
  </si>
  <si>
    <t>交付対象経費（千円）</t>
    <rPh sb="0" eb="2">
      <t>コウフ</t>
    </rPh>
    <rPh sb="2" eb="4">
      <t>タイショウ</t>
    </rPh>
    <rPh sb="4" eb="6">
      <t>ケイヒ</t>
    </rPh>
    <rPh sb="7" eb="8">
      <t>セン</t>
    </rPh>
    <rPh sb="8" eb="9">
      <t>エン</t>
    </rPh>
    <phoneticPr fontId="1"/>
  </si>
  <si>
    <t>情報発信強化事業</t>
  </si>
  <si>
    <t>R3.4</t>
  </si>
  <si>
    <t>R4.3</t>
  </si>
  <si>
    <t>感染拡大防止のための検査体制の強化</t>
  </si>
  <si>
    <t>「基本的対処方針（9月9日変更）（検査体制強化）P32～36、40，41、50，51」
①感染拡大防止を図るため、スクリーニング検査等拡充や感染拡大地域におけるモニタリング調査等を実施。
②、③
・感染拡大地域の事業所、夜の街でのスクリーニング検査等実施　
                                                                   79,426千円　3,971円×20千人
・国体等スポーツイベント参加者へのPCR検査実施　9,026千円
・県衛生環境研究所の検査機器整備　2,143千円
・精神保健福祉法に基づく措置入院前の抗原検査実施   1,849千円
④事業者、スポーツ団体、学校等</t>
    <rPh sb="276" eb="278">
      <t>セイシン</t>
    </rPh>
    <rPh sb="278" eb="280">
      <t>ホケン</t>
    </rPh>
    <rPh sb="280" eb="282">
      <t>フクシ</t>
    </rPh>
    <rPh sb="282" eb="283">
      <t>ホウ</t>
    </rPh>
    <rPh sb="284" eb="285">
      <t>モト</t>
    </rPh>
    <rPh sb="287" eb="291">
      <t>ソチニュウイン</t>
    </rPh>
    <rPh sb="291" eb="292">
      <t>マエ</t>
    </rPh>
    <rPh sb="293" eb="295">
      <t>コウゲン</t>
    </rPh>
    <rPh sb="295" eb="297">
      <t>ケンサ</t>
    </rPh>
    <rPh sb="297" eb="299">
      <t>ジッシ</t>
    </rPh>
    <rPh sb="307" eb="309">
      <t>センエン</t>
    </rPh>
    <phoneticPr fontId="9"/>
  </si>
  <si>
    <t>感染症対策事業継続支援金</t>
  </si>
  <si>
    <t>①まん延防止等重点措置や緊急事態宣言に伴う飲食店の営業時間短縮や外出自粛等の影響により売上が減少した県内中小事業者等を対象に支援金を支給する。
（月間売上が前年又は前々年比で30%以上50%未満減少した中小事業者等※５,６,８,９,10月の５ヵ月間）　　　　　
②、③
法人：上限20万円/月×約570社×５か月=570,000千円
個人：上限10万円/月×約880者×５か月=440,000千円
令和４年１月からの営業業時間短縮や不要不急の外出自粛等の影響により売上が減少した県内中小事業者を対象に支援金を支給
                                                                                      2,193,025千円
事務委託料　166,379千円
④県内中小事業者等
※うち38,240千円は酒類事業者支援の県支援分（2割分）</t>
    <rPh sb="352" eb="354">
      <t>センエン</t>
    </rPh>
    <phoneticPr fontId="9"/>
  </si>
  <si>
    <t>業種別ガイドラインに基づく第三者認定制度の実施</t>
  </si>
  <si>
    <t>「基本的対処方針（9月9日変更）（第三者認証制度）P47、48」
①各業界団体が作成した感染症対策ガイドライン等に基づき、感染症対策を適切に行っている店舗を「ストップコロナ！対策認定店」として認定する。認定にあたっては、経済団体や県の職員等による現地調査を行う。
②、③　商工団体への認定事務委託料　18,800千円
④商工団体</t>
  </si>
  <si>
    <t>「基本的対処方針（9月9日変更）（第三者認証制度）P47、48」
①各業界団体が作成した感染症対策ガイドライン等に基づき、感染症対策を適切に行っている店舗を「ストップコロナ！対策認定店」として認定する。認定にあたっては、経済団体や県の職員等による現地調査を行う。また、「ワクチン・検査パッケージ」の利用を希望する認定店について登録手続きを行う。
②、③
・ホームページ改修（掲載内容の充実）　　　7,834千円　
・認定店への認定証・ステッカー・のぼり旗等の啓発資料や県産マスクの配布　 　17,903千円　　
・認定事務委託　16,794千円
・認定件数増に伴う啓発資材や県産マスクの追加　　12,973千円
・認定の質の担保を目的とした再調査事務　　20,397千円
・ワクチン・検査パッケージ登録事務　　39,758千円
・上記登録に伴うMAPサイト改修　　886千円
・認定店の情報発信（グーグルビジネスプロフィール登録）サポートのためのセミナー開催　　1,104千円
・上記登録のためのサポートセンター設置　　1,452千円
④認定事業者</t>
  </si>
  <si>
    <t>テレワーク推進</t>
  </si>
  <si>
    <t>「基本的対処方針（9月9日変更）（テレワーク）P40、41、46、50」
①感染拡大を防止するため、職場への出勤について、⼈の流れを抑制する観点から、県内中小企業のテレワーク導入を推進するため、国で実施している「働き方改革推進支援助成金（新型コロナウイルス感染症対策のためのテレワークコース）」に、県独自の上乗せ補助を実施
②、③
・21事業者×平均約422千円
（補助上限額 500千円（国補助上限額：1,000千円））
　※国補助とあわせると上限額1,500千円
④事業者</t>
  </si>
  <si>
    <t>「基本的対処方針（9月9日変更）（テレワーク）P40、41，46、50」
①感染拡大を防止するため、職場への出勤について、⼈の流れを抑制する観点から、県内中小企業のテレワーク導入を推進するため、国で実施している「人材確保等支援助成金（テレワークコース）」に、県独自の上乗せ補助を実施
②、③
・50事業者×1,000千円
（補助上限額 1,000千円（国補助上限額：1,000千円））
　※国補助とあわせると上限額2,000千円
④事業者　　</t>
  </si>
  <si>
    <t>ニューノーマルに対応する事業者への支援</t>
  </si>
  <si>
    <t>①ウィズコロナ、アフターコロナを見据えニューノーマルに対応する事業者を支援する。
②、③
・感染症に対応したBCP策定講座等の実施　1,452千円
・オンライン販路開拓支援強化　3,600千円
・ニューノーマルに対応したイベントコンテンツの実証事業　4,000千円
④事業者</t>
  </si>
  <si>
    <t>①新型コロナの影響により従業員を休業させている事業者等を対象に、デジタル技術に関するスキルアップセミナー（ＲＰＡ・ドローン・３Ｄプリンタ活用）を実施
②、③
・機材購入等　　（ドローン・３Ｄプリンタ）　1,925千円
・セミナー開催経費　　　　　　326千円
④事業者</t>
  </si>
  <si>
    <t>公共的空間における感染拡大防止対策</t>
  </si>
  <si>
    <t>①公共空間での感染機会を削減するため、県有施設等における感染拡大防止対策を実施。
②、③
・県庁舎・議会庁舎・警察施設等における感染症対策のための消耗品購入（パーテーション、消毒液、フェイスシールド等）19,928千円
・感染症に対応した避難所のあり方検討　597千円
・3密を避けるための学生寮の改修（県立農林大学校）　9,592千円
・Ｇメッセ群馬における感染症拡大防止対策　44,810千円
・公立大学法人における感染拡大防止対策（消毒作業等）　7,000千円
・学校体育団体主催の大会に対し、消毒液等の感染症予防対策品を配布　
                                                                                                      862千円
④県有施設等</t>
    <phoneticPr fontId="1"/>
  </si>
  <si>
    <t>①アフターコロナのニューノーマルの実現に向け、デジタル技術を活用した地域づくりを進めるための取り組みを実施。
②、③
・群馬の土壌と融合したデジタル化を目指すための総合計画の普及・啓発　
                                                                                                   18,805千円
・デジタル技術を活用した地域づくりを進めるための研修会などの実施　
                                                                                                    14,000千円
・過疎地域におけるオンライン体験・体感事業　1,266千円
・海外映像作品をニューノーマルに対応しながら誘致するための英語版サイト作成　1,810千円
④県、市町村等</t>
    <phoneticPr fontId="1"/>
  </si>
  <si>
    <t>教育イノベーション・プロジェクト</t>
  </si>
  <si>
    <t>行政におけるＤＸの加速化</t>
  </si>
  <si>
    <t>①行政サービスや業務などのオンライン化、デジタル化を加速させ、感染症に強い体制を整備する。
②、③
・ICT専門人材の活用　14,787千円
・情報通信ネットワークの基幹システム更新（在宅ワーク対応、ペーパレス化対応等）　533,514千円
・電子申請等受付システムの改修（電子決済機能、スマホ対応等）　6,243千円
・警察事務の電子化（電子決済システム導入）　5,085千円
・県議会のオンライン会議対応（タブレット導入、会議システム導入等）　14,931千円
・オンライントップセールスの実施　1,850千円
④県</t>
  </si>
  <si>
    <t>高齢者、障害者施設等の施設内感染防止対策</t>
  </si>
  <si>
    <t>「基本的対処方針（9月9日変更）（高齢者施設等感染防止）P65～67、71」
①施設内の感染拡大を防止するための対策を実施
②、③
・感染症対策、対応を指導するための医師派遣　21,844千円
・感染拡大に備えた衛生用品の備蓄　55,062千円
④施設</t>
  </si>
  <si>
    <t>フレイル予防事業</t>
  </si>
  <si>
    <t>「基本的対処方針（9月9日変更）（フレイル予防）P71」
①外出自粛等の影響を踏まえた健康づくりの推進
②、③
・高齢者向け体操を群馬テレビで放送　2,640千円
・健康ポイントアプリのインセンティブ導入　1,000千円
④県民</t>
  </si>
  <si>
    <t>保健所の体制強化</t>
  </si>
  <si>
    <t>地域の感染状況等を踏まえたきめ細かい医療提供体制等構築事業</t>
  </si>
  <si>
    <t>「基本的対処方針（9月9日変更）（医療提供体制の確保）P28、29、41、43、62～65」
①感染拡大局面においても地域において必要な医療が提供できるよう体制整備を行う。
②、③
・帰国者・接触者外来設置（運営費補助等　32カ所分）　327,936千円
・発熱外来設置（運営費補助等　6カ所分）　52,128千円
・遠隔医療連携推進（セミナー開催、設備導入補助）　9,545千円
・感染症対策協議会運営　610千円
・感染症予防啓発　4,000千円
・感染症対応業務ICT化　3,797千円
・病院間調整センター事務費　1,268千円
・クラスター対策チーム運営　47,985千円
・障害児者訪問支援（障害者を支援する家族が感染した場合の訪問支援委託）　10,660千円
・消防機関の患者搬送に係る感染症対策（感染症対策物品の整備）　11,000千円
・医療費支払事務等　25,722千円
・感染管理認定看護師研修支援事業　500千円
④医療機関、県</t>
    <rPh sb="416" eb="418">
      <t>センエン</t>
    </rPh>
    <phoneticPr fontId="9"/>
  </si>
  <si>
    <t>医療機関における新型コロナウイルス感染症患者の受入促進事業</t>
  </si>
  <si>
    <t>「基本的対処方針（9月9日変更）（医療提供体制の確保）P41、62～65」
①コロナウイルス感染患者を受け入れる医療機関を確保し、継続して受入体制を維持してもらうための支援を行う。
②、③
・受入医療機関等確保事業（病床確保料補助の上乗せ、消毒費用の支援、PCR検査費用支援等）　
                                                                                                                                      360,000千円
・医療物資の安定供給（備蓄、配送費用）　127,641千円
・医療従事者派遣支援　259,000千円
・回復者の転院受入、継続入院管理補助　396,000千円
④医療機関</t>
    <phoneticPr fontId="1"/>
  </si>
  <si>
    <t>感染拡大の影響を受けた農業への支援</t>
  </si>
  <si>
    <t>①外食需要の落ち込みなど感染症拡大の影響を受けた農業者を支援するため、当面の資金繰りを制度融資で支援するとともに、国内需要の掘り起こしのため、データに基づいたプロモーションを実施
②、③
・感染症拡大の影響を受けた農業者向け融資への利子補給　3,167千円
・農畜産物機能性プロモーション推進（農畜産物の機能性分析に基づいたプロモーション）　
                                                                                                                                     49,000千円
④農業者</t>
    <phoneticPr fontId="1"/>
  </si>
  <si>
    <t>必需物品確保・供給事業</t>
  </si>
  <si>
    <t>「基本的対処方針（9月9日変更）（マスク等物資安定供給）p71」
①県民に品質の高いマスク等の購入機会を安定的に提供できる体制を整える。
②、③
マスク供給管理システム（物資供給管理システム）の運営費用　19,000千円
④県</t>
  </si>
  <si>
    <t xml:space="preserve">金融面での事業者支援事業
</t>
  </si>
  <si>
    <t>①新型コロナウイルス感染症の影響により大きな打撃を受けた中小・小規模事業者の資金繰り支援を行う。
②、③
・保証料補助（中小企業者向け）953,221千円
　（内訳）
　・保証料補助（１／２補助）
　　・R3年度補助分　353,221千円
　　・後年度補助分（R４年度～R7年度分）　600,000千円
　　　（基金積み立て）
④信用保証協会</t>
  </si>
  <si>
    <t>公共交通等応援事業</t>
  </si>
  <si>
    <t>交通イノベーション推進課</t>
    <rPh sb="0" eb="2">
      <t>コウツウ</t>
    </rPh>
    <rPh sb="9" eb="12">
      <t>スイシンカ</t>
    </rPh>
    <phoneticPr fontId="1"/>
  </si>
  <si>
    <t>公共交通機関等PR事業</t>
  </si>
  <si>
    <t>①公共交通機関等を安心して利用してもらえるよう、事業者が行う感染症対策について周知、広報、PRする。
②、③
　・公共交通の感染症対策周知　651千円
　・鉄道における安全性のＰＲ　950千円
④県</t>
  </si>
  <si>
    <t>遠隔・オンライン学習等のためのＩＣＴ環境整備</t>
  </si>
  <si>
    <t>ニューノーマル　GUNMA　CLASS　PJ</t>
  </si>
  <si>
    <t>子育て支援対策臨時特例交付金</t>
  </si>
  <si>
    <t>①Ｒ４年度からの保険適用までの間、不妊治療費の助成額引き上げ、所得制限撤廃等の拡充に対応
②、③
　・助成にあたっての、県費1/2の義務継足分。
　（基金1/2、県1/2）　
　　・県分　394,404千円（基金197,202、一財197202）
④個人</t>
  </si>
  <si>
    <t>感染症対策営業時間短縮要請協力金
（６月分まで）</t>
  </si>
  <si>
    <t>医療機関応援金</t>
  </si>
  <si>
    <t>「基本的対処方針（9月9日変更）（医療従事者の離職防止）P65、66」
①コロナウイルス患者の受入を行い、現場で奮闘している医療従事者を感謝、応援することで、モチベーションの維持、離職等の防止を図るため、コロナ病棟で働く職員に特別手当や一時金等を支給する病院に対し補助を行う。
②、③
2万人×5万円＝1,000,000千円
④医療機関</t>
  </si>
  <si>
    <t>若年層へのワクチン接種の促進</t>
  </si>
  <si>
    <t>「基本的対処方針（9月9日変更）（予防接種）P55、56」
①第5波において感染が拡大傾向にある20～30歳代のワクチン接種をさらに促進するためインセンティブを導入する。
②、③
・県内宿泊施設利用券 5万円×100名＋2万円×2500名  10,000千円
・事務費954千円
④個人</t>
    <phoneticPr fontId="1"/>
  </si>
  <si>
    <t>R3.8</t>
  </si>
  <si>
    <t>R3.10</t>
  </si>
  <si>
    <t>修学旅行の中止や延期に伴う追加的経費への支援</t>
  </si>
  <si>
    <t>①コロナウイルス感染症拡大の影響で修学旅行が中止や延期となった際に必要となるキャンセル料等の費用を支援する。
②、③
　・県立高校・中等教育学校分　60校　51,475千円
　・県立特別支援学校分　23校　1,270千円
　・私立学校分　21校　30,494千円
④県立学校、私立学校</t>
  </si>
  <si>
    <t>感染拡大時の医療提供体制整備</t>
  </si>
  <si>
    <t>「基本的対処方針（9月9日変更）（医療提供体制の確保）P28、29、41、43、62～65」
①第５波により、病床等医療提供体制のひっ迫への対応対応と今後の体制強化を図るため、医療機関への各種支援を行う。
②、③
・コロナ患者受入医療機関施設設備整備　240,000千円
・ネーザルハイフロー療法導入支援　36,000千円
・軽快者早期退院促進　180,000千円
・休日・夜間における新型コロナウイルス感染疑い患者受入れのための救急・周産期・小児等医療機関支援　600,000千円
・新型コロナウイルス感染症患者外来診療協力医療機関確保　859,870千円
・在宅診療協力医療機関確保　45,000千円
・診療検査外来指定促進　25,000千円
・積極的疫学調査の検査対応に協力する診療検査外来への支援金　150,000千円
・県立病院の感染症対策に係る掛かり増し経費の繰出金
130,720千円
④医療機関</t>
    <rPh sb="325" eb="328">
      <t>セッキョクテキ</t>
    </rPh>
    <rPh sb="328" eb="330">
      <t>エキガク</t>
    </rPh>
    <rPh sb="330" eb="332">
      <t>チョウサ</t>
    </rPh>
    <rPh sb="333" eb="335">
      <t>ケンサ</t>
    </rPh>
    <rPh sb="335" eb="337">
      <t>タイオウ</t>
    </rPh>
    <rPh sb="338" eb="340">
      <t>キョウリョク</t>
    </rPh>
    <rPh sb="342" eb="344">
      <t>シンリョウ</t>
    </rPh>
    <rPh sb="344" eb="346">
      <t>ケンサ</t>
    </rPh>
    <rPh sb="346" eb="348">
      <t>ガイライ</t>
    </rPh>
    <rPh sb="350" eb="353">
      <t>シエンキン</t>
    </rPh>
    <rPh sb="361" eb="363">
      <t>センエン</t>
    </rPh>
    <rPh sb="365" eb="367">
      <t>ケンリツ</t>
    </rPh>
    <rPh sb="367" eb="369">
      <t>ビョウイン</t>
    </rPh>
    <rPh sb="370" eb="373">
      <t>カンセンショウ</t>
    </rPh>
    <rPh sb="373" eb="375">
      <t>タイサク</t>
    </rPh>
    <rPh sb="376" eb="377">
      <t>カカ</t>
    </rPh>
    <rPh sb="378" eb="379">
      <t>カ</t>
    </rPh>
    <rPh sb="381" eb="382">
      <t>マ</t>
    </rPh>
    <rPh sb="383" eb="385">
      <t>ケイヒ</t>
    </rPh>
    <rPh sb="386" eb="387">
      <t>ク</t>
    </rPh>
    <rPh sb="387" eb="388">
      <t>ダ</t>
    </rPh>
    <rPh sb="388" eb="389">
      <t>キン</t>
    </rPh>
    <rPh sb="397" eb="399">
      <t>センエン</t>
    </rPh>
    <phoneticPr fontId="9"/>
  </si>
  <si>
    <t>①感染拡大時の分散登校等の対応に備え、家庭でのオンライン学習環境を整備するため、無線ＬＡＮ環境のない家庭のために貸出し用モバイルルータを整備するとともに、特別支援学校に１人１台端末を整備する。
②、③
・県立高校・中等教育学校
　　　　　　　　ルータ（通信費含む）　1,200台　50,575千円
・県立特別支援学校　
　　　　　　　　ルータ（通信費含む） 　300台　 12,838千円
 　　　   　　　 タブレット端末  1,250台  129,750千円
④県立学校</t>
  </si>
  <si>
    <t>群馬県版ワクチンパスの整備</t>
  </si>
  <si>
    <t>ＤＸ戦略課</t>
    <rPh sb="2" eb="4">
      <t>センリャク</t>
    </rPh>
    <rPh sb="4" eb="5">
      <t>カ</t>
    </rPh>
    <phoneticPr fontId="1"/>
  </si>
  <si>
    <t>愛郷ぐんまプロジェクト第３弾</t>
  </si>
  <si>
    <t>①「第５波」収束後の経済活動再開に向けた需要喚起を図るため、ワクチン接種済み者を対象にぐんまGoToEat食事券のプレミアム率を５％上乗せ(現行25％＋上乗せ５％＝プレミアム率計30％)した食事券を発行。
②、③
・発行部数　　　160,000冊
　※県上乗額500円×160,000冊＝80,000千円
・発売時期　　　10月中旬頃　※感染状況を踏まえ判断
・販売方法　　　県内ショッピングモール等で対面販売
　※対面販売費用　40,881千円
　　食事券印刷費 　19,360千円
　　その他経費（広報費・管理費等）　　　19,395千円
・購入者に対し、感染予防の継続を啓発するため「群馬県産不織布マスク」を提供。35,200千円
④個人</t>
  </si>
  <si>
    <t>公立大学法人への支援（県民健康科学大学等）</t>
    <rPh sb="19" eb="20">
      <t>トウ</t>
    </rPh>
    <phoneticPr fontId="9"/>
  </si>
  <si>
    <t>酒類販売事業者支援金</t>
  </si>
  <si>
    <t>①まん延防止等重点措置や緊急事態措置の実施により、厳しい経営環境が長期化している酒類販売事業者等を対象に、８月、9月分の国の月次支援金に上乗せして支援を行う。　　　　　
②、③
売り上げ減少額から国の月次支援金を控除した額（以下額を上限とする※個人事業主は以下額の1/2）
・売上減少50％以上70％未満 20万円/月
（20万円×138者＋10万円×87者）×2ヵ月＝72,600千円
・売上減少70％以上90％未満 40万円/月
（40万円×66者＋20万円×36者）×2ヵ月＝40,800千円
・売上減少90％以上　60万円/月
（60万円×6者＋30万円×3者）×2ヵ月＝9,000千円
・事務費　5,000千円
※通常分交付金充当額
　上記のうち地方負担分となる20%（25,480千円）
④県内酒類販売事業者等</t>
  </si>
  <si>
    <t>総合防災情報システム改修</t>
  </si>
  <si>
    <t>①コロナ禍における避難所の混雑状況を踏まえた住民の円滑な避難に資するとともに、市町村においては避難所周辺状況等を考慮した災害対応を行うため、災害発生時、避難所の混雑状況を防災ポータルサイトに表示できるよう県防災システム改修を行う。また府省庁等が所管するシステムと道路や医療等の情報共有を自動的に行えるよう県防災システムを改修する。
②、③
システム改修委託費　8,585千円
・.PKGオプション機能ライセンス費（送受信）　3,800千円
・.組み込み検証／作業費　2,108千円
・.プロジェクト管理費　621千円　　
・.要件定義費　191千円
・.総合試験費　405千円
・.SIP4D連携オプション追加時のパッケージ利用料　680千円
・.消費税及び地方消費税（10%）　780千円
④県</t>
  </si>
  <si>
    <t>コロナ禍で生活が困窮している方への支援</t>
  </si>
  <si>
    <t>①コロナ禍の中で、生活が困窮しているなどの困難を抱える方を支援するため、女性及び女子学生・生徒への生理用品の配布ができる環境を整えるとともに、食品関連事業者とフードバンクをマッチングするシステムを構築することで必要な方に食品が提供できる体制づくりを支援する。
・県有施設に生理用品を配置するためのナプキン配布機を導入（ 55千円×10施設×2か所＝1,100千円）
・生理用品の配置について県内私立学校へ援助
   〇女子生徒・学生が100人以上
    　55校×48千円（１校当たり約4,000枚分）＝2,640千円
   〇女子生徒・学生が100人未満）
    　51校×24千円（１校当たり約2,000枚分）＝1,224千円
・食品関連事業者等とフードバンク等をWeb上でマッチングするシステム（アプリ）を構築。　8,030千円
④県有施設、私立学校等</t>
    <phoneticPr fontId="1"/>
  </si>
  <si>
    <t>県有施設の魅力向上</t>
  </si>
  <si>
    <t>ニューノーマルに対応した県産農畜産物の新たな販路開拓</t>
  </si>
  <si>
    <t>①コロナ禍で売上が減少している農畜産物の新たな販路開拓を支援するため、産直ＥＣサイトに県産農畜産物をＰＲする特設ページを開設し、特設ページで本県農畜産物の購入を促す送料無料キャンペーンを実施する。
②、③　　
　・生産者への登録説明会・研修会開催  　1,600千円
　・県産農畜産物PR特設ページ開設　　　　8,400千円
　・送料無料キャンペーン開催（２ヶ月） 10,000千円
④県</t>
  </si>
  <si>
    <t>バス運賃キャッシュレス化促進</t>
  </si>
  <si>
    <t>①外出自粛の影響を受けたバス事業者のニューノーマル対応への取り組みを支援する。
②、③
　・ICカード導入実証実験委託　3,850千円
　・地域連携ICカード協議会運営（事務費） 356千円
④事業者</t>
  </si>
  <si>
    <t>中小私鉄支援</t>
  </si>
  <si>
    <t>①コロナ禍で大きく収入が減少している中小私鉄に対して、安全対策が着実に実行されるよう線路・電路・車両に係る修繕費等について、沿線市町村とともに公的支援を行う。
②、③
・上毛電鉄：29,090×3/5（県負担割合）＝17,454千円
・上信電鉄：92,473×3/5（県負担割合）＝55,484千円
・わたらせ渓谷鐵道：58,000×0.80625（群馬県側負担割合）×1/2（県負担割合）＝23,382千円
④私鉄</t>
  </si>
  <si>
    <t>感染症対策営業時間短縮要請協力金（８～１０月分）</t>
  </si>
  <si>
    <t>①県の要請に応じ、一定期間時短営業に協力した飲食店に協力金を支給し、会食等による感染拡大の防止を図る。
②休業・時短営業への協力金
③
(1)協力金　　35,827,496千円
　8月7日～9月12日（早期支給分）  ・14,600事業者×25千円×14日＝5,110,000千円
　8月7日
　　・2,920件×（51千円-25千円）＝75,920千円   ・1,460件×（75千円-25千円）＝73,000千円
　8月8日～8月19日
　　・8,400件×(30千円-25千円)×12日＝504,000千円 ・2,400件×(65千円-25千円)×12日＝1,152,000千円
　　・1,200件×(100千円-25千円)×12日＝1,080,000千円・520件×(51千円-25千円)×12日＝162,240千円
　　・260件×(75千円-25千円)×12日＝156,000千円
　8月20日～9月12日
　　・10,220件×40千円×24日-10,220者×25千円＝9,555,700千円 
       ・2,920件×70千円×24日-2,920者×25千円＝4,832,600千円
　　・1,460件×100千円×24日-1,460者×25千円＝3,467,500千円    ・大規模店分　647,392千円
　9月13日～9月30日
　　・10,220件×40千円×18日＝7,358,400千円   ・2,920件×70千円×18日＝3,679,200千円
　　・1,460件×100千円×18日＝2,628,000千円   ・大規模店分　485,544千円
　10月1日～10月7日
　　・10,010件×25千円×7日＝1,751,750千円  ・2,860件×51千円×7日＝1,021,020千円
　　・1,430件×75千円×7日＝750,750千円
(2)支給手続きにかかる事務委託 723,576千円
※通常分交付金充当額   (1)のうち1%（358,275千円）
※地方負担分20％のうち95％は即時対応特定経費の交付を想定＋事務費等443,424千円
④要請に応じる飲食店</t>
    <phoneticPr fontId="1"/>
  </si>
  <si>
    <t>感染症対策営業時間短縮要請協力金（８月まん延防止期間の大規模施設分）</t>
  </si>
  <si>
    <t>①県の要請に応じ、一定期間時短営業に協力した飲食店に協力金を支給し、会食等による感染拡大の防止を図る。
②休業・時短営業への協力金
③　8月8日～8月19日
　　・大規模店分　351,488千円
※通常分交付金充当額は上記うち4割（140,596千円）
④要請に応じる大規模施設</t>
  </si>
  <si>
    <t>R3.9</t>
  </si>
  <si>
    <t>群馬のお米を食べようキャンペーン</t>
  </si>
  <si>
    <t>①新型コロナウイルス感染症の影響により米価が低迷している状況に対し、米生産者を支援するため、消費拡大キャンペーンを実施する。
② ③ 委託料　10,000千円
　・広告宣伝（新聞広告、動画作成、SNS広告）　5,000千円
　・プレゼントキャンペーン　　5,000千円　
④県民</t>
    <rPh sb="31" eb="32">
      <t>タイ</t>
    </rPh>
    <rPh sb="34" eb="35">
      <t>コメ</t>
    </rPh>
    <rPh sb="39" eb="41">
      <t>シエン</t>
    </rPh>
    <rPh sb="46" eb="48">
      <t>ショウヒ</t>
    </rPh>
    <rPh sb="48" eb="50">
      <t>カクダイ</t>
    </rPh>
    <rPh sb="67" eb="70">
      <t>イタクリョウ</t>
    </rPh>
    <rPh sb="77" eb="79">
      <t>センエン</t>
    </rPh>
    <rPh sb="82" eb="84">
      <t>コウコク</t>
    </rPh>
    <rPh sb="84" eb="86">
      <t>センデン</t>
    </rPh>
    <rPh sb="87" eb="89">
      <t>シンブン</t>
    </rPh>
    <rPh sb="89" eb="91">
      <t>コウコク</t>
    </rPh>
    <rPh sb="92" eb="94">
      <t>ドウガ</t>
    </rPh>
    <rPh sb="94" eb="96">
      <t>サクセイ</t>
    </rPh>
    <rPh sb="100" eb="102">
      <t>コウコク</t>
    </rPh>
    <rPh sb="109" eb="111">
      <t>センエン</t>
    </rPh>
    <rPh sb="132" eb="134">
      <t>センエン</t>
    </rPh>
    <rPh sb="137" eb="139">
      <t>ケンミン</t>
    </rPh>
    <phoneticPr fontId="9"/>
  </si>
  <si>
    <t>R4.2</t>
  </si>
  <si>
    <t>庁内の新型コロナウイルス感染症対応体制整備</t>
    <rPh sb="0" eb="2">
      <t>チョウナイ</t>
    </rPh>
    <rPh sb="3" eb="5">
      <t>シンガタ</t>
    </rPh>
    <rPh sb="12" eb="15">
      <t>カンセンショウ</t>
    </rPh>
    <rPh sb="15" eb="17">
      <t>タイオウ</t>
    </rPh>
    <rPh sb="17" eb="19">
      <t>タイセイ</t>
    </rPh>
    <rPh sb="19" eb="21">
      <t>セイビ</t>
    </rPh>
    <phoneticPr fontId="9"/>
  </si>
  <si>
    <t>①長期間にわたるコロナ対応を引き続き継続していくため、長時間にわたり新型コロナウイルスへ対応する職員の休憩スペースや感染症に配慮した執務室を整備するとともにコロナ対応に係る時間外手当を支給する。
　また、県職員が対応していた県民からのコロナ対応に係る質問に対するコールセンターを委託することにより、職員のリソースを最大限活用できる体制を整備する。
②、③
・県民からのコロナ対応に係る質問に対応するコールセンター設置委託　2,044千円
・休憩スペース整備　10,000千円
・執務室整備　59,361千円
・時間外勤務手当　292,000千円
④県、県職員、委託、整備事業者</t>
    <rPh sb="1" eb="4">
      <t>チョウキカン</t>
    </rPh>
    <rPh sb="27" eb="30">
      <t>チョウジカン</t>
    </rPh>
    <rPh sb="34" eb="36">
      <t>シンガタ</t>
    </rPh>
    <rPh sb="44" eb="46">
      <t>タイオウ</t>
    </rPh>
    <rPh sb="48" eb="50">
      <t>ショクイン</t>
    </rPh>
    <rPh sb="51" eb="53">
      <t>キュウケイ</t>
    </rPh>
    <rPh sb="58" eb="61">
      <t>カンセンショウ</t>
    </rPh>
    <rPh sb="62" eb="64">
      <t>ハイリョ</t>
    </rPh>
    <rPh sb="66" eb="69">
      <t>シツムシツ</t>
    </rPh>
    <rPh sb="70" eb="72">
      <t>セイビ</t>
    </rPh>
    <rPh sb="81" eb="83">
      <t>タイオウ</t>
    </rPh>
    <rPh sb="84" eb="85">
      <t>カカ</t>
    </rPh>
    <rPh sb="86" eb="89">
      <t>ジカンガイ</t>
    </rPh>
    <rPh sb="89" eb="91">
      <t>テアテ</t>
    </rPh>
    <rPh sb="92" eb="94">
      <t>シキュウ</t>
    </rPh>
    <rPh sb="102" eb="103">
      <t>ケン</t>
    </rPh>
    <rPh sb="179" eb="181">
      <t>ケンミン</t>
    </rPh>
    <rPh sb="187" eb="189">
      <t>タイオウ</t>
    </rPh>
    <rPh sb="190" eb="191">
      <t>カカ</t>
    </rPh>
    <rPh sb="192" eb="194">
      <t>シツモン</t>
    </rPh>
    <rPh sb="195" eb="197">
      <t>タイオウ</t>
    </rPh>
    <rPh sb="206" eb="208">
      <t>セッチ</t>
    </rPh>
    <rPh sb="208" eb="210">
      <t>イタク</t>
    </rPh>
    <rPh sb="216" eb="218">
      <t>センエン</t>
    </rPh>
    <rPh sb="220" eb="222">
      <t>キュウケイ</t>
    </rPh>
    <rPh sb="226" eb="228">
      <t>セイビ</t>
    </rPh>
    <rPh sb="235" eb="237">
      <t>センエン</t>
    </rPh>
    <rPh sb="239" eb="242">
      <t>シツムシツ</t>
    </rPh>
    <rPh sb="242" eb="244">
      <t>セイビ</t>
    </rPh>
    <rPh sb="251" eb="253">
      <t>センエン</t>
    </rPh>
    <rPh sb="274" eb="275">
      <t>ケン</t>
    </rPh>
    <rPh sb="276" eb="279">
      <t>ケンショクイン</t>
    </rPh>
    <rPh sb="280" eb="282">
      <t>イタク</t>
    </rPh>
    <rPh sb="283" eb="285">
      <t>セイビ</t>
    </rPh>
    <rPh sb="285" eb="288">
      <t>ジギョウシャ</t>
    </rPh>
    <phoneticPr fontId="9"/>
  </si>
  <si>
    <t>ものづくり企業展示会出展支援</t>
  </si>
  <si>
    <t>（外国人技能実習生向け）基盤技術（溶接）ＤＸトレーニング推進</t>
  </si>
  <si>
    <t>①新型コロナの影響を受け、外国人の入国が制限される中、ＡＲ（拡張現実）溶接トレーニングシステムを導入し、外国人技能実習生等を対象とした実習期間延長促進のためのセミナーを開催。
②、③
　・ＡＲ（拡張現実）溶接トレーニングシステム  9,878千円
　・外国人技能実習生向け溶接セミナー開催    590千円
④事業者</t>
  </si>
  <si>
    <t>R3.12</t>
  </si>
  <si>
    <t>グルっとぐんま～旅行商品造成支援補助金～</t>
  </si>
  <si>
    <t>①県内の旅行業者及び貸切バス・タクシー事業者に対し、旅行者が安心して参加できるウィズコロナに対応した旅行商品の造成・催行と貸切バス・タクシーの運行に必要な経費を補助
②、③
・事業者補助金　50社×5商品×200千円=50,000千円
・事務費（事務局運営委託料）　5,000千円
④県内の旅行業者及び貸切バス・タクシー事業者</t>
    <rPh sb="46" eb="48">
      <t>タイオウ</t>
    </rPh>
    <rPh sb="88" eb="91">
      <t>ジギョウシャ</t>
    </rPh>
    <rPh sb="91" eb="93">
      <t>ホジョ</t>
    </rPh>
    <rPh sb="93" eb="94">
      <t>キン</t>
    </rPh>
    <rPh sb="97" eb="98">
      <t>シャ</t>
    </rPh>
    <rPh sb="100" eb="102">
      <t>ショウヒン</t>
    </rPh>
    <rPh sb="106" eb="108">
      <t>センエン</t>
    </rPh>
    <rPh sb="115" eb="117">
      <t>センエン</t>
    </rPh>
    <rPh sb="119" eb="122">
      <t>ジムヒ</t>
    </rPh>
    <rPh sb="123" eb="126">
      <t>ジムキョク</t>
    </rPh>
    <rPh sb="126" eb="128">
      <t>ウンエイ</t>
    </rPh>
    <rPh sb="128" eb="130">
      <t>イタク</t>
    </rPh>
    <rPh sb="130" eb="131">
      <t>リョウ</t>
    </rPh>
    <rPh sb="138" eb="140">
      <t>センエン</t>
    </rPh>
    <rPh sb="142" eb="144">
      <t>ケンナイ</t>
    </rPh>
    <rPh sb="145" eb="147">
      <t>リョコウ</t>
    </rPh>
    <rPh sb="147" eb="149">
      <t>ギョウシャ</t>
    </rPh>
    <rPh sb="149" eb="150">
      <t>オヨ</t>
    </rPh>
    <rPh sb="151" eb="153">
      <t>カシキリ</t>
    </rPh>
    <rPh sb="160" eb="163">
      <t>ジギョウシャ</t>
    </rPh>
    <phoneticPr fontId="9"/>
  </si>
  <si>
    <t>市町村乗合バス対策（運行費補助）</t>
    <rPh sb="0" eb="3">
      <t>シチョウソン</t>
    </rPh>
    <rPh sb="3" eb="5">
      <t>ノリアイ</t>
    </rPh>
    <phoneticPr fontId="7"/>
  </si>
  <si>
    <t>①コロナ禍で大きく収入が減少している乗合バスの運行市町村に対して、運行費の支援を行う。
②、③
　・運行費補助　10,380千円
④市町村</t>
    <rPh sb="9" eb="11">
      <t>シュウニュウ</t>
    </rPh>
    <rPh sb="23" eb="25">
      <t>ウンコウ</t>
    </rPh>
    <rPh sb="25" eb="28">
      <t>シチョウソン</t>
    </rPh>
    <rPh sb="33" eb="35">
      <t>ウンコウ</t>
    </rPh>
    <rPh sb="35" eb="36">
      <t>ヒ</t>
    </rPh>
    <rPh sb="50" eb="52">
      <t>ウンコウ</t>
    </rPh>
    <rPh sb="52" eb="53">
      <t>ヒ</t>
    </rPh>
    <rPh sb="53" eb="55">
      <t>ホジョ</t>
    </rPh>
    <rPh sb="66" eb="69">
      <t>シチョウソン</t>
    </rPh>
    <phoneticPr fontId="9"/>
  </si>
  <si>
    <t>バス運行支援</t>
    <rPh sb="2" eb="4">
      <t>ウンコウ</t>
    </rPh>
    <rPh sb="4" eb="6">
      <t>シエン</t>
    </rPh>
    <phoneticPr fontId="9"/>
  </si>
  <si>
    <t>①コロナ禍で大きく収入が減少している乗合バス事業者に対して、運行費の支援を行う。
②、③
　・幹線運行費補助　26,443千円
　・運行費支援　217,800千円
④バス事業者</t>
    <rPh sb="9" eb="11">
      <t>シュウニュウ</t>
    </rPh>
    <rPh sb="22" eb="25">
      <t>ジギョウシャ</t>
    </rPh>
    <rPh sb="30" eb="32">
      <t>ウンコウ</t>
    </rPh>
    <rPh sb="32" eb="33">
      <t>ヒ</t>
    </rPh>
    <rPh sb="47" eb="49">
      <t>カンセン</t>
    </rPh>
    <rPh sb="49" eb="51">
      <t>ウンコウ</t>
    </rPh>
    <rPh sb="51" eb="52">
      <t>ヒ</t>
    </rPh>
    <rPh sb="52" eb="54">
      <t>ホジョ</t>
    </rPh>
    <rPh sb="66" eb="68">
      <t>ウンコウ</t>
    </rPh>
    <rPh sb="68" eb="69">
      <t>ヒ</t>
    </rPh>
    <rPh sb="69" eb="71">
      <t>シエン</t>
    </rPh>
    <rPh sb="79" eb="81">
      <t>センエン</t>
    </rPh>
    <rPh sb="85" eb="88">
      <t>ジギョウシャ</t>
    </rPh>
    <phoneticPr fontId="9"/>
  </si>
  <si>
    <t>R4.1</t>
  </si>
  <si>
    <t>学校保健特別対策事業費補助金</t>
    <rPh sb="0" eb="2">
      <t>ガッコウ</t>
    </rPh>
    <rPh sb="2" eb="4">
      <t>ホケン</t>
    </rPh>
    <rPh sb="4" eb="6">
      <t>トクベツ</t>
    </rPh>
    <rPh sb="6" eb="8">
      <t>タイサク</t>
    </rPh>
    <rPh sb="8" eb="11">
      <t>ジギョウヒ</t>
    </rPh>
    <rPh sb="11" eb="14">
      <t>ホジョキン</t>
    </rPh>
    <phoneticPr fontId="1"/>
  </si>
  <si>
    <t>（特別支援学校スクールバス感染症対策支援事業）
①感染症の拡大防止・感染リスクの低減を図るため、県立特別支援学校のスクールバスの児童生徒乗車率50%未満達成を目安に増便を実施する。
②、③　
・県立特別支援学校10校22便（乗車率が50%を超えている路線）　171,787千円
④県</t>
    <rPh sb="25" eb="28">
      <t>カンセンショウ</t>
    </rPh>
    <rPh sb="29" eb="31">
      <t>カクダイ</t>
    </rPh>
    <rPh sb="31" eb="33">
      <t>ボウシ</t>
    </rPh>
    <rPh sb="34" eb="36">
      <t>カンセン</t>
    </rPh>
    <rPh sb="40" eb="42">
      <t>テイゲン</t>
    </rPh>
    <rPh sb="43" eb="44">
      <t>ハカ</t>
    </rPh>
    <rPh sb="48" eb="50">
      <t>ケンリツ</t>
    </rPh>
    <rPh sb="50" eb="52">
      <t>トクベツ</t>
    </rPh>
    <rPh sb="52" eb="54">
      <t>シエン</t>
    </rPh>
    <rPh sb="54" eb="56">
      <t>ガッコウ</t>
    </rPh>
    <rPh sb="64" eb="66">
      <t>ジドウ</t>
    </rPh>
    <rPh sb="66" eb="68">
      <t>セイト</t>
    </rPh>
    <rPh sb="68" eb="71">
      <t>ジョウシャリツ</t>
    </rPh>
    <rPh sb="74" eb="76">
      <t>ミマン</t>
    </rPh>
    <rPh sb="76" eb="78">
      <t>タッセイ</t>
    </rPh>
    <rPh sb="79" eb="81">
      <t>メヤス</t>
    </rPh>
    <rPh sb="82" eb="84">
      <t>ゾウビン</t>
    </rPh>
    <rPh sb="85" eb="87">
      <t>ジッシ</t>
    </rPh>
    <rPh sb="97" eb="99">
      <t>ケンリツ</t>
    </rPh>
    <rPh sb="99" eb="101">
      <t>トクベツ</t>
    </rPh>
    <rPh sb="101" eb="103">
      <t>シエン</t>
    </rPh>
    <rPh sb="103" eb="105">
      <t>ガッコウ</t>
    </rPh>
    <rPh sb="107" eb="108">
      <t>コウ</t>
    </rPh>
    <rPh sb="110" eb="111">
      <t>ビン</t>
    </rPh>
    <rPh sb="136" eb="137">
      <t>セン</t>
    </rPh>
    <rPh sb="140" eb="141">
      <t>ケン</t>
    </rPh>
    <phoneticPr fontId="7"/>
  </si>
  <si>
    <t>公立学校情報機器整備費補助金</t>
    <rPh sb="0" eb="2">
      <t>コウリツ</t>
    </rPh>
    <rPh sb="2" eb="4">
      <t>ガッコウ</t>
    </rPh>
    <rPh sb="4" eb="6">
      <t>ジョウホウ</t>
    </rPh>
    <rPh sb="6" eb="8">
      <t>キキ</t>
    </rPh>
    <rPh sb="8" eb="10">
      <t>セイビ</t>
    </rPh>
    <rPh sb="10" eb="11">
      <t>ヒ</t>
    </rPh>
    <rPh sb="11" eb="14">
      <t>ホジョキン</t>
    </rPh>
    <phoneticPr fontId="1"/>
  </si>
  <si>
    <t>文化芸術振興費補助金</t>
    <rPh sb="0" eb="2">
      <t>ブンカ</t>
    </rPh>
    <rPh sb="2" eb="4">
      <t>ゲイジュツ</t>
    </rPh>
    <rPh sb="4" eb="6">
      <t>シンコウ</t>
    </rPh>
    <rPh sb="6" eb="7">
      <t>ヒ</t>
    </rPh>
    <rPh sb="7" eb="10">
      <t>ホジョキン</t>
    </rPh>
    <phoneticPr fontId="1"/>
  </si>
  <si>
    <t>①美術館、博物館等の文化施設において、感染拡大防止対策を実施。
②、③感染防止対策のための物品購入費等1,942千円
④対象施設：群馬県立近代美術館、群馬県立館林美術館、群馬県立歴史博物館、群馬県立自然史博物館、群馬県立土屋文明記念文学館</t>
    <rPh sb="1" eb="4">
      <t>ビジュツカン</t>
    </rPh>
    <rPh sb="50" eb="51">
      <t>トウ</t>
    </rPh>
    <rPh sb="85" eb="89">
      <t>グンマケンリツ</t>
    </rPh>
    <rPh sb="89" eb="91">
      <t>レキシ</t>
    </rPh>
    <rPh sb="91" eb="94">
      <t>ハクブツカン</t>
    </rPh>
    <rPh sb="95" eb="99">
      <t>グンマケンリツ</t>
    </rPh>
    <rPh sb="99" eb="102">
      <t>シゼンシ</t>
    </rPh>
    <rPh sb="102" eb="105">
      <t>ハクブツカン</t>
    </rPh>
    <rPh sb="106" eb="110">
      <t>グンマケンリツ</t>
    </rPh>
    <rPh sb="110" eb="112">
      <t>ツチヤ</t>
    </rPh>
    <rPh sb="112" eb="114">
      <t>ブンメイ</t>
    </rPh>
    <rPh sb="114" eb="116">
      <t>キネン</t>
    </rPh>
    <rPh sb="116" eb="119">
      <t>ブンガクカン</t>
    </rPh>
    <phoneticPr fontId="9"/>
  </si>
  <si>
    <t>地方創生テレワーク推進交付金</t>
  </si>
  <si>
    <t>・NETSUGENから県内地域へ、そして県内地域からNETSUGENへの人流の創出につながった。
・NETSUGENのPRにもなり、会員数もR3年度当初の月額法人会員８、月額個人会員９からR3年度末には月額法人会員５４、月額個人会員３６まで増加した。
・引き続き提携施設の増加、更には提携施設との交流を促進すべく、営業活動や共催イベントの実施を行っていく。</t>
  </si>
  <si>
    <t>地域就職氷河期世代支援加速化交付金</t>
  </si>
  <si>
    <t>地域就職氷河期世代支援加速化交付金</t>
    <rPh sb="0" eb="2">
      <t>チイキ</t>
    </rPh>
    <rPh sb="2" eb="4">
      <t>シュウショク</t>
    </rPh>
    <rPh sb="4" eb="7">
      <t>ヒョウガキ</t>
    </rPh>
    <rPh sb="7" eb="9">
      <t>セダイ</t>
    </rPh>
    <rPh sb="9" eb="11">
      <t>シエン</t>
    </rPh>
    <rPh sb="11" eb="14">
      <t>カソクカ</t>
    </rPh>
    <rPh sb="14" eb="17">
      <t>コウフキン</t>
    </rPh>
    <phoneticPr fontId="9"/>
  </si>
  <si>
    <t>①コロナウイルス感染後の地域経済における労働力の確保や地域経済の活性化のため、ｅスポーツ関連産業への就労支援や受け皿となる県内企業のスキルアップ研修、ｅスポーツを入り口としたサイバーセキュリティ研修を実施により、同世代の就労を支援する。
②・③
・スポーツ関連産業への就労支援や受け皿となる県内企業のスキルアップ研修委託費　5,000千円
・サイバーセキュリティ研修委託費　5,000千円
④県</t>
    <rPh sb="44" eb="46">
      <t>カンレン</t>
    </rPh>
    <rPh sb="46" eb="48">
      <t>サンギョウ</t>
    </rPh>
    <rPh sb="50" eb="52">
      <t>シュウロウ</t>
    </rPh>
    <rPh sb="52" eb="54">
      <t>シエン</t>
    </rPh>
    <rPh sb="55" eb="56">
      <t>ウ</t>
    </rPh>
    <rPh sb="57" eb="58">
      <t>ザラ</t>
    </rPh>
    <rPh sb="61" eb="63">
      <t>ケンナイ</t>
    </rPh>
    <rPh sb="63" eb="65">
      <t>キギョウ</t>
    </rPh>
    <rPh sb="72" eb="74">
      <t>ケンシュウ</t>
    </rPh>
    <rPh sb="81" eb="82">
      <t>イ</t>
    </rPh>
    <rPh sb="83" eb="84">
      <t>グチ</t>
    </rPh>
    <rPh sb="97" eb="99">
      <t>ケンシュウ</t>
    </rPh>
    <rPh sb="100" eb="102">
      <t>ジッシ</t>
    </rPh>
    <rPh sb="106" eb="109">
      <t>ドウセダイ</t>
    </rPh>
    <rPh sb="110" eb="112">
      <t>シュウロウ</t>
    </rPh>
    <rPh sb="113" eb="115">
      <t>シエン</t>
    </rPh>
    <rPh sb="158" eb="161">
      <t>イタクヒ</t>
    </rPh>
    <rPh sb="167" eb="169">
      <t>センエン</t>
    </rPh>
    <rPh sb="181" eb="183">
      <t>ケンシュウ</t>
    </rPh>
    <rPh sb="183" eb="186">
      <t>イタクヒ</t>
    </rPh>
    <rPh sb="192" eb="194">
      <t>センエン</t>
    </rPh>
    <rPh sb="196" eb="197">
      <t>ケン</t>
    </rPh>
    <phoneticPr fontId="9"/>
  </si>
  <si>
    <t>学校保健特別対策事業費補助金</t>
  </si>
  <si>
    <t>新型コロナウイルス感染症セーフティネット強化交付金</t>
    <rPh sb="0" eb="2">
      <t>シンガタ</t>
    </rPh>
    <rPh sb="9" eb="12">
      <t>カンセンショウ</t>
    </rPh>
    <rPh sb="20" eb="22">
      <t>キョウカ</t>
    </rPh>
    <rPh sb="22" eb="25">
      <t>コウフキン</t>
    </rPh>
    <phoneticPr fontId="9"/>
  </si>
  <si>
    <t>障害者総合支援事業費補助金</t>
  </si>
  <si>
    <t>（生産活動拡大支援事業）
①新型コロナウイルスの影響によって減少した、事業所で働く障害者の賃金・工賃の確保を図る。
②③　事業所に対する補助　9,000千円　
④障害福祉サービス事業所（就労支援事業所）</t>
    <rPh sb="14" eb="16">
      <t>シンガタ</t>
    </rPh>
    <rPh sb="24" eb="26">
      <t>エイキョウ</t>
    </rPh>
    <rPh sb="30" eb="32">
      <t>ゲンショウ</t>
    </rPh>
    <phoneticPr fontId="9"/>
  </si>
  <si>
    <t>障害者総合支援事業費補助金</t>
    <rPh sb="0" eb="3">
      <t>ショウガイシャ</t>
    </rPh>
    <rPh sb="3" eb="5">
      <t>ソウゴウ</t>
    </rPh>
    <rPh sb="5" eb="7">
      <t>シエン</t>
    </rPh>
    <rPh sb="7" eb="10">
      <t>ジギョウヒ</t>
    </rPh>
    <rPh sb="10" eb="13">
      <t>ホジョキン</t>
    </rPh>
    <phoneticPr fontId="9"/>
  </si>
  <si>
    <t>（障害福祉分野のICT導入モデル事業）
①ICTを活用し、障害福祉サービス施設・事業所における感染拡大を防止するため、ＩＣＴ導入費用を補助
②、③
施設・事業所に対する補助　20,776千円
ＩＣＴ導入に関する研修会実施　284千円
④障害福祉サービス施設・事業所</t>
  </si>
  <si>
    <t>（ひきこもり支援の充実）
①新型コロナウイルス感染拡大の中にあっても、ひきこもり状態にある人や家族が安心して支援機関を利用できるよう、ＳＮＳやビデオ通話等を活用した支援や居場所づくりを行う。
②、③、④
民間団体への補助　1,000千円　1,000千円×１団体</t>
  </si>
  <si>
    <t>地域自殺対策強化交付金</t>
  </si>
  <si>
    <t>(自殺予防専用電話の体制強化)
①新型コロナウイルス感染症の影響による自殺リスクを抱える方への相談体制を拡充するため、自殺予防専用電話「こころの健康相談統一ダイヤル」の夜間電話相談員を増員。
②、③、④
群馬県こころの健康センターの相談員人件費　1,372千円　1人、164日）、群馬県こころの健康センターの事務費　140千円</t>
  </si>
  <si>
    <t>※№30にうち年度内に支払いが終了しない分
①Ｒ４年度からの保険適用までの間、不妊治療費の助成額引き上げ、所得制限撤廃等の拡充に対応(3月受付、4月以降支出分）
②、③
　・助成にあたっての、県費1/2の義務継足分。
　（基金1/2、県1/2）　
　　・県分　40,000千円（基金20,000、一財20,000）
④個人</t>
    <rPh sb="7" eb="10">
      <t>ネンドナイ</t>
    </rPh>
    <rPh sb="11" eb="13">
      <t>シハラ</t>
    </rPh>
    <rPh sb="15" eb="17">
      <t>シュウリョウ</t>
    </rPh>
    <rPh sb="20" eb="21">
      <t>ブン</t>
    </rPh>
    <phoneticPr fontId="9"/>
  </si>
  <si>
    <t>子ども・子育て支援交付金</t>
    <rPh sb="0" eb="1">
      <t>コ</t>
    </rPh>
    <rPh sb="4" eb="6">
      <t>コソダ</t>
    </rPh>
    <rPh sb="7" eb="9">
      <t>シエン</t>
    </rPh>
    <rPh sb="9" eb="12">
      <t>コウフキン</t>
    </rPh>
    <phoneticPr fontId="8"/>
  </si>
  <si>
    <t>地域子供の未来応援交付金</t>
  </si>
  <si>
    <t>新型コロナウイルス感染症セーフティネット強化交付金</t>
  </si>
  <si>
    <t>①
・女性がコロナ禍や生活の中で抱える不安や悩みについて、専門の相談員が電話による相談事業を実施する（週４回）。
・男性がコロナ禍や生活の中で抱える不安や悩みについて、専門の相談員が電話による相談事業を実施する（月１回）
②、③
・女性相談（人件費、通信費等）　5,414千円
・男性相談（人件費、通信費等）　214千円
④県</t>
  </si>
  <si>
    <t>保育対策事業費補助金</t>
  </si>
  <si>
    <t>児童福祉事業対策費等補助金</t>
  </si>
  <si>
    <t>①感染防止対策等を徹底した相談体制の構築・強化を図るため、児童相談所におけるＩＣＴ化（テレビ会議モニターの導入、無線ＬＡＮ整備等）を推進する。
②2,724千円
③、④県内３児童相談所及び１支所</t>
    <rPh sb="1" eb="3">
      <t>カンセン</t>
    </rPh>
    <rPh sb="3" eb="5">
      <t>ボウシ</t>
    </rPh>
    <rPh sb="5" eb="7">
      <t>タイサク</t>
    </rPh>
    <rPh sb="7" eb="8">
      <t>トウ</t>
    </rPh>
    <rPh sb="9" eb="11">
      <t>テッテイ</t>
    </rPh>
    <rPh sb="13" eb="15">
      <t>ソウダン</t>
    </rPh>
    <rPh sb="15" eb="17">
      <t>タイセイ</t>
    </rPh>
    <rPh sb="18" eb="20">
      <t>コウチク</t>
    </rPh>
    <rPh sb="24" eb="25">
      <t>ハカ</t>
    </rPh>
    <rPh sb="46" eb="48">
      <t>カイギ</t>
    </rPh>
    <rPh sb="53" eb="55">
      <t>ドウニュウ</t>
    </rPh>
    <rPh sb="56" eb="58">
      <t>ムセン</t>
    </rPh>
    <rPh sb="61" eb="63">
      <t>セイビ</t>
    </rPh>
    <rPh sb="63" eb="64">
      <t>トウ</t>
    </rPh>
    <rPh sb="84" eb="86">
      <t>ケンナイ</t>
    </rPh>
    <rPh sb="87" eb="89">
      <t>ジドウ</t>
    </rPh>
    <rPh sb="89" eb="92">
      <t>ソウダンショ</t>
    </rPh>
    <rPh sb="92" eb="93">
      <t>オヨ</t>
    </rPh>
    <rPh sb="95" eb="97">
      <t>シショ</t>
    </rPh>
    <phoneticPr fontId="9"/>
  </si>
  <si>
    <t>地域女性活躍推進交付金</t>
    <rPh sb="0" eb="2">
      <t>チイキ</t>
    </rPh>
    <rPh sb="2" eb="4">
      <t>ジョセイ</t>
    </rPh>
    <rPh sb="4" eb="6">
      <t>カツヤク</t>
    </rPh>
    <rPh sb="6" eb="8">
      <t>スイシン</t>
    </rPh>
    <rPh sb="8" eb="11">
      <t>コウフキン</t>
    </rPh>
    <phoneticPr fontId="6"/>
  </si>
  <si>
    <t>不安を抱える女性への寄り添い相談支援
①
・コロナ禍で困難を抱える女性に寄り添った相談支援を実施する。
・電話相談、アウトリーチ（訪問支援）、同行支援といったきめ細やかな支援を行うため、ＮＰＯ等の女性支援団体の知見や能力を活用して実施する。
②、③
・NPO法人への委託費（ 3,750千円×４団体）＝15,000千円
※県内全域をカバーするため、地域を４つに分けて実施
④県</t>
  </si>
  <si>
    <t>①県内の公私立幼稚園におけるコロナ感染対策に必要な保健衛生用品等の購入を支援する
②、③、④
○県内の公私立幼稚園・幼稚園型認定こども園、１施設あたり上限500千円
○積算根拠
・既交付決定済み額
→１次募集（県当初予算/国R2補正繰越にて実施）
　　･･･26,796千円（私立幼稚園設置者44名及び13市町村）うち、国庫補助額17,534千円、県負担9,262千円
   2次募集（県当初予算/国R2補正繰越にて実施）
　　･･･2,148千円（私立幼稚園設置者12名及び1町）
うち、国庫補助額1,087千円、県負担1,061千円  
・所要見込額
→３次募集（県2月補正予算/国R3補正にて実施）
　　･･･43,000千円（私立幼稚園設置者55名及び18市町村） 
うち、国庫補助額29,250千円、県負担13,750千円</t>
    <rPh sb="5" eb="7">
      <t>シリツ</t>
    </rPh>
    <rPh sb="7" eb="10">
      <t>ヨウチエン</t>
    </rPh>
    <rPh sb="17" eb="19">
      <t>カンセン</t>
    </rPh>
    <rPh sb="19" eb="21">
      <t>タイサク</t>
    </rPh>
    <rPh sb="22" eb="24">
      <t>ヒツヨウ</t>
    </rPh>
    <rPh sb="25" eb="27">
      <t>ホケン</t>
    </rPh>
    <rPh sb="27" eb="29">
      <t>エイセイ</t>
    </rPh>
    <rPh sb="29" eb="31">
      <t>ヨウヒン</t>
    </rPh>
    <rPh sb="31" eb="32">
      <t>トウ</t>
    </rPh>
    <rPh sb="33" eb="35">
      <t>コウニュウ</t>
    </rPh>
    <rPh sb="36" eb="38">
      <t>シエン</t>
    </rPh>
    <rPh sb="48" eb="50">
      <t>ケンナイ</t>
    </rPh>
    <rPh sb="52" eb="54">
      <t>シリツ</t>
    </rPh>
    <rPh sb="54" eb="57">
      <t>ヨウチエン</t>
    </rPh>
    <rPh sb="58" eb="61">
      <t>ヨウチエン</t>
    </rPh>
    <rPh sb="61" eb="62">
      <t>ガタ</t>
    </rPh>
    <rPh sb="62" eb="64">
      <t>ニンテイ</t>
    </rPh>
    <rPh sb="67" eb="68">
      <t>エン</t>
    </rPh>
    <rPh sb="70" eb="72">
      <t>シセツ</t>
    </rPh>
    <rPh sb="75" eb="77">
      <t>ジョウゲン</t>
    </rPh>
    <rPh sb="80" eb="82">
      <t>センエン</t>
    </rPh>
    <rPh sb="84" eb="86">
      <t>セキサン</t>
    </rPh>
    <rPh sb="86" eb="88">
      <t>コンキョ</t>
    </rPh>
    <rPh sb="90" eb="91">
      <t>キ</t>
    </rPh>
    <rPh sb="91" eb="93">
      <t>コウフ</t>
    </rPh>
    <rPh sb="93" eb="95">
      <t>ケッテイ</t>
    </rPh>
    <rPh sb="95" eb="96">
      <t>ズミ</t>
    </rPh>
    <rPh sb="97" eb="98">
      <t>ガク</t>
    </rPh>
    <rPh sb="101" eb="102">
      <t>ジ</t>
    </rPh>
    <rPh sb="102" eb="104">
      <t>ボシュウ</t>
    </rPh>
    <rPh sb="120" eb="122">
      <t>ジッシ</t>
    </rPh>
    <rPh sb="135" eb="137">
      <t>センエン</t>
    </rPh>
    <rPh sb="138" eb="140">
      <t>シリツ</t>
    </rPh>
    <rPh sb="140" eb="143">
      <t>ヨウチエン</t>
    </rPh>
    <rPh sb="143" eb="146">
      <t>セッチシャ</t>
    </rPh>
    <rPh sb="148" eb="149">
      <t>メイ</t>
    </rPh>
    <rPh sb="149" eb="150">
      <t>オヨ</t>
    </rPh>
    <rPh sb="153" eb="156">
      <t>シチョウソン</t>
    </rPh>
    <rPh sb="160" eb="162">
      <t>コッコ</t>
    </rPh>
    <rPh sb="162" eb="165">
      <t>ホジョガク</t>
    </rPh>
    <rPh sb="171" eb="173">
      <t>センエン</t>
    </rPh>
    <rPh sb="174" eb="175">
      <t>ケン</t>
    </rPh>
    <rPh sb="175" eb="177">
      <t>フタン</t>
    </rPh>
    <rPh sb="182" eb="184">
      <t>センエン</t>
    </rPh>
    <rPh sb="190" eb="192">
      <t>ボシュウ</t>
    </rPh>
    <rPh sb="193" eb="194">
      <t>ケン</t>
    </rPh>
    <rPh sb="194" eb="196">
      <t>トウショ</t>
    </rPh>
    <rPh sb="196" eb="198">
      <t>ヨサン</t>
    </rPh>
    <rPh sb="199" eb="200">
      <t>クニ</t>
    </rPh>
    <rPh sb="202" eb="204">
      <t>ホセイ</t>
    </rPh>
    <rPh sb="204" eb="206">
      <t>クリコシ</t>
    </rPh>
    <rPh sb="208" eb="210">
      <t>ジッシ</t>
    </rPh>
    <rPh sb="222" eb="224">
      <t>センエン</t>
    </rPh>
    <rPh sb="225" eb="227">
      <t>シリツ</t>
    </rPh>
    <rPh sb="227" eb="230">
      <t>ヨウチエン</t>
    </rPh>
    <rPh sb="230" eb="233">
      <t>セッチシャ</t>
    </rPh>
    <rPh sb="235" eb="236">
      <t>メイ</t>
    </rPh>
    <rPh sb="236" eb="237">
      <t>オヨ</t>
    </rPh>
    <rPh sb="239" eb="240">
      <t>マチ</t>
    </rPh>
    <rPh sb="245" eb="247">
      <t>コッコ</t>
    </rPh>
    <rPh sb="247" eb="250">
      <t>ホジョガク</t>
    </rPh>
    <rPh sb="255" eb="257">
      <t>センエン</t>
    </rPh>
    <rPh sb="258" eb="259">
      <t>ケン</t>
    </rPh>
    <rPh sb="259" eb="261">
      <t>フタン</t>
    </rPh>
    <rPh sb="266" eb="268">
      <t>センエン</t>
    </rPh>
    <rPh sb="272" eb="274">
      <t>ショヨウ</t>
    </rPh>
    <rPh sb="274" eb="276">
      <t>ミコ</t>
    </rPh>
    <rPh sb="276" eb="277">
      <t>ガク</t>
    </rPh>
    <rPh sb="280" eb="281">
      <t>ジ</t>
    </rPh>
    <rPh sb="281" eb="283">
      <t>ボシュウ</t>
    </rPh>
    <rPh sb="299" eb="301">
      <t>ジッシ</t>
    </rPh>
    <rPh sb="314" eb="316">
      <t>センエン</t>
    </rPh>
    <rPh sb="317" eb="319">
      <t>シリツ</t>
    </rPh>
    <rPh sb="319" eb="322">
      <t>ヨウチエン</t>
    </rPh>
    <rPh sb="322" eb="325">
      <t>セッチシャ</t>
    </rPh>
    <rPh sb="327" eb="328">
      <t>メイ</t>
    </rPh>
    <rPh sb="328" eb="329">
      <t>オヨ</t>
    </rPh>
    <rPh sb="332" eb="335">
      <t>シチョウソン</t>
    </rPh>
    <rPh sb="341" eb="343">
      <t>コッコ</t>
    </rPh>
    <rPh sb="343" eb="346">
      <t>ホジョガク</t>
    </rPh>
    <rPh sb="352" eb="354">
      <t>センエン</t>
    </rPh>
    <rPh sb="355" eb="356">
      <t>ケン</t>
    </rPh>
    <rPh sb="356" eb="358">
      <t>フタン</t>
    </rPh>
    <rPh sb="364" eb="366">
      <t>センエン</t>
    </rPh>
    <phoneticPr fontId="9"/>
  </si>
  <si>
    <t>（感染防止対策支援事業）
①障害福祉サービス施設・事業所等が感染防止対策を継続的に行うため、衛生用品等の購入に必要な経費を支援する。
②③
施設・事業所に対する補助　　16,928千円
　（対象事業所2,500事業所、補助上限3～40千円）
事務費（支払・審査委託料等）　5,572千円
④障害福祉サービス施設・事業所等（2,500事業所）</t>
  </si>
  <si>
    <t>R3.11</t>
  </si>
  <si>
    <t>新型コロナウイルスワクチンの接種を受けた事実をスマートフォン等に表示する仕組みを構築
◇運用状況
・R3.10.13　「ぐんまワクチン手帳」の名称で運用開始
・R4.2.1　3回目接種記録の表示を開始
◇登録者数（R3年度末）　335,813人
◇用途（R3年度）
県が実施する需要喚起策における、ワクチン接種歴の提示
①愛郷ぐんまプロジェクト第3弾（宿泊代金の補助）
②ぐんまGo To Eatワクチンプレミアム（プレミアム付き食事券の購入）</t>
    <rPh sb="36" eb="38">
      <t>シク</t>
    </rPh>
    <rPh sb="40" eb="42">
      <t>コウチク</t>
    </rPh>
    <rPh sb="44" eb="46">
      <t>ウンヨウ</t>
    </rPh>
    <rPh sb="46" eb="48">
      <t>ジョウキョウ</t>
    </rPh>
    <rPh sb="67" eb="69">
      <t>テチョウ</t>
    </rPh>
    <rPh sb="71" eb="73">
      <t>メイショウ</t>
    </rPh>
    <rPh sb="74" eb="78">
      <t>ウンヨウカイシ</t>
    </rPh>
    <rPh sb="88" eb="90">
      <t>カイメ</t>
    </rPh>
    <rPh sb="90" eb="92">
      <t>セッシュ</t>
    </rPh>
    <rPh sb="92" eb="94">
      <t>キロク</t>
    </rPh>
    <rPh sb="95" eb="97">
      <t>ヒョウジ</t>
    </rPh>
    <rPh sb="98" eb="100">
      <t>カイシ</t>
    </rPh>
    <rPh sb="102" eb="106">
      <t>トウロクシャスウ</t>
    </rPh>
    <rPh sb="109" eb="112">
      <t>ネンドマツ</t>
    </rPh>
    <rPh sb="121" eb="122">
      <t>ニン</t>
    </rPh>
    <rPh sb="124" eb="126">
      <t>ヨウト</t>
    </rPh>
    <rPh sb="129" eb="131">
      <t>ネンド</t>
    </rPh>
    <rPh sb="157" eb="159">
      <t>テイジ</t>
    </rPh>
    <rPh sb="176" eb="178">
      <t>シュクハク</t>
    </rPh>
    <rPh sb="178" eb="180">
      <t>ダイキン</t>
    </rPh>
    <rPh sb="181" eb="183">
      <t>ホジョ</t>
    </rPh>
    <rPh sb="213" eb="214">
      <t>ツ</t>
    </rPh>
    <rPh sb="215" eb="218">
      <t>ショクジケン</t>
    </rPh>
    <rPh sb="219" eb="221">
      <t>コウニュウ</t>
    </rPh>
    <phoneticPr fontId="1"/>
  </si>
  <si>
    <t>・県が実施する需要喚起策にワクチン手帳を絡め、接種者にインセンティブを与えることにより、ワクチン接種率向上による感染防止対策と社会経済活動の両立に寄与した。
・県民が次回以降のワクチン接種予定を検討するための接種記録確認ツールとしても機能した。</t>
    <rPh sb="1" eb="2">
      <t>ケン</t>
    </rPh>
    <rPh sb="3" eb="5">
      <t>ジッシ</t>
    </rPh>
    <rPh sb="20" eb="21">
      <t>カラ</t>
    </rPh>
    <rPh sb="35" eb="36">
      <t>アタ</t>
    </rPh>
    <rPh sb="51" eb="53">
      <t>コウジョウ</t>
    </rPh>
    <rPh sb="73" eb="75">
      <t>キヨ</t>
    </rPh>
    <rPh sb="80" eb="82">
      <t>ケンミン</t>
    </rPh>
    <rPh sb="117" eb="119">
      <t>キノウ</t>
    </rPh>
    <phoneticPr fontId="1"/>
  </si>
  <si>
    <t>①感染症対応を含む必要な情報が必要な方に届くよう、様々な媒体を活用して情報発信を強化。
②、③
・県ホームページ改修費（スマホ対応等）　5,522千円
・アドトラック,セスナ機による情報発信　1,754千円
④県</t>
  </si>
  <si>
    <t>①外出自粛の影響を受けた公共交通事業者のニューノーマル対応への取り組みを支援する。
②、③
　・感染症対策経費の補助　166,144千円
　・乗り合いバスのICカード導入経費補助　14,597千円
④公共交通事業者</t>
    <phoneticPr fontId="1"/>
  </si>
  <si>
    <t>補助事業の実施により、新型コロナウイルス感染症の影響により減少した公共交通の利用者に、安心して公共交通を利用してもらうため、各交通事業者等が感染症対策に取り組むことができた。</t>
    <rPh sb="33" eb="35">
      <t>コウキョウ</t>
    </rPh>
    <rPh sb="35" eb="37">
      <t>コウツウ</t>
    </rPh>
    <rPh sb="63" eb="65">
      <t>コウツウ</t>
    </rPh>
    <phoneticPr fontId="1"/>
  </si>
  <si>
    <t>・「抗ウイルスコーティング」の効果検証を行い、県民の鉄道利用への不安払拭・鉄道利用への機運醸成を図ることができた。</t>
  </si>
  <si>
    <t>知見に基づく感染防止対策の徹底</t>
    <phoneticPr fontId="1"/>
  </si>
  <si>
    <t>①知見に基づく感染症防止対策を検討するためのデータ分析を行うとともに、対策方針を決定するための会議運営を行う
②、③
・データ分析、収集　3,519千円
・感染症対策本部運営費　267千円
④県</t>
    <phoneticPr fontId="1"/>
  </si>
  <si>
    <t>地域におけるニューノーマルの実現</t>
    <phoneticPr fontId="1"/>
  </si>
  <si>
    <t>「基本的対処方針（9月9日変更）（テレワーク）P40、41，46、50」
①感染拡大を防止するため、職場への出勤について、⼈の流れを抑制する観点から、県及び県内企業のテレワーク導入を促進するための環境整備を行う。
②、③
・県職員のテレワーク導入のための環境整備　103,989千円
・民間企業への普及・啓発等　4,762千円
・県内企業向けセミナー、ワークショップ等の開催　2,530千円
④県有施設、事業者</t>
    <phoneticPr fontId="1"/>
  </si>
  <si>
    <t>「基本的対処方針（9月9日変更）（保健所の体制強化）P58」
①感染症対策で業務量が増加している保健所の体制強化を行う
②、③
・感染症業務のICT化（タブレット、クラウドサービス導入）2,754千円
・体制強化のための会計年度任用職員の雇用　1,280千円
・増員対応等による施設、設備等整備　12,962千円
・保健所業務外部委託化　5,989千円
④県</t>
    <rPh sb="131" eb="133">
      <t>ゾウイン</t>
    </rPh>
    <rPh sb="133" eb="135">
      <t>タイオウ</t>
    </rPh>
    <rPh sb="135" eb="136">
      <t>トウ</t>
    </rPh>
    <rPh sb="139" eb="141">
      <t>シセツ</t>
    </rPh>
    <rPh sb="142" eb="144">
      <t>セツビ</t>
    </rPh>
    <rPh sb="144" eb="145">
      <t>トウ</t>
    </rPh>
    <rPh sb="145" eb="147">
      <t>セイビ</t>
    </rPh>
    <rPh sb="154" eb="156">
      <t>センエン</t>
    </rPh>
    <phoneticPr fontId="9"/>
  </si>
  <si>
    <t>①感染症拡大防止等に伴い、学校へ登校できない児童生徒の学びを保障するため、引き続き１人１台端末を活用するとともに、より多くの教室でオンライン授業を実施するため、校内無線LAN環境の強化及び家庭においても、ＩＣＴを活用した学習環境を整備する。
②、③
・県立高等学校の学習用端末及び回線等保守　151,150千円
・県立特別支援学校の学習用端末、大型テレビモニタ、実物投影装置及び回線等保守　80,025千円
・校内無線LAN環境の強化事業　25,401千円
・授業目的公衆送信補償金、授業支援ソフトウェアライセンス料及びモバイルルータ貸与　166,319千円
④県立学校</t>
    <rPh sb="59" eb="60">
      <t>オオ</t>
    </rPh>
    <rPh sb="62" eb="64">
      <t>キョウシツ</t>
    </rPh>
    <rPh sb="70" eb="72">
      <t>ジュギョウ</t>
    </rPh>
    <rPh sb="73" eb="75">
      <t>ジッシ</t>
    </rPh>
    <rPh sb="80" eb="82">
      <t>コウナイ</t>
    </rPh>
    <rPh sb="82" eb="84">
      <t>ムセン</t>
    </rPh>
    <rPh sb="87" eb="89">
      <t>カンキョウ</t>
    </rPh>
    <rPh sb="90" eb="92">
      <t>キョウカ</t>
    </rPh>
    <rPh sb="92" eb="93">
      <t>オヨ</t>
    </rPh>
    <rPh sb="205" eb="207">
      <t>コウナイ</t>
    </rPh>
    <rPh sb="207" eb="209">
      <t>ムセン</t>
    </rPh>
    <rPh sb="212" eb="214">
      <t>カンキョウ</t>
    </rPh>
    <rPh sb="215" eb="217">
      <t>キョウカ</t>
    </rPh>
    <rPh sb="217" eb="219">
      <t>ジギョウ</t>
    </rPh>
    <rPh sb="226" eb="228">
      <t>センエン</t>
    </rPh>
    <phoneticPr fontId="9"/>
  </si>
  <si>
    <t>①感染症対策と１人１台PC時代の新しい学びを両立させるため、全学年において少人数学級編制を行う。
②、③
全学年で少人数学級編成を行うにあたり必要な地公臨教諭（190人）の人件費　968,312千円
④県</t>
    <rPh sb="83" eb="84">
      <t>ニン</t>
    </rPh>
    <phoneticPr fontId="9"/>
  </si>
  <si>
    <t>①第５波収束後、感染の再拡大等に注意しながらの経済活動の再開を目指し、ワクチン接種済者等を対象とした需要喚起事業を開始するにあたり、デジタルにを活用したワクチン接種済証の発行を行う。
②、③
システム構築委託費
・接種記録を保存するオブジェクトのセットアップ600千円
・接種記録をインポートするためのデータ補正　 800千円
・接種記録への紐付け等　　　　　　　　　　　　　1,600千円
・ワクチンパス表示機能の作成　　　　　　　　　1,600千円
・接種情報確認機能の作成　　　　　　　　　　　  800千円
・リッチメニューの変更、手順の作成　　　　　　 700千円
・消費税　　　　　　　　　　　　　　　　　　　　　　　610千円
・3回目接種への対応　1,980千円
④県</t>
    <rPh sb="72" eb="74">
      <t>カツヨウ</t>
    </rPh>
    <rPh sb="289" eb="292">
      <t>ショウヒゼイ</t>
    </rPh>
    <rPh sb="318" eb="320">
      <t>センエン</t>
    </rPh>
    <rPh sb="323" eb="325">
      <t>カイメ</t>
    </rPh>
    <rPh sb="325" eb="327">
      <t>セッシュ</t>
    </rPh>
    <rPh sb="329" eb="331">
      <t>タイオウ</t>
    </rPh>
    <rPh sb="337" eb="339">
      <t>センエン</t>
    </rPh>
    <phoneticPr fontId="9"/>
  </si>
  <si>
    <t>①コロナ禍においても学生の修学機会を確保するため、学内の学習環境整備及び家計急変世帯の学生の支援に係る費用を公立大学法人に交付する。
②、③
・看護実習室の水道栓の自動水栓化　2,469千円
・看護実習室モニター整備　　1,976千円
  （非対面での臨床実習等に活用）
・看護実習室にインタラクティブホワイトボード(電子黒板)設置　1,660千円
・家計急変世帯の学生に対する
　授業料減免　（減免率1/4、14名分）　1,876千円
④公立大学法人</t>
    <rPh sb="4" eb="5">
      <t>カ</t>
    </rPh>
    <rPh sb="10" eb="12">
      <t>ガクセイ</t>
    </rPh>
    <rPh sb="13" eb="15">
      <t>シュウガク</t>
    </rPh>
    <rPh sb="15" eb="17">
      <t>キカイ</t>
    </rPh>
    <rPh sb="18" eb="20">
      <t>カクホ</t>
    </rPh>
    <rPh sb="25" eb="27">
      <t>ガクナイ</t>
    </rPh>
    <rPh sb="28" eb="30">
      <t>ガクシュウ</t>
    </rPh>
    <rPh sb="30" eb="32">
      <t>カンキョウ</t>
    </rPh>
    <rPh sb="32" eb="34">
      <t>セイビ</t>
    </rPh>
    <rPh sb="34" eb="35">
      <t>オヨ</t>
    </rPh>
    <rPh sb="46" eb="48">
      <t>シエン</t>
    </rPh>
    <rPh sb="49" eb="50">
      <t>カカ</t>
    </rPh>
    <rPh sb="51" eb="53">
      <t>ヒヨウ</t>
    </rPh>
    <rPh sb="54" eb="60">
      <t>コウリツダイガクホウジン</t>
    </rPh>
    <rPh sb="61" eb="63">
      <t>コウフ</t>
    </rPh>
    <rPh sb="176" eb="178">
      <t>カケイ</t>
    </rPh>
    <rPh sb="178" eb="180">
      <t>キュウヘン</t>
    </rPh>
    <rPh sb="180" eb="182">
      <t>セタイ</t>
    </rPh>
    <rPh sb="183" eb="185">
      <t>ガクセイ</t>
    </rPh>
    <rPh sb="186" eb="187">
      <t>タイ</t>
    </rPh>
    <rPh sb="191" eb="194">
      <t>ジュギョウリョウ</t>
    </rPh>
    <rPh sb="194" eb="196">
      <t>ゲンメン</t>
    </rPh>
    <phoneticPr fontId="9"/>
  </si>
  <si>
    <t>①　コロナ禍で深刻な影響を受けた製造事業者に対し、展示商談会への出展機会を設け、販路開拓を後押しし、企業の業績回復を支援する。
②、③
下記事業費の合計（40,564千円）から企業負担金（7,500千円）を減じた分を県負担金として支出
・展示会出展料　　　 　25,212千円
・ブース装飾料　　　　 　13,552千円
・パンフレット制作費等　1,800千円
④　製造業　50社程度</t>
    <rPh sb="108" eb="109">
      <t>ケン</t>
    </rPh>
    <phoneticPr fontId="9"/>
  </si>
  <si>
    <t>（GIGAスクールサポーター配置支援事業）
①感染拡大による臨時休業等によりやむを得ず登校できない児童生徒に対して学びの機会を確保するため、各教育事務所にDX推進コーディネーターを配置し、指導主事と連携しながら、地域差なくICTを活用した学びができるようにする。
②、③
・ＤＸ推進コーディネーター配置に係る経費　22,990千円
④県、公立小中学校</t>
    <rPh sb="14" eb="16">
      <t>ハイチ</t>
    </rPh>
    <rPh sb="16" eb="18">
      <t>シエン</t>
    </rPh>
    <rPh sb="18" eb="20">
      <t>ジギョウ</t>
    </rPh>
    <rPh sb="139" eb="141">
      <t>スイシン</t>
    </rPh>
    <rPh sb="149" eb="151">
      <t>ハイチ</t>
    </rPh>
    <rPh sb="152" eb="153">
      <t>カカ</t>
    </rPh>
    <rPh sb="154" eb="156">
      <t>ケイヒ</t>
    </rPh>
    <rPh sb="167" eb="168">
      <t>ケン</t>
    </rPh>
    <rPh sb="169" eb="171">
      <t>コウリツ</t>
    </rPh>
    <rPh sb="171" eb="175">
      <t>ショウチュウガッコウ</t>
    </rPh>
    <phoneticPr fontId="9"/>
  </si>
  <si>
    <t>①県庁舎32階イノベーションスペース『NETSUGEN』と県内施設が連携し相互の会員の利便性を高めることにより、官民による県内でのテレワーク環境整備につなげ地方創生テレワーク先進地として、認知を広げるとともに、アフターコロナに向けて多様な働き方が可能とする環境を推進することにより、地方への新たなひとの流れを創出する。
②、③
事業企画、システム改修　2,629千円  
相互利用負担金　5ヶ月間　　2,750千円
ワーケーション施設利用負担金　550千円
共催セミナー開催　　550千円
受付業務増対応　550千円
広報・PR費　3,300千円
プロジェクト管理業務　1,032千円
合計　11,361千円
④ＮＥＴＳＵＧＥＮ</t>
    <rPh sb="181" eb="183">
      <t>センエン</t>
    </rPh>
    <rPh sb="205" eb="207">
      <t>センエン</t>
    </rPh>
    <rPh sb="226" eb="228">
      <t>センエン</t>
    </rPh>
    <rPh sb="242" eb="244">
      <t>センエン</t>
    </rPh>
    <rPh sb="256" eb="258">
      <t>センエン</t>
    </rPh>
    <rPh sb="271" eb="273">
      <t>センエン</t>
    </rPh>
    <rPh sb="290" eb="292">
      <t>センエン</t>
    </rPh>
    <rPh sb="302" eb="304">
      <t>センエン</t>
    </rPh>
    <phoneticPr fontId="9"/>
  </si>
  <si>
    <t>①コロナ感染症拡大後の地域経済の労働力を確保するため、就職氷河期世代のカウンセリングやセミナー・インターンシップ・就職面接会等の開催による同世代の就労拡大を図る。
②・③
・就職氷河期世代就職支援事業委託費　　10,172千円
④県</t>
    <rPh sb="62" eb="63">
      <t>トウ</t>
    </rPh>
    <rPh sb="73" eb="75">
      <t>シュウロウ</t>
    </rPh>
    <rPh sb="78" eb="79">
      <t>ハカ</t>
    </rPh>
    <rPh sb="98" eb="100">
      <t>ジギョウ</t>
    </rPh>
    <rPh sb="100" eb="103">
      <t>イタクヒ</t>
    </rPh>
    <rPh sb="111" eb="113">
      <t>センエン</t>
    </rPh>
    <rPh sb="115" eb="116">
      <t>ケン</t>
    </rPh>
    <phoneticPr fontId="9"/>
  </si>
  <si>
    <t>（学校等における感染症対策支援事業）
①県立学校の児童生徒及び教職員等の新型コロナウイルス感染症の感染拡大防止により、学校教育活動を円滑に行う。
②、③
県立学校83校
・消毒液等消耗品　29,581千円
・滅菌手数料　401千円
・消毒作業委託費　500千円
・Ｗｉｆｉレンタル、ライセンス使用料、会場使用料  302千円
・加湿器、サーマルカメラ等備品　6,297千円
④県</t>
    <rPh sb="1" eb="3">
      <t>ガッコウ</t>
    </rPh>
    <rPh sb="3" eb="4">
      <t>トウ</t>
    </rPh>
    <rPh sb="8" eb="11">
      <t>カンセンショウ</t>
    </rPh>
    <rPh sb="11" eb="13">
      <t>タイサク</t>
    </rPh>
    <rPh sb="13" eb="15">
      <t>シエン</t>
    </rPh>
    <rPh sb="15" eb="17">
      <t>ジギョウ</t>
    </rPh>
    <rPh sb="20" eb="22">
      <t>ケンリツ</t>
    </rPh>
    <rPh sb="22" eb="24">
      <t>ガッコウ</t>
    </rPh>
    <rPh sb="25" eb="27">
      <t>ジドウ</t>
    </rPh>
    <rPh sb="27" eb="29">
      <t>セイト</t>
    </rPh>
    <rPh sb="29" eb="30">
      <t>オヨ</t>
    </rPh>
    <rPh sb="31" eb="34">
      <t>キョウショクイン</t>
    </rPh>
    <rPh sb="34" eb="35">
      <t>トウ</t>
    </rPh>
    <rPh sb="36" eb="38">
      <t>シンガタ</t>
    </rPh>
    <rPh sb="45" eb="48">
      <t>カンセンショウ</t>
    </rPh>
    <rPh sb="49" eb="51">
      <t>カンセン</t>
    </rPh>
    <rPh sb="51" eb="53">
      <t>カクダイ</t>
    </rPh>
    <rPh sb="53" eb="55">
      <t>ボウシ</t>
    </rPh>
    <rPh sb="59" eb="61">
      <t>ガッコウ</t>
    </rPh>
    <rPh sb="61" eb="63">
      <t>キョウイク</t>
    </rPh>
    <rPh sb="63" eb="65">
      <t>カツドウ</t>
    </rPh>
    <rPh sb="66" eb="68">
      <t>エンカツ</t>
    </rPh>
    <rPh sb="69" eb="70">
      <t>オコナ</t>
    </rPh>
    <rPh sb="188" eb="189">
      <t>ケン</t>
    </rPh>
    <phoneticPr fontId="9"/>
  </si>
  <si>
    <t>（生活困窮者自立支援の機能強化）
①新型コロナウイルスによる生活困窮者の増加に対応するため、自立相談支援機関の人員を加配して体制強化を目的とする。
②③委託料　2,523千円
④県</t>
    <rPh sb="89" eb="90">
      <t>ケン</t>
    </rPh>
    <phoneticPr fontId="9"/>
  </si>
  <si>
    <t>（障害福祉分野のロボット等導入支援事業）
①障害福祉の現場におけるロボット技術活用により新型コロナウイルスの感染拡大防止等を図るため、ロボット導入費用を補助
②、③　施設・事業所に対する補助　3,207千円
④障害福祉サービス施設・事業所</t>
    <rPh sb="44" eb="46">
      <t>シンガタ</t>
    </rPh>
    <phoneticPr fontId="9"/>
  </si>
  <si>
    <t>①新型コロナウイルスの影響で子どもの体験活動が制限される中、ICTへの関心を高めるため、子どもを対象としたICT体験事業を実施する。
②、③
　・ICT体験事業実施に係る委託料　710千円
④委託事業者</t>
    <rPh sb="1" eb="3">
      <t>シンガタ</t>
    </rPh>
    <rPh sb="11" eb="13">
      <t>エイキョウ</t>
    </rPh>
    <rPh sb="14" eb="15">
      <t>コ</t>
    </rPh>
    <rPh sb="18" eb="20">
      <t>タイケン</t>
    </rPh>
    <rPh sb="20" eb="22">
      <t>カツドウ</t>
    </rPh>
    <rPh sb="23" eb="25">
      <t>セイゲン</t>
    </rPh>
    <rPh sb="28" eb="29">
      <t>ナカ</t>
    </rPh>
    <rPh sb="35" eb="37">
      <t>カンシン</t>
    </rPh>
    <rPh sb="38" eb="39">
      <t>タカ</t>
    </rPh>
    <rPh sb="44" eb="45">
      <t>コ</t>
    </rPh>
    <rPh sb="48" eb="50">
      <t>タイショウ</t>
    </rPh>
    <rPh sb="56" eb="58">
      <t>タイケン</t>
    </rPh>
    <rPh sb="58" eb="60">
      <t>ジギョウ</t>
    </rPh>
    <rPh sb="61" eb="63">
      <t>ジッシ</t>
    </rPh>
    <rPh sb="76" eb="78">
      <t>タイケン</t>
    </rPh>
    <rPh sb="78" eb="80">
      <t>ジギョウ</t>
    </rPh>
    <rPh sb="80" eb="82">
      <t>ジッシ</t>
    </rPh>
    <rPh sb="83" eb="84">
      <t>カカ</t>
    </rPh>
    <rPh sb="85" eb="88">
      <t>イタクリョウ</t>
    </rPh>
    <rPh sb="92" eb="94">
      <t>センエン</t>
    </rPh>
    <rPh sb="96" eb="98">
      <t>イタク</t>
    </rPh>
    <rPh sb="98" eb="101">
      <t>ジギョウシャ</t>
    </rPh>
    <phoneticPr fontId="9"/>
  </si>
  <si>
    <t>教育支援体制整備事業費交付金</t>
    <rPh sb="0" eb="2">
      <t>キョウイク</t>
    </rPh>
    <rPh sb="2" eb="4">
      <t>シエン</t>
    </rPh>
    <rPh sb="4" eb="6">
      <t>タイセイ</t>
    </rPh>
    <rPh sb="6" eb="8">
      <t>セイビ</t>
    </rPh>
    <rPh sb="8" eb="11">
      <t>ジギョウヒ</t>
    </rPh>
    <rPh sb="11" eb="14">
      <t>コウフキン</t>
    </rPh>
    <phoneticPr fontId="8"/>
  </si>
  <si>
    <t>人事課
財産有効活用課
危機管理課
総務事務管理課</t>
    <rPh sb="0" eb="3">
      <t>ジンジカ</t>
    </rPh>
    <rPh sb="4" eb="6">
      <t>ザイサン</t>
    </rPh>
    <rPh sb="6" eb="8">
      <t>ユウコウ</t>
    </rPh>
    <rPh sb="8" eb="10">
      <t>カツヨウ</t>
    </rPh>
    <rPh sb="10" eb="11">
      <t>カ</t>
    </rPh>
    <rPh sb="12" eb="14">
      <t>キキ</t>
    </rPh>
    <rPh sb="14" eb="16">
      <t>カンリ</t>
    </rPh>
    <rPh sb="16" eb="17">
      <t>カ</t>
    </rPh>
    <rPh sb="18" eb="20">
      <t>ソウム</t>
    </rPh>
    <rPh sb="20" eb="22">
      <t>ジム</t>
    </rPh>
    <rPh sb="22" eb="24">
      <t>カンリ</t>
    </rPh>
    <rPh sb="24" eb="25">
      <t>カ</t>
    </rPh>
    <phoneticPr fontId="1"/>
  </si>
  <si>
    <t>防災ポータルサイトへの避難所の混雑状況表示機能
SIP4D連接(避難所情報の送信、道路状況・医療機関情報・ため池防災情報の受信)</t>
  </si>
  <si>
    <t>災害発生時における避難者の分散避難等、新型コロナウイルス感染症対応、避難所におけるソーシャルディスタンスの確保等により、安全で円滑な避難と避難所内での避難者の安全確保を図った。</t>
  </si>
  <si>
    <t>危機管理課</t>
    <rPh sb="0" eb="2">
      <t>キキ</t>
    </rPh>
    <rPh sb="2" eb="4">
      <t>カンリ</t>
    </rPh>
    <rPh sb="4" eb="5">
      <t>カ</t>
    </rPh>
    <phoneticPr fontId="1"/>
  </si>
  <si>
    <t>業務プロセス改革課
地域外交課
議会総務課</t>
    <rPh sb="0" eb="2">
      <t>ギョウム</t>
    </rPh>
    <rPh sb="6" eb="8">
      <t>カイカク</t>
    </rPh>
    <rPh sb="8" eb="9">
      <t>カ</t>
    </rPh>
    <rPh sb="10" eb="12">
      <t>チイキ</t>
    </rPh>
    <rPh sb="12" eb="14">
      <t>ガイコウ</t>
    </rPh>
    <rPh sb="14" eb="15">
      <t>カ</t>
    </rPh>
    <rPh sb="16" eb="18">
      <t>ギカイ</t>
    </rPh>
    <rPh sb="18" eb="21">
      <t>ソウムカ</t>
    </rPh>
    <phoneticPr fontId="1"/>
  </si>
  <si>
    <t>施設内の消毒作業、来館者受付時の検温や飛沫対策、職員・来館者の手指消毒等、適切な感染対策を講じながら館運営を行うことができた。
また、配信機材を活用して、博物館のオンラインツアーや企画展のライブ配信を行うことができた。</t>
    <rPh sb="67" eb="69">
      <t>ハイシン</t>
    </rPh>
    <rPh sb="69" eb="71">
      <t>キザイ</t>
    </rPh>
    <rPh sb="72" eb="74">
      <t>カツヨウ</t>
    </rPh>
    <rPh sb="77" eb="80">
      <t>ハクブツカン</t>
    </rPh>
    <rPh sb="90" eb="93">
      <t>キカクテン</t>
    </rPh>
    <rPh sb="97" eb="99">
      <t>ハイシン</t>
    </rPh>
    <rPh sb="100" eb="101">
      <t>オコナ</t>
    </rPh>
    <phoneticPr fontId="1"/>
  </si>
  <si>
    <t>文化振興課</t>
    <rPh sb="0" eb="2">
      <t>ブンカ</t>
    </rPh>
    <rPh sb="2" eb="4">
      <t>シンコウ</t>
    </rPh>
    <rPh sb="4" eb="5">
      <t>カ</t>
    </rPh>
    <phoneticPr fontId="1"/>
  </si>
  <si>
    <t>ぐんまブランド推進課</t>
    <rPh sb="7" eb="9">
      <t>スイシン</t>
    </rPh>
    <rPh sb="9" eb="10">
      <t>カ</t>
    </rPh>
    <phoneticPr fontId="1"/>
  </si>
  <si>
    <t>群馬県農業協同組合中央会へ業務委託し、県産米の消費拡大を目的としたPRを実施
○サイトの立上げ：本キャンペーンや県産米PR
○PRポスター(1,600枚)、チラシ(40,000枚)、のぼり旗(400枚)作成
○デジタル媒体、ラジオによる県産米PR
○県産米配布　計16.8トン	
・各JA直売所での配布　県内12JA、28店舗
・イベント等での配布　６回
・子ども食堂、フードバンク等への提供　41団体</t>
    <rPh sb="13" eb="15">
      <t>ギョウム</t>
    </rPh>
    <rPh sb="36" eb="38">
      <t>ジッシ</t>
    </rPh>
    <rPh sb="75" eb="76">
      <t>マイ</t>
    </rPh>
    <rPh sb="88" eb="89">
      <t>マイ</t>
    </rPh>
    <rPh sb="94" eb="95">
      <t>ハタ</t>
    </rPh>
    <rPh sb="99" eb="100">
      <t>マイ</t>
    </rPh>
    <rPh sb="128" eb="130">
      <t>ハイフ</t>
    </rPh>
    <phoneticPr fontId="1"/>
  </si>
  <si>
    <t>コロナ禍での需要減少により米価が大幅下落し、早急な消費拡大対策が必要であったが、県民に本県産米をＰＲし、食べてもらうことにより、県産米に対する理解醸成と消費拡大を図ることができた。</t>
    <rPh sb="6" eb="8">
      <t>ジュヨウ</t>
    </rPh>
    <rPh sb="8" eb="10">
      <t>ゲンショウ</t>
    </rPh>
    <rPh sb="22" eb="24">
      <t>ソウキュウ</t>
    </rPh>
    <rPh sb="25" eb="27">
      <t>ショウヒ</t>
    </rPh>
    <rPh sb="27" eb="29">
      <t>カクダイ</t>
    </rPh>
    <rPh sb="29" eb="31">
      <t>タイサク</t>
    </rPh>
    <rPh sb="32" eb="34">
      <t>ヒツヨウ</t>
    </rPh>
    <rPh sb="81" eb="82">
      <t>ハカ</t>
    </rPh>
    <phoneticPr fontId="1"/>
  </si>
  <si>
    <t>蚕糸園芸課</t>
    <rPh sb="0" eb="5">
      <t>サンシエンゲイカ</t>
    </rPh>
    <phoneticPr fontId="1"/>
  </si>
  <si>
    <t>・申請件数：8,133件
・支給件数：7,607件
・支給総額：1,003,886千円</t>
    <rPh sb="1" eb="3">
      <t>シンセイ</t>
    </rPh>
    <rPh sb="3" eb="5">
      <t>ケンスウ</t>
    </rPh>
    <rPh sb="11" eb="12">
      <t>ケン</t>
    </rPh>
    <rPh sb="14" eb="16">
      <t>シキュウ</t>
    </rPh>
    <rPh sb="16" eb="18">
      <t>ケンスウ</t>
    </rPh>
    <rPh sb="24" eb="25">
      <t>ケン</t>
    </rPh>
    <rPh sb="27" eb="29">
      <t>シキュウ</t>
    </rPh>
    <rPh sb="29" eb="31">
      <t>ソウガク</t>
    </rPh>
    <rPh sb="41" eb="43">
      <t>センエン</t>
    </rPh>
    <phoneticPr fontId="1"/>
  </si>
  <si>
    <t>営業時間短縮要請によって影響を受けた事業者の事業継続につながった。</t>
    <rPh sb="0" eb="2">
      <t>エイギョウ</t>
    </rPh>
    <rPh sb="2" eb="4">
      <t>ジカン</t>
    </rPh>
    <rPh sb="4" eb="6">
      <t>タンシュク</t>
    </rPh>
    <rPh sb="6" eb="8">
      <t>ヨウセイ</t>
    </rPh>
    <rPh sb="12" eb="14">
      <t>エイキョウ</t>
    </rPh>
    <rPh sb="15" eb="16">
      <t>ウ</t>
    </rPh>
    <rPh sb="18" eb="21">
      <t>ジギョウシャ</t>
    </rPh>
    <rPh sb="22" eb="24">
      <t>ジギョウ</t>
    </rPh>
    <rPh sb="24" eb="26">
      <t>ケイゾク</t>
    </rPh>
    <phoneticPr fontId="1"/>
  </si>
  <si>
    <t>産業政策課</t>
    <rPh sb="0" eb="2">
      <t>サンギョウ</t>
    </rPh>
    <rPh sb="2" eb="5">
      <t>セイサクカ</t>
    </rPh>
    <phoneticPr fontId="1"/>
  </si>
  <si>
    <t>ストップコロナ！対策認定件数　4,622件
ワクチン・検査パッケージ制度登録件数　369件</t>
  </si>
  <si>
    <t>各業界団体が作成したガイドラインをもとに感染症対策を適切に行っている店舗を県が認定することで消費者の信頼性の確保や消費喚起による地域経済の活性化に繋がった。</t>
  </si>
  <si>
    <t>ストップコロナ！対策認定件数　4,622件
ワクチン・検査パッケージ制度登録件数　369件
情報発信サポートセミナー参加者　174人
サポートセンター利用回数　50件</t>
  </si>
  <si>
    <t>各業界団体が作成したガイドラインをもとに感染症対策を適切に行っている店舗を県が認定することで消費者の信頼性の確保や消費喚起による地域経済の活性化に繋がった。
店舗の集客アップに繋がるようグーグルビジネスプロフィールの活用をサポートし、情報発信強化を図った。</t>
  </si>
  <si>
    <t>業務プロセス改革課
ぐんま暮らし・外国人活躍推進課
労働政策課</t>
    <rPh sb="0" eb="2">
      <t>ギョウム</t>
    </rPh>
    <rPh sb="6" eb="8">
      <t>カイカク</t>
    </rPh>
    <rPh sb="8" eb="9">
      <t>カ</t>
    </rPh>
    <rPh sb="26" eb="28">
      <t>ロウドウ</t>
    </rPh>
    <rPh sb="28" eb="31">
      <t>セイサクカ</t>
    </rPh>
    <phoneticPr fontId="1"/>
  </si>
  <si>
    <t>・厚生労働省の「働き方改革推進支援助成金（新型コロナウイルス感染症対策のためのテレワークコース）」に、上乗せ補助を実施
支援件数　15社</t>
  </si>
  <si>
    <t>R２・3年度テレワーク導入促進補助金活用企業１２１社へのアンケート
テレワークを導入しアンケートに回答した７５％の企業が、移動時間の短縮や混雑の回避効果を実感している。また、ワーク・ライフ・バランス向上の効果も半数以上の企業が実感していると回答した。</t>
  </si>
  <si>
    <t>労働政策課</t>
    <rPh sb="0" eb="2">
      <t>ロウドウ</t>
    </rPh>
    <rPh sb="2" eb="5">
      <t>セイサクカ</t>
    </rPh>
    <phoneticPr fontId="1"/>
  </si>
  <si>
    <t>・厚生労働省の「人材確保等支援助成金（テレワークコース）」に、上乗せ補助を実施
支援件数　３社</t>
  </si>
  <si>
    <t>補助金の対象となる厚生労働省の「人材確保等支援助成金（テレワークコース）」の補助対象となった企業数が少なく、支給企業は3社に留まったが、県内のテレワーク導入促進に寄与した。</t>
  </si>
  <si>
    <t>・スキルアップセミナーにおいて「ドローン操作研修」、「はじめてのRPA」及び「３Ｄプリンタ活用」コースを実施した。</t>
  </si>
  <si>
    <t>・県民が県公式LINEを通じて、群馬県産の高品質マスクをオンラインで購入できるシステムを運用。
・R3年度は138万枚の県産マスクを販売。</t>
    <rPh sb="44" eb="46">
      <t>ウンヨウ</t>
    </rPh>
    <phoneticPr fontId="1"/>
  </si>
  <si>
    <t>・コロナ禍が継続する中、高品質のマスクを地産地消で安定的に供給できる体制を維持した。</t>
    <rPh sb="4" eb="5">
      <t>カ</t>
    </rPh>
    <rPh sb="6" eb="8">
      <t>ケイゾク</t>
    </rPh>
    <rPh sb="10" eb="11">
      <t>ナカ</t>
    </rPh>
    <rPh sb="37" eb="39">
      <t>イジ</t>
    </rPh>
    <phoneticPr fontId="1"/>
  </si>
  <si>
    <t>・新型コロナウイルス感染症対策資金保証料補助
　27,374千円
・新型コロナウイルス感染症関連制度融資基金積立
　66,624千円</t>
    <rPh sb="1" eb="3">
      <t>シンガタ</t>
    </rPh>
    <rPh sb="30" eb="32">
      <t>センエン</t>
    </rPh>
    <rPh sb="34" eb="36">
      <t>シンガタ</t>
    </rPh>
    <rPh sb="43" eb="48">
      <t>カンセンショウカンレン</t>
    </rPh>
    <rPh sb="48" eb="50">
      <t>セイド</t>
    </rPh>
    <rPh sb="50" eb="52">
      <t>ユウシ</t>
    </rPh>
    <rPh sb="52" eb="54">
      <t>キキン</t>
    </rPh>
    <rPh sb="54" eb="56">
      <t>ツミタ</t>
    </rPh>
    <rPh sb="64" eb="66">
      <t>センエン</t>
    </rPh>
    <phoneticPr fontId="1"/>
  </si>
  <si>
    <t>新型コロナウイルス感染症対策資金の保証料補助を行うことにより、新型コロナで大きな打撃を受けた中小・小規模事業者の資金繰りを支援できた。また、基金を積み立てることにより、後年の継続的な補助財源を確保することができた。</t>
    <rPh sb="0" eb="2">
      <t>シンガタ</t>
    </rPh>
    <rPh sb="9" eb="12">
      <t>カンセンショウ</t>
    </rPh>
    <rPh sb="12" eb="14">
      <t>タイサク</t>
    </rPh>
    <rPh sb="14" eb="16">
      <t>シキン</t>
    </rPh>
    <rPh sb="17" eb="20">
      <t>ホショウリョウ</t>
    </rPh>
    <rPh sb="20" eb="22">
      <t>ホジョ</t>
    </rPh>
    <rPh sb="23" eb="24">
      <t>オコナ</t>
    </rPh>
    <rPh sb="31" eb="33">
      <t>シンガタ</t>
    </rPh>
    <rPh sb="37" eb="38">
      <t>オオ</t>
    </rPh>
    <rPh sb="40" eb="42">
      <t>ダゲキ</t>
    </rPh>
    <rPh sb="43" eb="44">
      <t>ウ</t>
    </rPh>
    <rPh sb="70" eb="72">
      <t>キキン</t>
    </rPh>
    <rPh sb="73" eb="74">
      <t>ツ</t>
    </rPh>
    <rPh sb="75" eb="76">
      <t>タ</t>
    </rPh>
    <rPh sb="84" eb="86">
      <t>コウネン</t>
    </rPh>
    <rPh sb="87" eb="89">
      <t>ケイゾク</t>
    </rPh>
    <rPh sb="89" eb="90">
      <t>テキ</t>
    </rPh>
    <rPh sb="91" eb="93">
      <t>ホジョ</t>
    </rPh>
    <rPh sb="93" eb="95">
      <t>ザイゲン</t>
    </rPh>
    <rPh sb="96" eb="98">
      <t>カクホ</t>
    </rPh>
    <phoneticPr fontId="1"/>
  </si>
  <si>
    <t>R3.3</t>
    <phoneticPr fontId="1"/>
  </si>
  <si>
    <t>R3.4</t>
    <phoneticPr fontId="1"/>
  </si>
  <si>
    <t>新型コロナウィルス感染症の感染拡大により、遠方への移動が制限される中、マイクロツーリズムを推進することで、観光需要の回復に寄与することができた。</t>
    <rPh sb="0" eb="2">
      <t>シンガタ</t>
    </rPh>
    <rPh sb="9" eb="12">
      <t>カンセンショウ</t>
    </rPh>
    <rPh sb="13" eb="15">
      <t>カンセン</t>
    </rPh>
    <rPh sb="15" eb="17">
      <t>カクダイ</t>
    </rPh>
    <rPh sb="21" eb="23">
      <t>エンポウ</t>
    </rPh>
    <rPh sb="25" eb="27">
      <t>イドウ</t>
    </rPh>
    <rPh sb="28" eb="30">
      <t>セイゲン</t>
    </rPh>
    <rPh sb="33" eb="34">
      <t>ナカ</t>
    </rPh>
    <rPh sb="45" eb="47">
      <t>スイシン</t>
    </rPh>
    <rPh sb="53" eb="55">
      <t>カンコウ</t>
    </rPh>
    <rPh sb="55" eb="57">
      <t>ジュヨウ</t>
    </rPh>
    <rPh sb="58" eb="60">
      <t>カイフク</t>
    </rPh>
    <rPh sb="61" eb="63">
      <t>キヨ</t>
    </rPh>
    <phoneticPr fontId="1"/>
  </si>
  <si>
    <t>観光魅力創出課</t>
    <rPh sb="0" eb="2">
      <t>カンコウ</t>
    </rPh>
    <rPh sb="2" eb="4">
      <t>ミリョク</t>
    </rPh>
    <rPh sb="4" eb="7">
      <t>ソウシュツカ</t>
    </rPh>
    <phoneticPr fontId="1"/>
  </si>
  <si>
    <t>・申請件数：12,878件
・支給件数：12,800件
・支給総額：11,601,661千円</t>
    <rPh sb="1" eb="3">
      <t>シンセイ</t>
    </rPh>
    <rPh sb="3" eb="5">
      <t>ケンスウ</t>
    </rPh>
    <rPh sb="12" eb="13">
      <t>ケン</t>
    </rPh>
    <rPh sb="15" eb="17">
      <t>シキュウ</t>
    </rPh>
    <rPh sb="17" eb="19">
      <t>ケンスウ</t>
    </rPh>
    <rPh sb="26" eb="27">
      <t>ケン</t>
    </rPh>
    <rPh sb="29" eb="31">
      <t>シキュウ</t>
    </rPh>
    <rPh sb="31" eb="33">
      <t>ソウガク</t>
    </rPh>
    <rPh sb="44" eb="45">
      <t>セン</t>
    </rPh>
    <rPh sb="45" eb="46">
      <t>エン</t>
    </rPh>
    <phoneticPr fontId="1"/>
  </si>
  <si>
    <t>本事業を通じて、飲食店が営業時間短縮に協力した結果、会食等による新型コロナウイルス感染拡大の防止につながった。</t>
    <rPh sb="0" eb="1">
      <t>ホン</t>
    </rPh>
    <rPh sb="1" eb="3">
      <t>ジギョウ</t>
    </rPh>
    <rPh sb="4" eb="5">
      <t>ツウ</t>
    </rPh>
    <rPh sb="8" eb="11">
      <t>インショクテン</t>
    </rPh>
    <rPh sb="12" eb="14">
      <t>エイギョウ</t>
    </rPh>
    <rPh sb="14" eb="16">
      <t>ジカン</t>
    </rPh>
    <rPh sb="16" eb="18">
      <t>タンシュク</t>
    </rPh>
    <rPh sb="19" eb="21">
      <t>キョウリョク</t>
    </rPh>
    <rPh sb="23" eb="25">
      <t>ケッカ</t>
    </rPh>
    <rPh sb="26" eb="28">
      <t>カイショク</t>
    </rPh>
    <rPh sb="28" eb="29">
      <t>トウ</t>
    </rPh>
    <rPh sb="32" eb="34">
      <t>シンガタ</t>
    </rPh>
    <rPh sb="41" eb="43">
      <t>カンセン</t>
    </rPh>
    <rPh sb="43" eb="45">
      <t>カクダイ</t>
    </rPh>
    <rPh sb="46" eb="48">
      <t>ボウシ</t>
    </rPh>
    <phoneticPr fontId="1"/>
  </si>
  <si>
    <t>愛郷ぐんまプロジェクト第２弾</t>
    <rPh sb="11" eb="12">
      <t>ダイ</t>
    </rPh>
    <rPh sb="13" eb="14">
      <t>ダン</t>
    </rPh>
    <phoneticPr fontId="1"/>
  </si>
  <si>
    <t>①　観光需要の落ち込みに対応するため、県民を対象とした宿泊キャンペーンや日帰りキャンペーンを実施し、県内流動による観光需要の回復を図る。
②、③
　宿泊料割引一人あたり5,000円×約2.8万人泊分
　（県負担4,000円、宿泊施設負担1,000円）
　うち横出し分　148,546千円
※観光庁事業は宿泊費の1/2が補助上限。本県事業は6,000円以上の宿泊費に対し5,000円の補助としている。
　日帰り旅行割引一人あたり5,000円×20人分　100千円
④宿泊事業者、旅行事業者</t>
    <rPh sb="36" eb="38">
      <t>ヒガエ</t>
    </rPh>
    <rPh sb="228" eb="230">
      <t>センエン</t>
    </rPh>
    <rPh sb="238" eb="240">
      <t>リョコウ</t>
    </rPh>
    <rPh sb="240" eb="243">
      <t>ジギョウシャ</t>
    </rPh>
    <phoneticPr fontId="1"/>
  </si>
  <si>
    <t>R4.1</t>
    <phoneticPr fontId="1"/>
  </si>
  <si>
    <t>ぐんまGoToEatワクチンプレミアム</t>
    <phoneticPr fontId="1"/>
  </si>
  <si>
    <t>新型コロナウイルス感染症「第５波」収束後の経済活動再開に向けた需要喚起を図るため、ワクチン２回接種済者を対象にプレミアム率５％上乗せ（プレミアム率３０％）したＧｏＴｏＥａｔ食事券の販売を実施した。
・販売部数 ：１６０，０００冊
・プレミアム率 ：３０％（１冊１３，０００円分を１０，０００円で販売）
・販売期間 ：令和３年１０月１５日～１１月１５日
・販売方法 ：対面販売（県内ショッピングセンター等１０箇所）
・利用期間 ：令和３年１０月１５日～１２月３１日</t>
  </si>
  <si>
    <t>食事券は完売し、約９９％が利用・換金され、飲食店の支援につながった。</t>
    <phoneticPr fontId="1"/>
  </si>
  <si>
    <t>①第５波収束後の経済活動再開に向け、ワクチン接種済み者等にプラスアルファのインセンティブを付与した宿泊キャンペーンや日帰りキャンペーンを実施し、感染リスクに配慮しながら県内流動による観光需要の回復を図る。
②、③
　（１）宿泊料等割引
     (割引額：ワクチン接種済者等5千円、非接種者3千円）
　　　うち県単事業分(観光庁事業再開前) 　554,400千円　　　　　　　
　　　うち観光庁事業上乗せ分　　　　　　　　　437,614千円
　　　うち宿泊者マスク配布（49万5千セット分）　125,147千円
　　　※県単事業分
　　　　　観光庁事業再開前に実施する期間分。
　　　※観光庁事業上乗せ分
　　　　　観光庁事業は宿泊費等の1/2が補助上限のところ 本事業は6,600円(税込)以上の宿泊費に対し
　　　　　5千円の補助を行う。
　（２）マスメディアを活用した観光PR　
④宿泊事業者、旅行事業者</t>
    <rPh sb="58" eb="60">
      <t>ヒガエ</t>
    </rPh>
    <rPh sb="240" eb="241">
      <t>セン</t>
    </rPh>
    <rPh sb="401" eb="403">
      <t>リョコウ</t>
    </rPh>
    <rPh sb="403" eb="406">
      <t>ジギョウシャ</t>
    </rPh>
    <phoneticPr fontId="1"/>
  </si>
  <si>
    <t>・申請件数：209件
・支給件数：207件
・支給総額：44,722千円</t>
    <rPh sb="1" eb="3">
      <t>シンセイ</t>
    </rPh>
    <rPh sb="3" eb="5">
      <t>ケンスウ</t>
    </rPh>
    <rPh sb="9" eb="10">
      <t>ケン</t>
    </rPh>
    <rPh sb="12" eb="14">
      <t>シキュウ</t>
    </rPh>
    <rPh sb="14" eb="16">
      <t>ケンスウ</t>
    </rPh>
    <rPh sb="20" eb="21">
      <t>ケン</t>
    </rPh>
    <rPh sb="23" eb="25">
      <t>シキュウ</t>
    </rPh>
    <rPh sb="25" eb="27">
      <t>ソウガク</t>
    </rPh>
    <rPh sb="34" eb="35">
      <t>セン</t>
    </rPh>
    <rPh sb="35" eb="36">
      <t>エン</t>
    </rPh>
    <phoneticPr fontId="1"/>
  </si>
  <si>
    <t>・申請件数：16,268件
・支給件数：16,035件
・支給総額：22,113,653千円</t>
    <rPh sb="1" eb="3">
      <t>シンセイ</t>
    </rPh>
    <rPh sb="3" eb="5">
      <t>ケンスウ</t>
    </rPh>
    <rPh sb="12" eb="13">
      <t>ケン</t>
    </rPh>
    <rPh sb="15" eb="17">
      <t>シキュウ</t>
    </rPh>
    <rPh sb="17" eb="19">
      <t>ケンスウ</t>
    </rPh>
    <rPh sb="26" eb="27">
      <t>ケン</t>
    </rPh>
    <rPh sb="29" eb="31">
      <t>シキュウ</t>
    </rPh>
    <rPh sb="31" eb="33">
      <t>ソウガク</t>
    </rPh>
    <rPh sb="44" eb="45">
      <t>セン</t>
    </rPh>
    <rPh sb="45" eb="46">
      <t>エン</t>
    </rPh>
    <phoneticPr fontId="1"/>
  </si>
  <si>
    <t>県内ものづくり企業の販路開拓、事業多角化を支援するため、今後の市場拡大が期待される分野（ＥＶ、ＩＴ技術、エレクトロニクス等）の全国規模の展示商談会に県として出展し、県内企業に技術・製品ＰＲの場を提供。
（ア）第２６回機械要素技術展
　【会　　期】令和４年３月１６日(水)～１８日(金)
　【会　　場】東京ビッグサイト
（イ）第2回Japan IT Week 名古屋
　【会　　期】令和４年７月２７日（水）～２９日（金）
　【会　　場】ポートメッセなごや
（ウ）CEATEC 2022
　【会　　期】令和４年１０月１８日（火）～２１日（金）
　【会　　場】幕張メッセ国際展示場
（エ）第15回 オートモーティブワールド （第13回クルマの軽量化技術展・第14回EV・HV・FCV技術展）
　【会　　期】令和５年１月２５日（水）～２７日（金）
　【会　　場】東京ビッグサイト</t>
  </si>
  <si>
    <t>多くの企業が展示会に参加し、県内企業の販路拡大、新たな取引関係の構築を推進した。
（ア）第２６回機械要素技術展
　【出展企業数】　　 ３１社　
　【商談件数】　 ３０６件
（イ）第2回Japan IT Week 名古屋
　【出展企業数】６社
　【商談件数】９２件（半年経過時点）
（ウ）CEATEC 2022
　【出展企業数】４社
　【商談件数】４６件（時点：半年経過時点）
（エ）第15回 オートモーティブワールド （第13回クルマの軽量化技術展・第14回EV・HV・FCV技術展）
　【出展企業数】１３社
　【商談件数】５３件（時点：開催直後）</t>
    <rPh sb="0" eb="1">
      <t>オオ</t>
    </rPh>
    <rPh sb="3" eb="5">
      <t>キギョウ</t>
    </rPh>
    <rPh sb="6" eb="9">
      <t>テンジカイ</t>
    </rPh>
    <rPh sb="10" eb="12">
      <t>サンカ</t>
    </rPh>
    <rPh sb="132" eb="134">
      <t>ハントシ</t>
    </rPh>
    <rPh sb="134" eb="136">
      <t>ケイカ</t>
    </rPh>
    <rPh sb="136" eb="138">
      <t>ジテン</t>
    </rPh>
    <phoneticPr fontId="1"/>
  </si>
  <si>
    <t>R5.1</t>
    <phoneticPr fontId="7"/>
  </si>
  <si>
    <t>県内の旅行業者及び貸切バス・タクシー事業者に対し、コロナ後にも催行可能な旅行者のニーズに合った旅行商品造成強化を支援することで、ウィズコロナ時代に対応した新たな観光スタイルの構築に寄与することができた。</t>
    <rPh sb="28" eb="29">
      <t>アト</t>
    </rPh>
    <rPh sb="31" eb="33">
      <t>サイコウ</t>
    </rPh>
    <rPh sb="33" eb="35">
      <t>カノウ</t>
    </rPh>
    <rPh sb="36" eb="39">
      <t>リョコウシャ</t>
    </rPh>
    <rPh sb="44" eb="45">
      <t>ア</t>
    </rPh>
    <rPh sb="47" eb="49">
      <t>リョコウ</t>
    </rPh>
    <rPh sb="49" eb="51">
      <t>ショウヒン</t>
    </rPh>
    <rPh sb="51" eb="53">
      <t>ゾウセイ</t>
    </rPh>
    <rPh sb="53" eb="55">
      <t>キョウカ</t>
    </rPh>
    <rPh sb="56" eb="58">
      <t>シエン</t>
    </rPh>
    <rPh sb="70" eb="72">
      <t>ジダイ</t>
    </rPh>
    <rPh sb="73" eb="75">
      <t>タイオウ</t>
    </rPh>
    <rPh sb="77" eb="78">
      <t>アラ</t>
    </rPh>
    <rPh sb="80" eb="82">
      <t>カンコウ</t>
    </rPh>
    <rPh sb="87" eb="89">
      <t>コウチク</t>
    </rPh>
    <rPh sb="90" eb="92">
      <t>キヨ</t>
    </rPh>
    <phoneticPr fontId="1"/>
  </si>
  <si>
    <t>１　就職氷河期世代就職支援
　本事業による就職者数：51人
（１）就職氷河期世代向け支援
　ア　就職氷河期世代支援専門相談窓口の設置
　　　令和３年度利用実績：のべ814人　　
　イ　就職支援セミナーの開催
　　　計10回実施/令和３年度利用実績：のべ46人　　　　　　　　　　　　　　　 　　　　　　　　　　　　 
（２）マッチング支援
　ア　合同企業就職面接会の開催
　　　7月・12月　計２回実施
　　　令和３年度利用実績：求職者のべ23人・参加企業のべ20社　　　　　　　　　　　
　イ　インターンシップの実施
　　　令和３年度利用実績：のべ18人　　　</t>
  </si>
  <si>
    <t>就職氷河期世代における就労及びキャリアアップのため、国内外で市場が拡大しているｅスポーツ業界の紹介や急速に進んでいるデジタル社会で必要とされるセキュリティ人材育成のためのプログラムを開講し、受講者の人材育成を図ることができた。</t>
  </si>
  <si>
    <t>eスポーツ・クリエイティブ推進課</t>
    <rPh sb="13" eb="16">
      <t>スイシンカ</t>
    </rPh>
    <phoneticPr fontId="1"/>
  </si>
  <si>
    <t>観光魅力創出課
河川課</t>
    <rPh sb="0" eb="2">
      <t>カンコウ</t>
    </rPh>
    <rPh sb="2" eb="4">
      <t>ミリョク</t>
    </rPh>
    <rPh sb="4" eb="7">
      <t>ソウシュツカ</t>
    </rPh>
    <rPh sb="8" eb="10">
      <t>カセン</t>
    </rPh>
    <rPh sb="10" eb="11">
      <t>カ</t>
    </rPh>
    <phoneticPr fontId="1"/>
  </si>
  <si>
    <t>感染症対策と一人一台端末を活用した新しい学びを推進するため、全小・中・義務教育学校、全学年において少人数学級編制を実施した。（小１･２は30人以下学級編制、小３～中３は35人以下学級編制）</t>
  </si>
  <si>
    <t>学校人事課</t>
    <rPh sb="0" eb="2">
      <t>ガッコウ</t>
    </rPh>
    <rPh sb="2" eb="5">
      <t>ジンジカ</t>
    </rPh>
    <phoneticPr fontId="1"/>
  </si>
  <si>
    <t>・感染症拡大により登校できない状況下において、家庭のICT環境が整っていない生徒に対しても、オンラインによる生活・学習支援を実施することができた。</t>
    <phoneticPr fontId="1"/>
  </si>
  <si>
    <t>高校教育課
特別支援教育課</t>
    <rPh sb="0" eb="2">
      <t>コウコウ</t>
    </rPh>
    <rPh sb="2" eb="5">
      <t>キョウイクカ</t>
    </rPh>
    <phoneticPr fontId="1"/>
  </si>
  <si>
    <t>健康体育課</t>
    <rPh sb="0" eb="2">
      <t>ケンコウ</t>
    </rPh>
    <rPh sb="2" eb="5">
      <t>タイイクカ</t>
    </rPh>
    <phoneticPr fontId="1"/>
  </si>
  <si>
    <t>管理課</t>
    <rPh sb="0" eb="3">
      <t>カンリカ</t>
    </rPh>
    <phoneticPr fontId="7"/>
  </si>
  <si>
    <t>義務教育課</t>
    <rPh sb="0" eb="2">
      <t>ギム</t>
    </rPh>
    <rPh sb="2" eb="5">
      <t>キョウイクカ</t>
    </rPh>
    <phoneticPr fontId="6"/>
  </si>
  <si>
    <t>新型コロナウイルス感染症の影響で不妊治療を控え、妊娠・出産数の減少に繋がる懸念があったが、不妊治療に対する助成金の充実により、令和2年度と比較してもNo.72の事業と合計して764件の申請件数の増加があった。</t>
  </si>
  <si>
    <t>児童福祉・青少年課</t>
    <rPh sb="0" eb="4">
      <t>ジドウフクシ</t>
    </rPh>
    <rPh sb="5" eb="9">
      <t>セイショウネンカ</t>
    </rPh>
    <phoneticPr fontId="1"/>
  </si>
  <si>
    <t>私学・子育て支援課
高校教育課
特別支援教育課</t>
    <phoneticPr fontId="1"/>
  </si>
  <si>
    <t>生活こども課
廃棄物・リサイクル課</t>
    <rPh sb="0" eb="2">
      <t>セイカツ</t>
    </rPh>
    <rPh sb="5" eb="6">
      <t>カ</t>
    </rPh>
    <rPh sb="7" eb="10">
      <t>ハイキブツ</t>
    </rPh>
    <rPh sb="16" eb="17">
      <t>カ</t>
    </rPh>
    <phoneticPr fontId="1"/>
  </si>
  <si>
    <t>ぐんまこどもの国児童会館について、感染症対策に必要な機器整備及びコロナ後の地域経済活性化に向けて魅力を向上させるための改修等を行った。
　機器更新等　13,197千円
　備品購入費　1,255千円</t>
    <rPh sb="17" eb="20">
      <t>カンセンショウ</t>
    </rPh>
    <rPh sb="20" eb="22">
      <t>タイサク</t>
    </rPh>
    <rPh sb="23" eb="25">
      <t>ヒツヨウ</t>
    </rPh>
    <rPh sb="26" eb="28">
      <t>キキ</t>
    </rPh>
    <rPh sb="28" eb="30">
      <t>セイビ</t>
    </rPh>
    <rPh sb="30" eb="31">
      <t>オヨ</t>
    </rPh>
    <rPh sb="35" eb="36">
      <t>ゴ</t>
    </rPh>
    <rPh sb="37" eb="39">
      <t>チイキ</t>
    </rPh>
    <rPh sb="39" eb="41">
      <t>ケイザイ</t>
    </rPh>
    <rPh sb="41" eb="44">
      <t>カッセイカ</t>
    </rPh>
    <rPh sb="45" eb="46">
      <t>ム</t>
    </rPh>
    <rPh sb="48" eb="50">
      <t>ミリョク</t>
    </rPh>
    <rPh sb="51" eb="53">
      <t>コウジョウ</t>
    </rPh>
    <rPh sb="59" eb="61">
      <t>カイシュウ</t>
    </rPh>
    <rPh sb="61" eb="62">
      <t>トウ</t>
    </rPh>
    <rPh sb="63" eb="64">
      <t>オコナ</t>
    </rPh>
    <rPh sb="69" eb="71">
      <t>キキ</t>
    </rPh>
    <rPh sb="71" eb="73">
      <t>コウシン</t>
    </rPh>
    <rPh sb="73" eb="74">
      <t>トウ</t>
    </rPh>
    <rPh sb="81" eb="83">
      <t>センエン</t>
    </rPh>
    <rPh sb="85" eb="87">
      <t>ビヒン</t>
    </rPh>
    <rPh sb="87" eb="89">
      <t>コウニュウ</t>
    </rPh>
    <rPh sb="89" eb="90">
      <t>ヒ</t>
    </rPh>
    <rPh sb="96" eb="98">
      <t>センエン</t>
    </rPh>
    <phoneticPr fontId="1"/>
  </si>
  <si>
    <t>ぐんまこどもの国児童会館について、感染症対策の徹底により県民が安心して利用できる環境を整えることができた。
また、コロナ後を見据え、施設の魅力を向上させることができた。</t>
    <rPh sb="17" eb="20">
      <t>カンセンショウ</t>
    </rPh>
    <rPh sb="20" eb="22">
      <t>タイサク</t>
    </rPh>
    <rPh sb="23" eb="25">
      <t>テッテイ</t>
    </rPh>
    <rPh sb="28" eb="30">
      <t>ケンミン</t>
    </rPh>
    <rPh sb="31" eb="33">
      <t>アンシン</t>
    </rPh>
    <rPh sb="35" eb="37">
      <t>リヨウ</t>
    </rPh>
    <rPh sb="40" eb="42">
      <t>カンキョウ</t>
    </rPh>
    <rPh sb="43" eb="44">
      <t>トトノ</t>
    </rPh>
    <rPh sb="60" eb="61">
      <t>ゴ</t>
    </rPh>
    <rPh sb="62" eb="64">
      <t>ミス</t>
    </rPh>
    <rPh sb="66" eb="68">
      <t>シセツ</t>
    </rPh>
    <rPh sb="69" eb="71">
      <t>ミリョク</t>
    </rPh>
    <rPh sb="72" eb="74">
      <t>コウジョウ</t>
    </rPh>
    <phoneticPr fontId="1"/>
  </si>
  <si>
    <t>私学・子育て支援課</t>
    <rPh sb="0" eb="2">
      <t>シガク</t>
    </rPh>
    <rPh sb="3" eb="5">
      <t>コソダ</t>
    </rPh>
    <rPh sb="6" eb="9">
      <t>シエンカ</t>
    </rPh>
    <phoneticPr fontId="1"/>
  </si>
  <si>
    <t>①県有観光施設（ぐんまこどもの国児童会館）について、感染症対策に必要な整備等を行い県民が安心して利用できる環境を整えるとともに、コロナ後の地域経済活性化に向け魅力を向上させるための改修を行う。
②、③
・感染症対策のための備品購入等　1,748千円
・アフターコロナを見据えた、イベント開催のための機器更新。
　　・プロジェクター(CGﾃﾞｼﾞﾀﾙ投影ｼｽﾃﾑ)　8,846千円
　　・音響機器　4,000千円
④県有施設</t>
    <rPh sb="16" eb="18">
      <t>ジドウ</t>
    </rPh>
    <rPh sb="18" eb="20">
      <t>カイカン</t>
    </rPh>
    <phoneticPr fontId="1"/>
  </si>
  <si>
    <t>新型コロナウイルス感染症の影響で不妊治療を控え、妊娠・出産数の減少に繋がる懸念があったが、不妊治療に対する助成金の充実により、令和2年度と比較してもNo.30の事業と合計して764件の申請件数の増加があった。</t>
  </si>
  <si>
    <t>放課後児童クラブ等において、職員が感染症対策の徹底を図りながら業務を継続的に実施していくための環境を整備することができたほか、ICT化を進め、感染症対策の徹底を図りながら業務を継続的に実施していくための環境を整備することができた。</t>
  </si>
  <si>
    <t>ICT技術に興味を持ったと回答した子どもがアンケート回答者の83％に上り、ICTへの関心を高めることができた。</t>
    <rPh sb="3" eb="5">
      <t>ギジュツ</t>
    </rPh>
    <rPh sb="6" eb="8">
      <t>キョウミ</t>
    </rPh>
    <rPh sb="9" eb="10">
      <t>モ</t>
    </rPh>
    <rPh sb="13" eb="15">
      <t>カイトウ</t>
    </rPh>
    <rPh sb="17" eb="18">
      <t>コ</t>
    </rPh>
    <rPh sb="26" eb="29">
      <t>カイトウシャ</t>
    </rPh>
    <rPh sb="34" eb="35">
      <t>ノボ</t>
    </rPh>
    <rPh sb="42" eb="44">
      <t>カンシン</t>
    </rPh>
    <rPh sb="45" eb="46">
      <t>タカ</t>
    </rPh>
    <phoneticPr fontId="1"/>
  </si>
  <si>
    <t>・女性が安心して不安や悩みを話せる場として活用されるとともに、必要に応じて専門機関につなぐことができた。
・男性が、匿名性が確保できるという安心感を持って悩みを話せる場として活用された。
・女性相談、男性相談とも、利用者からは｢悩みが整理された｣、｢前向きな気持ちになれた｣などの感想をいただいている。</t>
  </si>
  <si>
    <t>生活こども課</t>
    <rPh sb="0" eb="2">
      <t>セイカツ</t>
    </rPh>
    <rPh sb="5" eb="6">
      <t>カ</t>
    </rPh>
    <phoneticPr fontId="1"/>
  </si>
  <si>
    <t>保育環境改善等事業
①認可外保育施設の職員へ新型コロナウイルス感染対策に必要な経費や衛生用品等の購入費用を補助し、事業の継続的実施を支援する
②認可外保育施設支援補助金　8,078千円
③保育所等の定員による補助基準額
　　３００千円、４００千円、500千円
④認可外保育施設
保育所等業務効率化推進事業
①保育士試験及び保育士登録のオンライン申請システムを構築し、利用者の利便性向上を図る。
②保育士登録負担金905千円
③保育士試験受験者数の割合に応じた補助基準額
④保育士試験センター・保育士登録事務センター</t>
  </si>
  <si>
    <t>①児童養護施設等内における感染防止対策等を徹底するため、「専門家による実地指導」「感染者発生に起因する職員不足に対応するための応援職員派遣支援体制整備」「濃厚接触児童受入に伴う宿泊費補助等」「施設内消毒費用、職員の物品購入支援等」を行う。
②、③
・児童養護施設等ＩＣＴ化推進：7,500千円
・専門家実地指導：523千円
・応援職員派遣体制整備：13,800千円
・濃厚接触児童宿泊費補助等：4,200千円
・消毒、物品購入支援等：29,065千円
④児童養護施設等</t>
  </si>
  <si>
    <t>R2年度に引き続き、コロナウィルス感染拡大防止の観点から更に業務ICT化を推進することにより、リモートでの保護者と児童の面会や関係機関とのサポート会議に活用でき、業務改善が図られた。</t>
  </si>
  <si>
    <t>保健衛生用品の購入費やかかり増し経費への補助を実施することで、感染症対策を実施しながら、園児及び教職員が安心して教育活動を継続できる環境を整備することができた。</t>
  </si>
  <si>
    <t>メディアプロモーション課
健康福祉課</t>
    <rPh sb="11" eb="12">
      <t>カ</t>
    </rPh>
    <rPh sb="13" eb="15">
      <t>ケンコウ</t>
    </rPh>
    <rPh sb="15" eb="18">
      <t>フクシカ</t>
    </rPh>
    <phoneticPr fontId="1"/>
  </si>
  <si>
    <t>スポーツ振興課
障害政策課
感染症・がん疾病対策課</t>
    <rPh sb="4" eb="6">
      <t>シンコウ</t>
    </rPh>
    <rPh sb="6" eb="7">
      <t>カ</t>
    </rPh>
    <phoneticPr fontId="1"/>
  </si>
  <si>
    <t>R5.3</t>
    <phoneticPr fontId="1"/>
  </si>
  <si>
    <t>介護高齢課
健康長寿社会づくり推進課
障害政策課</t>
    <rPh sb="0" eb="5">
      <t>カイゴコウレイカ</t>
    </rPh>
    <phoneticPr fontId="6"/>
  </si>
  <si>
    <t>健康長寿社会づくり推進課</t>
    <rPh sb="0" eb="4">
      <t>ケンコウチョウジュ</t>
    </rPh>
    <rPh sb="4" eb="6">
      <t>シャカイ</t>
    </rPh>
    <rPh sb="9" eb="12">
      <t>スイシンカ</t>
    </rPh>
    <phoneticPr fontId="6"/>
  </si>
  <si>
    <t>健康福祉課
感染症・がん疾病対策課</t>
    <rPh sb="0" eb="2">
      <t>ケンコウ</t>
    </rPh>
    <rPh sb="2" eb="5">
      <t>フクシカ</t>
    </rPh>
    <phoneticPr fontId="20"/>
  </si>
  <si>
    <t>R5.3</t>
  </si>
  <si>
    <t>感染症・がん疾病対策課</t>
    <rPh sb="0" eb="3">
      <t>カンセンショウ</t>
    </rPh>
    <rPh sb="6" eb="8">
      <t>シッペイ</t>
    </rPh>
    <rPh sb="8" eb="11">
      <t>タイサクカ</t>
    </rPh>
    <phoneticPr fontId="5"/>
  </si>
  <si>
    <t>感染症・がん疾病対策課</t>
    <rPh sb="0" eb="3">
      <t>カンセンショウ</t>
    </rPh>
    <rPh sb="6" eb="11">
      <t>シッペイタイサクカ</t>
    </rPh>
    <phoneticPr fontId="19"/>
  </si>
  <si>
    <t>R4.3</t>
    <phoneticPr fontId="1"/>
  </si>
  <si>
    <t>入院患者受入医療機関が、勤務する医療従事者や職員に対して、見舞金を支給する場合に補助
（対象医療機関数：35機関）</t>
  </si>
  <si>
    <t>新型コロナウイルス感染症患者入院受入医療機関に勤務する医療従事者や職員に対して見舞金を支給し、最前線の医療現場で感染症に対応する医療機関の負担を軽減した。</t>
  </si>
  <si>
    <t>感染症・がん疾病対策課</t>
  </si>
  <si>
    <t>薬務課</t>
    <rPh sb="0" eb="3">
      <t>ヤクムカ</t>
    </rPh>
    <phoneticPr fontId="2"/>
  </si>
  <si>
    <t>R5.3</t>
    <phoneticPr fontId="1"/>
  </si>
  <si>
    <t>私学・子育て支援課
児童福祉・青少年課
健康体育課
感染症・がん疾病対策課</t>
    <rPh sb="20" eb="22">
      <t>ケンコウ</t>
    </rPh>
    <rPh sb="22" eb="25">
      <t>タイイクカ</t>
    </rPh>
    <phoneticPr fontId="1"/>
  </si>
  <si>
    <t>相談支援機関の人員体制を強化したことで、新型コロナウイルス感染症の影響により生活に困窮する方を迅速に支援することができた。</t>
    <rPh sb="38" eb="40">
      <t>セイカツ</t>
    </rPh>
    <rPh sb="41" eb="43">
      <t>コンキュウ</t>
    </rPh>
    <rPh sb="45" eb="46">
      <t>カタ</t>
    </rPh>
    <phoneticPr fontId="1"/>
  </si>
  <si>
    <t>健康福祉課</t>
    <rPh sb="0" eb="2">
      <t>ケンコウ</t>
    </rPh>
    <rPh sb="2" eb="5">
      <t>フクシカ</t>
    </rPh>
    <phoneticPr fontId="2"/>
  </si>
  <si>
    <t>生産活動収入が相当程度減収している就労継続支援事業所1法人1事業所に対し、その生産活動の再起に向けて必要となる費用を助成</t>
    <rPh sb="27" eb="29">
      <t>ホウジン</t>
    </rPh>
    <rPh sb="30" eb="33">
      <t>ジギョウショ</t>
    </rPh>
    <phoneticPr fontId="1"/>
  </si>
  <si>
    <t>新規受託に必要な設備を購入し、感染症により停滞していた生産活動の活性化を図ることができた。</t>
    <rPh sb="0" eb="2">
      <t>シンキ</t>
    </rPh>
    <rPh sb="2" eb="4">
      <t>ジュタク</t>
    </rPh>
    <rPh sb="5" eb="7">
      <t>ヒツヨウ</t>
    </rPh>
    <rPh sb="8" eb="10">
      <t>セツビ</t>
    </rPh>
    <rPh sb="11" eb="13">
      <t>コウニュウ</t>
    </rPh>
    <rPh sb="15" eb="18">
      <t>カンセンショウ</t>
    </rPh>
    <rPh sb="21" eb="23">
      <t>テイタイ</t>
    </rPh>
    <rPh sb="27" eb="29">
      <t>セイサン</t>
    </rPh>
    <rPh sb="29" eb="31">
      <t>カツドウ</t>
    </rPh>
    <rPh sb="32" eb="35">
      <t>カッセイカ</t>
    </rPh>
    <rPh sb="36" eb="37">
      <t>ハカ</t>
    </rPh>
    <phoneticPr fontId="1"/>
  </si>
  <si>
    <t>障害政策課</t>
    <rPh sb="0" eb="2">
      <t>ショウガイ</t>
    </rPh>
    <rPh sb="2" eb="5">
      <t>セイサクカ</t>
    </rPh>
    <phoneticPr fontId="6"/>
  </si>
  <si>
    <t>ロボットを導入する３法人４施設に対して補助金を交付</t>
    <rPh sb="13" eb="15">
      <t>シセツ</t>
    </rPh>
    <phoneticPr fontId="1"/>
  </si>
  <si>
    <t>利用者の夜間における見守り強化、職員の夜間巡回階数の低減による感染予防対策の向上を図ることができた。</t>
    <phoneticPr fontId="1"/>
  </si>
  <si>
    <t>ICTを導入する12法人24事業所に対して補助金を交付</t>
    <phoneticPr fontId="1"/>
  </si>
  <si>
    <t>ICTの活用により事務作業の効率化が図られ、各種会議においても場所を選ばず開催可能となったことから、感染防止対策はもとより、日程調整等の所要時間が削減できた。</t>
    <phoneticPr fontId="1"/>
  </si>
  <si>
    <t>民間のひきこもり支援団体に対し、居場所の拠点となる施設を改修・整備した他、オンラインでの相談や居場所参加の環境を整備</t>
    <rPh sb="0" eb="2">
      <t>ミンカン</t>
    </rPh>
    <rPh sb="8" eb="10">
      <t>シエン</t>
    </rPh>
    <rPh sb="10" eb="12">
      <t>ダンタイ</t>
    </rPh>
    <rPh sb="13" eb="14">
      <t>タイ</t>
    </rPh>
    <rPh sb="16" eb="19">
      <t>イバショ</t>
    </rPh>
    <rPh sb="20" eb="22">
      <t>キョテン</t>
    </rPh>
    <rPh sb="25" eb="27">
      <t>シセツ</t>
    </rPh>
    <rPh sb="28" eb="30">
      <t>カイシュウ</t>
    </rPh>
    <rPh sb="31" eb="33">
      <t>セイビ</t>
    </rPh>
    <rPh sb="35" eb="36">
      <t>ホカ</t>
    </rPh>
    <rPh sb="44" eb="46">
      <t>ソウダン</t>
    </rPh>
    <rPh sb="47" eb="50">
      <t>イバショ</t>
    </rPh>
    <rPh sb="50" eb="52">
      <t>サンカ</t>
    </rPh>
    <rPh sb="53" eb="55">
      <t>カンキョウ</t>
    </rPh>
    <rPh sb="56" eb="58">
      <t>セイビ</t>
    </rPh>
    <phoneticPr fontId="1"/>
  </si>
  <si>
    <t>コロナ禍で孤立しがちな方でも参加できるよう工夫したことで、切れ目のない支援を行うことができた。</t>
    <rPh sb="21" eb="23">
      <t>クフウ</t>
    </rPh>
    <rPh sb="29" eb="30">
      <t>キ</t>
    </rPh>
    <rPh sb="31" eb="32">
      <t>メ</t>
    </rPh>
    <rPh sb="35" eb="37">
      <t>シエン</t>
    </rPh>
    <rPh sb="38" eb="39">
      <t>オコナ</t>
    </rPh>
    <phoneticPr fontId="1"/>
  </si>
  <si>
    <t>R3.4</t>
    <phoneticPr fontId="1"/>
  </si>
  <si>
    <t>夜間の電話相談は、従来１人対応だったところを２人対応になるよう体制を整え、より手厚く相談を受けられるよう環境を整備</t>
    <rPh sb="0" eb="2">
      <t>ヤカン</t>
    </rPh>
    <rPh sb="3" eb="5">
      <t>デンワ</t>
    </rPh>
    <rPh sb="5" eb="7">
      <t>ソウダン</t>
    </rPh>
    <rPh sb="9" eb="11">
      <t>ジュウライ</t>
    </rPh>
    <rPh sb="12" eb="13">
      <t>ニン</t>
    </rPh>
    <rPh sb="13" eb="15">
      <t>タイオウ</t>
    </rPh>
    <rPh sb="23" eb="24">
      <t>ニン</t>
    </rPh>
    <rPh sb="24" eb="26">
      <t>タイオウ</t>
    </rPh>
    <rPh sb="31" eb="33">
      <t>タイセイ</t>
    </rPh>
    <rPh sb="34" eb="35">
      <t>トトノ</t>
    </rPh>
    <rPh sb="39" eb="41">
      <t>テアツ</t>
    </rPh>
    <rPh sb="42" eb="44">
      <t>ソウダン</t>
    </rPh>
    <rPh sb="45" eb="46">
      <t>ウ</t>
    </rPh>
    <rPh sb="52" eb="54">
      <t>カンキョウ</t>
    </rPh>
    <rPh sb="55" eb="57">
      <t>セイビ</t>
    </rPh>
    <phoneticPr fontId="1"/>
  </si>
  <si>
    <t>新型コロナウイルス感染拡大により、感染の不安や生活不安が増大している中で、特に思い詰めやすい夜間の時間帯の相談体制を整備することで、丁寧な相談支援をすることができた。</t>
    <rPh sb="0" eb="2">
      <t>シンガタ</t>
    </rPh>
    <rPh sb="9" eb="13">
      <t>カンセンカクダイ</t>
    </rPh>
    <rPh sb="17" eb="19">
      <t>カンセン</t>
    </rPh>
    <rPh sb="20" eb="22">
      <t>フアン</t>
    </rPh>
    <rPh sb="23" eb="25">
      <t>セイカツ</t>
    </rPh>
    <rPh sb="25" eb="27">
      <t>フアン</t>
    </rPh>
    <rPh sb="28" eb="30">
      <t>ゾウダイ</t>
    </rPh>
    <rPh sb="34" eb="35">
      <t>ナカ</t>
    </rPh>
    <rPh sb="37" eb="38">
      <t>トク</t>
    </rPh>
    <rPh sb="39" eb="40">
      <t>オモ</t>
    </rPh>
    <rPh sb="41" eb="42">
      <t>ツ</t>
    </rPh>
    <rPh sb="46" eb="48">
      <t>ヤカン</t>
    </rPh>
    <rPh sb="49" eb="52">
      <t>ジカンタイ</t>
    </rPh>
    <rPh sb="53" eb="55">
      <t>ソウダン</t>
    </rPh>
    <rPh sb="55" eb="57">
      <t>タイセイ</t>
    </rPh>
    <rPh sb="58" eb="60">
      <t>セイビ</t>
    </rPh>
    <rPh sb="66" eb="68">
      <t>テイネイ</t>
    </rPh>
    <rPh sb="69" eb="71">
      <t>ソウダン</t>
    </rPh>
    <rPh sb="71" eb="73">
      <t>シエン</t>
    </rPh>
    <phoneticPr fontId="1"/>
  </si>
  <si>
    <t>新型コロナウイルス感染症の防止対策を実施している9法人11事業所に対して補助金を交付</t>
    <phoneticPr fontId="1"/>
  </si>
  <si>
    <t>施設内の感染防止対策を徹底することで、施設利用者の安全安心の確保を図った。</t>
    <rPh sb="0" eb="2">
      <t>シセツ</t>
    </rPh>
    <rPh sb="2" eb="3">
      <t>ナイ</t>
    </rPh>
    <rPh sb="4" eb="6">
      <t>カンセン</t>
    </rPh>
    <rPh sb="6" eb="8">
      <t>ボウシ</t>
    </rPh>
    <rPh sb="8" eb="10">
      <t>タイサク</t>
    </rPh>
    <rPh sb="11" eb="13">
      <t>テッテイ</t>
    </rPh>
    <rPh sb="19" eb="21">
      <t>シセツ</t>
    </rPh>
    <rPh sb="21" eb="24">
      <t>リヨウシャ</t>
    </rPh>
    <rPh sb="25" eb="27">
      <t>アンゼン</t>
    </rPh>
    <rPh sb="27" eb="29">
      <t>アンシン</t>
    </rPh>
    <rPh sb="30" eb="32">
      <t>カクホ</t>
    </rPh>
    <rPh sb="33" eb="34">
      <t>ハカ</t>
    </rPh>
    <phoneticPr fontId="1"/>
  </si>
  <si>
    <t>１．県ホームページをスマートフォン表示に最適化するデザインにリニューアルした(令和4年12月1日)。
２．県民への感染対策を呼びかけるため、アドトラックやセスナによる広告を実施</t>
    <phoneticPr fontId="1"/>
  </si>
  <si>
    <t>１．令和4年12月におけるホームページへのアクセス端末に占めるmobile端末の割合が74.2%となり、スマートフォン表示に最適化した効果を上げることができた。
２．県民の不安解消や、インフルエンザの流行防止に寄与した。</t>
    <phoneticPr fontId="1"/>
  </si>
  <si>
    <t>１．プロ野球公式戦の開催にあたり、感染拡大を防止するため、運営に携わるスタッフのPCR検査を実施
２．ニューイヤー駅伝において、観戦自粛を周知するための新聞広告を掲載
３．ぐんまマラソン参加者の新型コロナウイルス感染防止のため、ワクチン未接種者等に抗原検査キットを事前送付
４．国民体育大会派遣選手団の感染拡大を防止するため、PCR検査を実施
５．精神科救急医療システム体制維持
　精神保健福祉法に基づく措置診察の実施にあたり、精神科救急医療機関において抗原検査を実施
　検査実績：６医療機関　121件
６．飲食店の従業員へのスクリーニング検査及び感染拡大地域の事業所の従業員に対するモニタリング検査を実施</t>
    <rPh sb="139" eb="141">
      <t>コクミン</t>
    </rPh>
    <rPh sb="141" eb="143">
      <t>タイイク</t>
    </rPh>
    <rPh sb="143" eb="145">
      <t>タイカイ</t>
    </rPh>
    <rPh sb="145" eb="147">
      <t>ハケン</t>
    </rPh>
    <rPh sb="147" eb="150">
      <t>センシュダン</t>
    </rPh>
    <rPh sb="151" eb="153">
      <t>カンセン</t>
    </rPh>
    <rPh sb="153" eb="155">
      <t>カクダイ</t>
    </rPh>
    <rPh sb="156" eb="158">
      <t>ボウシ</t>
    </rPh>
    <rPh sb="166" eb="168">
      <t>ケンサ</t>
    </rPh>
    <rPh sb="169" eb="171">
      <t>ジッシ</t>
    </rPh>
    <phoneticPr fontId="1"/>
  </si>
  <si>
    <t>１．２．３．プロ野球公式戦、ニューイヤー駅伝及びぐんまマラソンの開催にあたり、新型コロナウイルスの感染を予防し、安全なイベント運営を実施することができた。（イベント終了後、参加者等より新型コロナ感染の報告なし）
４．国民体育大会派遣選手団のPCR検査を実施することにより、新型コロナウイルスの感染拡大を予防し、安全な大会実施に協力した。
５．精神科救急医療機関における新型コロナウイルス感染症の感染拡大を防止した。
６．感染拡大地域の更なる感染拡大の防止や、県民の不安解消に寄与した。</t>
    <rPh sb="8" eb="10">
      <t>ヤキュウ</t>
    </rPh>
    <rPh sb="10" eb="13">
      <t>コウシキセン</t>
    </rPh>
    <rPh sb="20" eb="22">
      <t>エキデン</t>
    </rPh>
    <rPh sb="22" eb="23">
      <t>オヨ</t>
    </rPh>
    <phoneticPr fontId="1"/>
  </si>
  <si>
    <t>R4.３</t>
    <phoneticPr fontId="7"/>
  </si>
  <si>
    <t>地域企業支援課</t>
    <rPh sb="0" eb="2">
      <t>チイキ</t>
    </rPh>
    <rPh sb="2" eb="4">
      <t>キギョウ</t>
    </rPh>
    <rPh sb="4" eb="7">
      <t>シエンカ</t>
    </rPh>
    <phoneticPr fontId="1"/>
  </si>
  <si>
    <t>R4.５</t>
    <phoneticPr fontId="7"/>
  </si>
  <si>
    <t>１．県職員のテレワーク導入のための環境整備）
・令和２年度に整備した職員のテレワーク環境を引き続き運用
２．群馬のテレワークのブランディング事業
・テレワークに関する施設やワーケーションモデルコースを掲載したサイトの新設
・テレワークに関するリーフレット制作
・SNSや動画による本県でのテレワークの魅力の発信
３．テレワークモニターツアー
・県内3エリアでモニターツアーを実施（合計6名が参加）。ツアーレポートをＳＮＳ投稿やテレワークサイトでの紹介
４．コロナ禍を機に、働き方改革の一環として、副業解禁が企業にとっても一般的な考え方となったため、群馬県内企業の副業活用支援ワークショップを開催した。
開催回数：5回
参加者数：のべ35人</t>
    <phoneticPr fontId="1"/>
  </si>
  <si>
    <t>１．閉域ルーターを活用し、R3年度はのべ16,751回のテレワークを実施した。コロナ禍においては特に、接触率の低減に効果があった。
２．群馬のテレワークのブランディング事業
・サイト開設後のR3.11～R4.3の間のPV数は13,882件
・6,000部を制作し、移住相談窓口やイベントでの配布のほかHPへのデータ掲載
・Youtubeでの再生回数は約4,000回（Ｒ4年度末）
以上のことから、幅広い方々へ本県のテレワーク環境の魅力を発信できた。
３．テレワークモニターツアー
・参加者からは、今まで知らなかった群馬の魅力の発見、受入地域からは受入体制の整備の重要性の認識など、参加者へのPRのみならず受入地域における意識の変化にも効果が見られた。
４．ワークショップ参加者数はのべ35人となった。
求人票の作成や自社の業務の棚卸しなど実践的な内容のワークショップとしたことで、ワークショップ開催期間中に副業人材を実際に活用した企業を1社創出した。
【ワークショップ参加者アンケート結果】
今後、副業人材を活用したいと答えた企業の割合は100％であった。</t>
    <phoneticPr fontId="1"/>
  </si>
  <si>
    <t>○感染症に対応したBCP策定講座等の実施
県内中小企業者、小規模事業者を対象に新型感染症BCP策定講座を開催
26社38名が参加
専門家による講義及びワークショップを通じて、感染症に対する簡易的なBCPを策定
○オンライン販路開拓支援強化
　群馬ものづくりフェアの中止を受けて、出展企業を対象としたオンライン展示会を開催
　「GUNMA VIRTUALE EXPO」内に特設ページを設け、以下の企画を実施
（ア）出展企業のバーチャルブース展示
（イ）ものづくり特別セミナー配信
（ウ）マッチング強化ＤＡＹの実施（９月２９日、３０日限定）
【期　　間】令和３年９月１日(水)～３０日(木)
【出展企業数】１５４社／ものづくりフェア出展企業１８８社
【来場者数】　　　　　２，４０５人
【ブース訪問件数】　　９，６６０件
【セミナー視聴者数】　　　３４２人
【資料ＤＬ・閲覧件数】２，０２８件
なお、「GUNMA VIRTUALE EXPO」登録企業数は５０８社（Ｒ４年３月末時点）</t>
    <rPh sb="36" eb="38">
      <t>タイショウ</t>
    </rPh>
    <rPh sb="52" eb="54">
      <t>カイサイ</t>
    </rPh>
    <rPh sb="62" eb="64">
      <t>サンカ</t>
    </rPh>
    <phoneticPr fontId="1"/>
  </si>
  <si>
    <t>○感染症に対応したBCP策定講座等の実施
新型感染症に対応したBCPの策定支援を実施し、県内企業の事業継続を図った。
○オンライン販路開拓支援強化
　左記オンライン展示会では、県内ものづくり企業に幅広くマッチング機会を提供した。</t>
    <phoneticPr fontId="1"/>
  </si>
  <si>
    <t>戦略企画課
危機管理課</t>
    <rPh sb="0" eb="2">
      <t>センリャク</t>
    </rPh>
    <rPh sb="2" eb="4">
      <t>キカク</t>
    </rPh>
    <rPh sb="4" eb="5">
      <t>カ</t>
    </rPh>
    <rPh sb="6" eb="8">
      <t>キキ</t>
    </rPh>
    <rPh sb="8" eb="11">
      <t>カンリカ</t>
    </rPh>
    <phoneticPr fontId="1"/>
  </si>
  <si>
    <t>戦略企画課
地域創生課
eスポーツ・クリエイティブ推進課</t>
    <rPh sb="0" eb="2">
      <t>センリャク</t>
    </rPh>
    <rPh sb="2" eb="4">
      <t>キカク</t>
    </rPh>
    <rPh sb="4" eb="5">
      <t>カ</t>
    </rPh>
    <phoneticPr fontId="1"/>
  </si>
  <si>
    <t>戦略企画課
(教)総務課
義務教育課
高校教育課
特別支援教育課
総合教育センター</t>
    <rPh sb="0" eb="2">
      <t>センリャク</t>
    </rPh>
    <rPh sb="2" eb="4">
      <t>キカク</t>
    </rPh>
    <rPh sb="4" eb="5">
      <t>カ</t>
    </rPh>
    <phoneticPr fontId="1"/>
  </si>
  <si>
    <t>医務課
感染症・がん疾病対策課</t>
    <phoneticPr fontId="5"/>
  </si>
  <si>
    <t>戦略企画課</t>
    <rPh sb="0" eb="2">
      <t>センリャク</t>
    </rPh>
    <rPh sb="2" eb="4">
      <t>キカク</t>
    </rPh>
    <rPh sb="4" eb="5">
      <t>カ</t>
    </rPh>
    <phoneticPr fontId="1"/>
  </si>
  <si>
    <t>R4.3</t>
    <phoneticPr fontId="1"/>
  </si>
  <si>
    <t>R4.5</t>
    <phoneticPr fontId="7"/>
  </si>
  <si>
    <t>R5.3</t>
    <phoneticPr fontId="7"/>
  </si>
  <si>
    <t>県内３児童相談所及び１支所について、WEB会議用モニターの導入（1,248千円）、無線LANルーター（177千円）や無線LANの延長工事（696千円）を行った。
交付実績額：2,119千円</t>
    <phoneticPr fontId="1"/>
  </si>
  <si>
    <t>・協議会での検討の結果、教育データ利活用の調査究、ICT教育実践モデルの普及、ICTツールを活用した業務改善の試行等につなげることができた。「ICTを活用した群馬ならではの学び」について共通理解を図ることができた。
・児童生徒の学びを保障するため、ICT環境を整備し、教育環境の充実を図った。
・ICT環境を整備することで、臨時休業・分散登校等の緊急時における生徒の学びを保障することができた。
・感染症拡大により登校できない状況にあっても、オンラインによる生活・学習支援を実施することができた。あわせて、教科書等の著作物についても、オンラインで活用することが可能になり、生徒の学びをより深めることができた。</t>
  </si>
  <si>
    <t>(教)総務課
管理課
高校教育課</t>
    <rPh sb="7" eb="10">
      <t>カンリカ</t>
    </rPh>
    <rPh sb="11" eb="13">
      <t>コウコウ</t>
    </rPh>
    <rPh sb="13" eb="16">
      <t>キョウイクカ</t>
    </rPh>
    <phoneticPr fontId="1"/>
  </si>
  <si>
    <t>１．新型コロナウイルス感染症拡大防止のための県民への外出自粛呼びかけの効果分析のため、携帯電話の位置情報を活用した県内主要スポットの人口推計データ（ビックデータ）を収集した。
【データ収集期間】R3.4.1～R4.3.31
【抽出エリア】県内全域
【人口分析】・エリア分析　・施設分析
２．群馬県新型コロナウイルス感染症対策本部４１回開催（令和３年度）</t>
    <phoneticPr fontId="1"/>
  </si>
  <si>
    <t>１．県定例記者会見等において、根拠データを示しながら新型コロナウイルス感染拡大に伴う外出自粛要請を行い県内の感染拡大防止に寄与するとともに、その他、観光分野、交通分野等でも活用し、コロナ禍における政策検討に活用した。
２．対策本部会議を開催し、時々の新型コロナウイルス感染状況に応じた対策を検討・決定した。</t>
    <rPh sb="72" eb="73">
      <t>タ</t>
    </rPh>
    <rPh sb="74" eb="76">
      <t>カンコウ</t>
    </rPh>
    <rPh sb="76" eb="78">
      <t>ブンヤ</t>
    </rPh>
    <rPh sb="79" eb="81">
      <t>コウツウ</t>
    </rPh>
    <rPh sb="81" eb="83">
      <t>ブンヤ</t>
    </rPh>
    <rPh sb="83" eb="84">
      <t>トウ</t>
    </rPh>
    <rPh sb="86" eb="88">
      <t>カツヨウ</t>
    </rPh>
    <rPh sb="93" eb="94">
      <t>ワザワイ</t>
    </rPh>
    <rPh sb="98" eb="100">
      <t>セイサク</t>
    </rPh>
    <rPh sb="100" eb="102">
      <t>ケントウ</t>
    </rPh>
    <rPh sb="103" eb="105">
      <t>カツヨウ</t>
    </rPh>
    <phoneticPr fontId="1"/>
  </si>
  <si>
    <t>戦略企画課
財産有効活用課
危機管理課
農業構造政策課
産業政策課
建設企画課
健康体育課
警察本部
会計課
議会総務課
監査委員事務局</t>
    <rPh sb="0" eb="2">
      <t>センリャク</t>
    </rPh>
    <rPh sb="2" eb="4">
      <t>キカク</t>
    </rPh>
    <rPh sb="4" eb="5">
      <t>カ</t>
    </rPh>
    <rPh sb="6" eb="8">
      <t>ザイサン</t>
    </rPh>
    <rPh sb="8" eb="10">
      <t>ユウコウ</t>
    </rPh>
    <rPh sb="10" eb="12">
      <t>カツヨウ</t>
    </rPh>
    <rPh sb="12" eb="13">
      <t>カ</t>
    </rPh>
    <rPh sb="14" eb="16">
      <t>キキ</t>
    </rPh>
    <rPh sb="16" eb="19">
      <t>カンリカ</t>
    </rPh>
    <rPh sb="40" eb="42">
      <t>ケンコウ</t>
    </rPh>
    <rPh sb="42" eb="45">
      <t>タイイクカ</t>
    </rPh>
    <rPh sb="55" eb="57">
      <t>ギカイ</t>
    </rPh>
    <rPh sb="57" eb="60">
      <t>ソウムカ</t>
    </rPh>
    <rPh sb="61" eb="63">
      <t>カンサ</t>
    </rPh>
    <rPh sb="63" eb="65">
      <t>イイン</t>
    </rPh>
    <rPh sb="65" eb="68">
      <t>ジムキョク</t>
    </rPh>
    <phoneticPr fontId="1"/>
  </si>
  <si>
    <t>１．公立大学法人における感染拡大防止対策
施設内の感染防止対策を徹底することで、学修環境・職場環境の安全性確保を図った。なお、この取組および学生・教職員の徹底した感染防止対策の行動により、大学内でのクラスターは発生しなかった。
２．各種警察活動における感染症対策を徹底することで、来庁者、職員等の安全安心の確保を図った。
３．庁舎内のまん延防止・感染防止対策の徹底することで、来庁者及び職員の安全安心の確保を図った。
４．県・市町村・関係機関・民間事業者等で構成する「群馬避難総合対策チーム」を設置し、災害時の避難所における感染防止対策などを検討する会議を開催し、避難所生活の質の向上等を図った。
５．3人部屋を増やすことができ、3密を避けることができた。
６．Ｇメッセ群馬の各種コロナ対策により、安心・安全な環境を整備することで、感染症の拡大を防ぎつつ、催事を開催することができた。また、県による外出自粛要請時において、Ｇメッセ群馬の予約者に対して支払済みの利用料金を返還し、催事の中止を促すことで、感染症の拡大防止を図った。
７．新型コロナウイルス感染症の拡大を防止するためのパーテーションを整備することにより派遣職員への新型コロナウイルスの感染リスクを下げることができた。
８．各学校体育団体に消毒液等の感染症対策品を配布することで、安全な大会運営につなげることができるとともに、感染不安を感じる生徒・教員や大会関係者の不安を軽減することができた。
９．庁舎入口に顔認証検温システムを設置し、感染対策を徹底したことで、来庁者及び職員の安全安心の確保を図った。
１０．Webカメラや液晶モニターを導入し、オンラインでの事務調査や事務監査を実施して、調査員、監査委員、調査対象所属の感染防止を図った。</t>
    <rPh sb="40" eb="42">
      <t>ガクシュウ</t>
    </rPh>
    <rPh sb="42" eb="44">
      <t>カンキョウ</t>
    </rPh>
    <rPh sb="45" eb="47">
      <t>ショクバ</t>
    </rPh>
    <rPh sb="47" eb="49">
      <t>カンキョウ</t>
    </rPh>
    <rPh sb="50" eb="53">
      <t>アンゼンセイ</t>
    </rPh>
    <rPh sb="53" eb="55">
      <t>カクホ</t>
    </rPh>
    <phoneticPr fontId="1"/>
  </si>
  <si>
    <t>１．公立大学法人における感染拡大防止対策
    通常の清掃業務に加え、大学内における机、手すり等の消毒液を用いた拭き上げ作業を委託
２． 感染症対策に係る消耗品及び備品を購入
 ・ 体表面顔認証リーダー（備品）
 ・ 除菌脱臭機（消耗品）
 ・ オゾンガス発生装置（備品）
 ・ 警察活動用感染対策用品（消耗品）
 ・ 採用活動用　　〃　　　（消耗品）
 ・ サイバー犯罪対策用　〃（消耗品）
３．自動手指消毒機器３台（県庁舎出入り口3カ所）、飛沫防止用アクリル板３２枚（県庁内幹部用会議室）、カーペット専用清掃機器１台（各階執務室フロアーカーペット）購入
４．群馬避難総合対策チーム運営（全体会議：２回、専門チーム会議：５チーム×２回）
５．農林大学校の4人部屋を3人部屋にすることにより、不足する部屋を確保するため、閉鎖した寮の改修等を実施
６．内装、電気、設備改修及び空調設備新設
７．入札参加資格申請定期受付における受付センター職員用にパーテーションを整備
８．以下のとおり感染症対策品を購入
・手指用消毒液1ℓ×800本（小体研18、中体連315、高体連410、高野連37、特体連20）
・用具用消毒液500ml×300本（小体研10本、中体連95本、高体連140本、高野連30本、特体連25本）
・用具用消毒液5ℓ×50本（中体連20本、高体連25本、高野連5本）
・ビニール手袋6000枚（小体研200枚、中体連1900枚、高体連3000枚、高野連500枚、特体連400枚）
９．感染症対策に係る備品（顔認証検温システム）の維持管理（保守点検）
１０．オンライン監査に係る機材整備</t>
    <rPh sb="2" eb="8">
      <t>コウリツダイガクホウジン</t>
    </rPh>
    <rPh sb="12" eb="14">
      <t>カンセン</t>
    </rPh>
    <rPh sb="14" eb="16">
      <t>カクダイ</t>
    </rPh>
    <rPh sb="16" eb="18">
      <t>ボウシ</t>
    </rPh>
    <rPh sb="18" eb="20">
      <t>タイサク</t>
    </rPh>
    <rPh sb="25" eb="27">
      <t>ツウジョウ</t>
    </rPh>
    <rPh sb="28" eb="30">
      <t>セイソウ</t>
    </rPh>
    <rPh sb="30" eb="32">
      <t>ギョウム</t>
    </rPh>
    <rPh sb="33" eb="34">
      <t>クワ</t>
    </rPh>
    <rPh sb="36" eb="39">
      <t>ダイガクナイ</t>
    </rPh>
    <rPh sb="45" eb="46">
      <t>テ</t>
    </rPh>
    <rPh sb="48" eb="49">
      <t>トウ</t>
    </rPh>
    <rPh sb="50" eb="52">
      <t>ショウドク</t>
    </rPh>
    <rPh sb="52" eb="53">
      <t>エキ</t>
    </rPh>
    <rPh sb="54" eb="55">
      <t>モチ</t>
    </rPh>
    <rPh sb="57" eb="58">
      <t>フ</t>
    </rPh>
    <rPh sb="59" eb="60">
      <t>ア</t>
    </rPh>
    <rPh sb="61" eb="63">
      <t>サギョウ</t>
    </rPh>
    <rPh sb="64" eb="66">
      <t>イタク</t>
    </rPh>
    <rPh sb="277" eb="279">
      <t>コウニュウ</t>
    </rPh>
    <rPh sb="313" eb="315">
      <t>ノウリン</t>
    </rPh>
    <rPh sb="315" eb="318">
      <t>ダイガッコウ</t>
    </rPh>
    <rPh sb="371" eb="373">
      <t>ジッシ</t>
    </rPh>
    <rPh sb="386" eb="387">
      <t>オヨ</t>
    </rPh>
    <phoneticPr fontId="1"/>
  </si>
  <si>
    <t>１．群馬の目指す姿、ビジョンを県民のみなさんと共有し、共に考え、「自ら思い描く人生を生き、幸福を実感できる社会」を一緒に作っていくため、幅広い世代に向けた普及啓発を実施することができた。
２．ワークショップを通じ官民共創コミュニティで取り組むべき地域の未来のビジョンを３エリアで設定した。
３．オンラインツールの活用にいち早く着手し、コロナ禍にあっても過疎市町村の知名度向上及び関係人口創出に寄与した。また、県及び市町村のオンラインツール活用のノウハウ獲得にも寄与した。
４．海外映像作品を、ニューノーマルに対応しながら誘致するための土台を整備することができた。</t>
    <phoneticPr fontId="1"/>
  </si>
  <si>
    <t>１．ICT活用による業務効率化
　ペーパレス会議システムやAI議事録の導入により、デジタルによる業務の効率化やオンライン化を実施
２．情報通信ネットワーク基幹システム更新
　テレワークを行いやすいβ´モデルに移行した、第５次群馬県庁情報通信ネットワークの構築業務を実施
３．変更工事
　第５次群馬県庁情報通信ネットワークの稼働を見据え、職員が庁内で密を避けて業務が行えるよう、無線LAN工事を実施
４．電子申請
　電子申請受付システムに手数料の電子納付を可能とする機能を追加した。
５． 行政におけるデジタル化を加速させるため、既存の文書管理システムを改修し、電子決裁システムを整備した。
６．タブレット及び電子文書システムを導入し、オンライン会議の環境を整備した。</t>
    <rPh sb="62" eb="64">
      <t>ジッシ</t>
    </rPh>
    <rPh sb="132" eb="134">
      <t>ジッシ</t>
    </rPh>
    <rPh sb="196" eb="198">
      <t>ジッシ</t>
    </rPh>
    <phoneticPr fontId="1"/>
  </si>
  <si>
    <t>１．ICT活用による業務効率化）
　AI議事録により、業務時間が9,204時間削減された。
２．情報通信ネットワーク基幹システム更新）
　当初の計画どおり構築を行い、令和４年１０月の運用開始に目途をつけた。
３．変更工事
　当初の計画どおり、令和３年度中に完了させるべき５９拠点について無線LAN工事を行い、令和４年１０月の運用開始に目途をつけた。
４．電子申請
　令和４年度末までに14手続きが電子納付に対応した。今後も電子納付が可能な手続きの電子化を進め、さらなる県民の利便性向上を図っていく。
５．電子決裁システムの導入により、警察事務の電子化に取り組むことで、警察業務の効率化及び感染症対策に取り組んだ。
６．オンライン会議の開催により、感染症対策の徹底を図った。</t>
    <phoneticPr fontId="1"/>
  </si>
  <si>
    <t>１．N95マスクやフェイスシールドなどの衛生用品を保管
２．郡市医師会が実施した、高齢者施設への医師・看護師等の専門家派遣を支援
　７５施設に対し、延べ１１２名を派遣（Ｒ３）
　２８施設に対し、延べ３８名を派遣（Ｒ４）
３．新型コロナウイルス感染症に係る障害福祉サービス事業所等に対するサービス継続支援（県備蓄）
・物資保管委託
・手指消毒用アルコール液購入
・ヘアキャップ購入</t>
    <rPh sb="20" eb="22">
      <t>エイセイ</t>
    </rPh>
    <rPh sb="22" eb="24">
      <t>ヨウヒン</t>
    </rPh>
    <rPh sb="25" eb="27">
      <t>ホカン</t>
    </rPh>
    <phoneticPr fontId="1"/>
  </si>
  <si>
    <t>１．感染者が発生した介護施設等に配布することで、感染拡大防止を図った。
２．施設内の感染防止対策を徹底することで、施設利用者の安全安心の確保を図った。
３．新型コロナウイルス感染症に係る障害福祉サービス事業所等に対するサービス継続支援（県備蓄）
・施設において新型コロナウイルス感染症患者が発生した際、不足している医療用物資を配布することで、感染拡大の防止に寄与することができた。</t>
    <rPh sb="2" eb="5">
      <t>カンセンシャ</t>
    </rPh>
    <rPh sb="6" eb="8">
      <t>ハッセイ</t>
    </rPh>
    <rPh sb="10" eb="12">
      <t>カイゴ</t>
    </rPh>
    <rPh sb="12" eb="14">
      <t>シセツ</t>
    </rPh>
    <rPh sb="14" eb="15">
      <t>トウ</t>
    </rPh>
    <rPh sb="16" eb="18">
      <t>ハイフ</t>
    </rPh>
    <rPh sb="24" eb="26">
      <t>カンセン</t>
    </rPh>
    <rPh sb="26" eb="28">
      <t>カクダイ</t>
    </rPh>
    <rPh sb="28" eb="30">
      <t>ボウシ</t>
    </rPh>
    <rPh sb="31" eb="32">
      <t>ハカ</t>
    </rPh>
    <phoneticPr fontId="1"/>
  </si>
  <si>
    <t>・高齢者向けに自宅でできる介護予防体操動画を作成し、テレビ放映を実施
・健康ポイント導入にかかるインセンティブを購入した110個（血圧計、体組成計、ウェアラブルウォッチ等）</t>
    <rPh sb="1" eb="4">
      <t>コウレイシャ</t>
    </rPh>
    <rPh sb="4" eb="5">
      <t>ム</t>
    </rPh>
    <rPh sb="6" eb="8">
      <t>タイソウ</t>
    </rPh>
    <rPh sb="32" eb="34">
      <t>ジッシ</t>
    </rPh>
    <rPh sb="50" eb="52">
      <t>ドウニュウ</t>
    </rPh>
    <rPh sb="62" eb="64">
      <t>コウニュウ</t>
    </rPh>
    <rPh sb="71" eb="72">
      <t>コ</t>
    </rPh>
    <rPh sb="73" eb="76">
      <t>ケツアツケイ</t>
    </rPh>
    <rPh sb="77" eb="81">
      <t>タイソセイケイトウ</t>
    </rPh>
    <phoneticPr fontId="1"/>
  </si>
  <si>
    <t>１．コロナ対応職員の増に対応するため、各保健所（保健福祉事務所）の電話機・電話回線の増設等の施設・設備整備を実施
２．タブレットの配備
・保健福祉事務所２０台（２台×１０保健福祉事務所）
・衛生環境研究所１台
・県庁内の関係課９台
３．結核健康診断における専門職の雇い上げ及び読影委託の体制整備
（専門職雇上　96件、読影委託　5,453件）</t>
    <rPh sb="5" eb="7">
      <t>タイオウ</t>
    </rPh>
    <rPh sb="7" eb="9">
      <t>ショクイン</t>
    </rPh>
    <rPh sb="10" eb="11">
      <t>ゾウ</t>
    </rPh>
    <rPh sb="12" eb="14">
      <t>タイオウ</t>
    </rPh>
    <rPh sb="19" eb="20">
      <t>カク</t>
    </rPh>
    <rPh sb="20" eb="23">
      <t>ホケンジョ</t>
    </rPh>
    <rPh sb="24" eb="26">
      <t>ホケン</t>
    </rPh>
    <rPh sb="26" eb="28">
      <t>フクシ</t>
    </rPh>
    <rPh sb="28" eb="31">
      <t>ジムショ</t>
    </rPh>
    <rPh sb="33" eb="36">
      <t>デンワキ</t>
    </rPh>
    <rPh sb="37" eb="39">
      <t>デンワ</t>
    </rPh>
    <rPh sb="39" eb="41">
      <t>カイセン</t>
    </rPh>
    <rPh sb="42" eb="44">
      <t>ゾウセツ</t>
    </rPh>
    <rPh sb="44" eb="45">
      <t>トウ</t>
    </rPh>
    <rPh sb="46" eb="48">
      <t>シセツ</t>
    </rPh>
    <rPh sb="49" eb="51">
      <t>セツビ</t>
    </rPh>
    <rPh sb="51" eb="53">
      <t>セイビ</t>
    </rPh>
    <rPh sb="54" eb="56">
      <t>ジッシ</t>
    </rPh>
    <phoneticPr fontId="1"/>
  </si>
  <si>
    <t>１．電話機・電話回線等の増加により、保健所業務の効率化が図られるとともに、感染症対応業務の負担軽減につながった。
２．タブレットの導入により、保健所（保健福祉事務所）業務の効率化が図られるとともに、感染症対応業務の負担軽減につながった。
３．各保健所で受託している高齢者施設等の結核健康診断について、診療放射線技師を雇い上げ、また胸部エックス線画像を読影委託することにより、保健所における新型コロナウイルス感染症対応に従事することができた。</t>
    <rPh sb="2" eb="5">
      <t>デンワキ</t>
    </rPh>
    <rPh sb="6" eb="8">
      <t>デンワ</t>
    </rPh>
    <rPh sb="8" eb="10">
      <t>カイセン</t>
    </rPh>
    <rPh sb="10" eb="11">
      <t>トウ</t>
    </rPh>
    <rPh sb="12" eb="14">
      <t>ゾウカ</t>
    </rPh>
    <rPh sb="18" eb="21">
      <t>ホケンジョ</t>
    </rPh>
    <rPh sb="21" eb="23">
      <t>ギョウム</t>
    </rPh>
    <rPh sb="23" eb="24">
      <t>ジム</t>
    </rPh>
    <rPh sb="24" eb="27">
      <t>コウリツカ</t>
    </rPh>
    <rPh sb="28" eb="29">
      <t>ハカ</t>
    </rPh>
    <rPh sb="37" eb="40">
      <t>カンセンショウ</t>
    </rPh>
    <rPh sb="40" eb="42">
      <t>タイオウ</t>
    </rPh>
    <rPh sb="42" eb="44">
      <t>ギョウム</t>
    </rPh>
    <rPh sb="45" eb="47">
      <t>フタン</t>
    </rPh>
    <rPh sb="47" eb="49">
      <t>ケイゲン</t>
    </rPh>
    <phoneticPr fontId="1"/>
  </si>
  <si>
    <t>１．新型コロナウイルス感染症に係る医療費等の公費負担について、審査支払業務を委託
支払件数：259,909件
２．新型コロナウイルス感染症に対応するため、高齢者施設、福祉施設、医療機関等において、入所者に陽性患者が発生した場合に、施設の支援にあたる機動的なチームを設置（派遣回数：179回）
３．発熱外来の設置
　設置数：16機関（R4.3.31現在）</t>
    <phoneticPr fontId="1"/>
  </si>
  <si>
    <t>１．PCR検査等における患者自己負担額について公費負担を行い、充実した医療を提供した。
２．施設等に対し助言及び支援（感染対策の支援、検査対象者の検討、検体採取、患者の入院・搬送調整等）を実施し、施設等での感染拡大防止に寄与した。
３．発熱患者等の診療を行う発熱外来の設置及び運営に係る経費を支援することにより、新型コロナウイルス感染症の感染拡大防止及び地域医療提供体制を確保することができた。</t>
    <phoneticPr fontId="1"/>
  </si>
  <si>
    <t>１．新型コロナウイルス感染症から回復した後も他疾患で入院が必要な患者の転院を支援（補助件数：148件）
２．自院で発生した新型コロナウイルス感染症患者等について、入院管理を継続した場合に補助金を交付（対象医療機関：19機関）</t>
    <phoneticPr fontId="1"/>
  </si>
  <si>
    <t>１．新型コロナウイルス感染症患者のために確保した病床の有効活用ができ、地域の医療機能の維持及び確保に寄与した。
２．クラスター発生等で自院で発生した患者を引き続き入院管理することで、確保病床や消防救急の逼迫防止に寄与した。</t>
    <phoneticPr fontId="1"/>
  </si>
  <si>
    <t>機能性成分等のデータ取得に係る備品を整備した
(1)プレートリーダー
(2)ガスクロマトグラフ質量分析計
(3)味覚センサ―
(4)ヘッドスペースガスクロマトグラフ</t>
    <phoneticPr fontId="1"/>
  </si>
  <si>
    <t>・感染症対策経費として、事業者が実施した空気清浄機設置や車内コーティングに係る費用を補助
・令和２年度から継続して非接触型決済方法としてICカード導入経費を補助</t>
    <rPh sb="1" eb="4">
      <t>カンセンショウ</t>
    </rPh>
    <rPh sb="4" eb="6">
      <t>タイサク</t>
    </rPh>
    <rPh sb="6" eb="8">
      <t>ケイヒ</t>
    </rPh>
    <rPh sb="12" eb="15">
      <t>ジギョウシャ</t>
    </rPh>
    <rPh sb="16" eb="18">
      <t>ジッシ</t>
    </rPh>
    <rPh sb="20" eb="22">
      <t>クウキ</t>
    </rPh>
    <rPh sb="22" eb="25">
      <t>セイジョウキ</t>
    </rPh>
    <rPh sb="25" eb="27">
      <t>セッチ</t>
    </rPh>
    <rPh sb="28" eb="30">
      <t>シャナイ</t>
    </rPh>
    <rPh sb="37" eb="38">
      <t>カカ</t>
    </rPh>
    <rPh sb="39" eb="41">
      <t>ヒヨウ</t>
    </rPh>
    <rPh sb="42" eb="44">
      <t>ホジョ</t>
    </rPh>
    <rPh sb="46" eb="48">
      <t>レイワ</t>
    </rPh>
    <rPh sb="49" eb="51">
      <t>ネンド</t>
    </rPh>
    <rPh sb="53" eb="55">
      <t>ケイゾク</t>
    </rPh>
    <rPh sb="57" eb="60">
      <t>ヒセッショク</t>
    </rPh>
    <rPh sb="60" eb="61">
      <t>ガタ</t>
    </rPh>
    <rPh sb="61" eb="63">
      <t>ケッサイ</t>
    </rPh>
    <rPh sb="63" eb="65">
      <t>ホウホウ</t>
    </rPh>
    <rPh sb="73" eb="75">
      <t>ドウニュウ</t>
    </rPh>
    <rPh sb="75" eb="77">
      <t>ケイヒ</t>
    </rPh>
    <rPh sb="78" eb="80">
      <t>ホジョ</t>
    </rPh>
    <phoneticPr fontId="1"/>
  </si>
  <si>
    <t>専門機関に委託し「抗ウイルスコーティング」の効果検証を実施</t>
    <rPh sb="27" eb="29">
      <t>ジッシ</t>
    </rPh>
    <phoneticPr fontId="1"/>
  </si>
  <si>
    <t>学校種ごとに別々に設置していたICT教育推進研究協議会を統合して開催するとともに、傘下の3ワーキンググループ（共通プラットフォーム活用、新時代の学び推進、業務改善推進）を開催し、県立高校のICT教育の方向性等についても検討を実施
県立高校等でICT機器の整備等を実施
・無線LAN環境の拡張（高校・中等・特支）　66校
・学習用端末の保守（高校・中等後期）　37,336台
・学習用端末のリース（中等前期・特支）　1,553台
・充電保管庫のリース（特支）　42台
・大型提示装置、実物投影装置の購入（特支）　254台
・サーバ・回線・保守費用　（高校・中等・特支）　83校
感染拡大時の生徒の学びを確保するためのソフトウェアの活用や家庭のインターネット環境への支援を実施
・授業支援ソフトウェアライセンス取得
・モバイルルータ整備
・授業目的公衆送信補償金</t>
    <rPh sb="112" eb="114">
      <t>ジッシ</t>
    </rPh>
    <rPh sb="131" eb="133">
      <t>ジッシ</t>
    </rPh>
    <rPh sb="334" eb="336">
      <t>ジッシ</t>
    </rPh>
    <phoneticPr fontId="1"/>
  </si>
  <si>
    <t>小学校の82％、中学校の51％の学級で30人以下の少人数学級が実現した。
アンケート結果より
・教室にゆとりが生まれ、児童生徒が落ち着いた雰囲気で学習できている。・・・85％
・児童生徒一人一人の興味、関心、意欲等を踏まえて、きめ細かな指導及び支援ができている。・・・73％
アンケート自由記述より
・担任が児童一人一人と向き合う時間が増えて、児童の個性を理解でき、それを指導に生かすことができている。（小学校）
・日常の会話や生活ノート等での生徒との交流が増え、生徒理解や悩みの早期発見と解決にもつながっている。（中学校）</t>
    <rPh sb="0" eb="3">
      <t>ショウガッコウ</t>
    </rPh>
    <rPh sb="8" eb="11">
      <t>チュウガッコウ</t>
    </rPh>
    <rPh sb="16" eb="18">
      <t>ガッキュウ</t>
    </rPh>
    <rPh sb="21" eb="22">
      <t>ニン</t>
    </rPh>
    <rPh sb="22" eb="24">
      <t>イカ</t>
    </rPh>
    <rPh sb="25" eb="28">
      <t>ショウニンズウ</t>
    </rPh>
    <rPh sb="28" eb="30">
      <t>ガッキュウ</t>
    </rPh>
    <rPh sb="31" eb="33">
      <t>ジツゲン</t>
    </rPh>
    <rPh sb="42" eb="44">
      <t>ケッカ</t>
    </rPh>
    <rPh sb="48" eb="50">
      <t>キョウシツ</t>
    </rPh>
    <rPh sb="55" eb="56">
      <t>ウ</t>
    </rPh>
    <rPh sb="59" eb="61">
      <t>ジドウ</t>
    </rPh>
    <rPh sb="61" eb="63">
      <t>セイト</t>
    </rPh>
    <rPh sb="64" eb="65">
      <t>オ</t>
    </rPh>
    <rPh sb="66" eb="67">
      <t>ツ</t>
    </rPh>
    <rPh sb="69" eb="72">
      <t>フンイキ</t>
    </rPh>
    <rPh sb="73" eb="75">
      <t>ガクシュウ</t>
    </rPh>
    <rPh sb="89" eb="91">
      <t>ジドウ</t>
    </rPh>
    <rPh sb="91" eb="93">
      <t>セイト</t>
    </rPh>
    <rPh sb="93" eb="95">
      <t>ヒトリ</t>
    </rPh>
    <rPh sb="95" eb="97">
      <t>ヒトリ</t>
    </rPh>
    <rPh sb="98" eb="100">
      <t>キョウミ</t>
    </rPh>
    <rPh sb="101" eb="103">
      <t>カンシン</t>
    </rPh>
    <rPh sb="104" eb="106">
      <t>イヨク</t>
    </rPh>
    <rPh sb="106" eb="107">
      <t>トウ</t>
    </rPh>
    <rPh sb="108" eb="109">
      <t>フ</t>
    </rPh>
    <rPh sb="115" eb="116">
      <t>コマ</t>
    </rPh>
    <rPh sb="118" eb="120">
      <t>シドウ</t>
    </rPh>
    <rPh sb="120" eb="121">
      <t>オヨ</t>
    </rPh>
    <rPh sb="122" eb="124">
      <t>シエン</t>
    </rPh>
    <rPh sb="143" eb="145">
      <t>ジユウ</t>
    </rPh>
    <rPh sb="145" eb="147">
      <t>キジュツ</t>
    </rPh>
    <rPh sb="151" eb="153">
      <t>タンニン</t>
    </rPh>
    <rPh sb="154" eb="156">
      <t>ジドウ</t>
    </rPh>
    <rPh sb="156" eb="158">
      <t>ヒトリ</t>
    </rPh>
    <rPh sb="158" eb="160">
      <t>ヒトリ</t>
    </rPh>
    <rPh sb="161" eb="162">
      <t>ム</t>
    </rPh>
    <rPh sb="163" eb="164">
      <t>ア</t>
    </rPh>
    <rPh sb="165" eb="167">
      <t>ジカン</t>
    </rPh>
    <rPh sb="168" eb="169">
      <t>フ</t>
    </rPh>
    <rPh sb="172" eb="174">
      <t>ジドウ</t>
    </rPh>
    <rPh sb="175" eb="177">
      <t>コセイ</t>
    </rPh>
    <rPh sb="178" eb="180">
      <t>リカイ</t>
    </rPh>
    <rPh sb="186" eb="188">
      <t>シドウ</t>
    </rPh>
    <rPh sb="189" eb="190">
      <t>イ</t>
    </rPh>
    <rPh sb="202" eb="205">
      <t>ショウガッコウ</t>
    </rPh>
    <rPh sb="258" eb="261">
      <t>チュウガッコウ</t>
    </rPh>
    <phoneticPr fontId="1"/>
  </si>
  <si>
    <t>宿泊者数等の実績
　宿泊者数（人泊）：120,800人泊
　日帰り者数（人）：20人</t>
    <rPh sb="0" eb="2">
      <t>シュクハク</t>
    </rPh>
    <rPh sb="2" eb="3">
      <t>モノ</t>
    </rPh>
    <rPh sb="3" eb="4">
      <t>カズ</t>
    </rPh>
    <rPh sb="4" eb="5">
      <t>トウ</t>
    </rPh>
    <rPh sb="6" eb="8">
      <t>ジッセキ</t>
    </rPh>
    <rPh sb="10" eb="13">
      <t>シュクハクシャ</t>
    </rPh>
    <rPh sb="13" eb="14">
      <t>カズ</t>
    </rPh>
    <rPh sb="15" eb="16">
      <t>ヒト</t>
    </rPh>
    <rPh sb="16" eb="17">
      <t>ハク</t>
    </rPh>
    <rPh sb="26" eb="27">
      <t>ニン</t>
    </rPh>
    <rPh sb="27" eb="28">
      <t>トマリ</t>
    </rPh>
    <rPh sb="30" eb="32">
      <t>ヒガエ</t>
    </rPh>
    <rPh sb="33" eb="34">
      <t>モノ</t>
    </rPh>
    <rPh sb="34" eb="35">
      <t>カズ</t>
    </rPh>
    <rPh sb="36" eb="37">
      <t>ヒト</t>
    </rPh>
    <rPh sb="41" eb="42">
      <t>ニン</t>
    </rPh>
    <phoneticPr fontId="1"/>
  </si>
  <si>
    <t>不妊治療に対する費用の助成
交付実績件数：1626件　
交付実績金額：673,642千円</t>
    <phoneticPr fontId="1"/>
  </si>
  <si>
    <t>①県の要請に応じ、一定期間時短営業に協力した飲食店に協力金を支給し、会食等による感染拡大の防止を図る。
②休業・時短営業への協力金
③
(1)協力金　　26,164,167千円
　5月8日～15日
　　・10,010事業者×25千円×8日＝2,002,000千円
　　・2,860事業者×51千円×8日＝1,166,880千円
　　・1,430事業者×75千円×8日＝858,000千円
　5月16日～6月13日
　　・7,466事業者×30千円×29日＝6,495,420千円
　　・2,133事業者×65千円×29日＝4,020,705千円
　　・1,067事業者×100千円×29日＝3,094,300千円
　　・2,873事業者×25千円×29日＝2,082,925千円
　　・821事業者×51千円×29日＝1,214,259千円
　　・411事業者×75千円×29日＝893,925千円
　　・大規模店舗分　812,233千円
　6月14日～20日
　　・10,010事業者×25千円×7日＝1,751,750千円
　　・2,860事業者×51千円×7日＝1,021,020千円
　　・1,430事業者×75千円×7日＝750,750千円
(2)支給手続きにかかる事務委託 523,284千円
※通常分交付金充当額
　(1)のうち地方負担分となる20%（5,232,843千円）
④要請に応じる飲食店</t>
    <phoneticPr fontId="1"/>
  </si>
  <si>
    <t>20～30代向けに新型コロナワクチン接種に関する正確な情報発信と抽選で特典を贈呈するインセンティブ(動機付け)により初回接種を加速化
○「若年層への新型コロナワクチン接種促進事業における宿泊券発行・発送及びシステム抽選申込機能追加」：8,570,000円</t>
    <rPh sb="9" eb="11">
      <t>シンガタ</t>
    </rPh>
    <rPh sb="18" eb="20">
      <t>セッシュ</t>
    </rPh>
    <rPh sb="21" eb="22">
      <t>カン</t>
    </rPh>
    <rPh sb="101" eb="102">
      <t>オヨ</t>
    </rPh>
    <phoneticPr fontId="1"/>
  </si>
  <si>
    <t>アンケート調査で、約9割(87%)の方が、「インセンティブが接種のきっかけとなった」と回答し、20･30代の接種率が、全国トップクラスのスピードで進むなど、若年層の接種促進に一定の効果があった。</t>
    <rPh sb="78" eb="81">
      <t>ジャクネンソウ</t>
    </rPh>
    <rPh sb="82" eb="84">
      <t>セッシュ</t>
    </rPh>
    <rPh sb="84" eb="86">
      <t>ソクシン</t>
    </rPh>
    <phoneticPr fontId="1"/>
  </si>
  <si>
    <t>修学旅行のキャンセル料の支払いに係る保護者負担を軽減できた。
コロナウイルス感染症拡大の影響で修学旅行を中止や延期とした県立学校に対してキャンセル料等の費用を支援し、各家庭における負担を軽減することができた。</t>
    <rPh sb="60" eb="62">
      <t>ケンリツ</t>
    </rPh>
    <rPh sb="62" eb="64">
      <t>ガッコウ</t>
    </rPh>
    <phoneticPr fontId="1"/>
  </si>
  <si>
    <t>〇新型コロナの影響により修学旅行をキャンセルせざるを得なかった学校に対して、キャンセル料等の費用を支援した。
　・対象校数：13校
県立学校等において修学旅行の中止や延期に伴う追加経費を支援した（高等学校33件、特別支援学校5件）。</t>
    <rPh sb="67" eb="69">
      <t>ガッコウ</t>
    </rPh>
    <phoneticPr fontId="1"/>
  </si>
  <si>
    <t>１．感染拡大時の医療提供体制整備
・45病院で1,388件受入、支援金交付
２．県立病院の感染症対策に係る掛かり増し経費の繰出金
・新型コロナウイルス感染症への対応において、重要な役割を担う県立病院に対して、当該対応に係る掛かり増し経費について、交付金を財源として一般会計から病院事業会計へ130,698千円を繰り出した。
３．新型コロナウイルス感染症陽性患者等の入院受入れに必要な施設・設備整備等を行った医療機関に対して、その費用の一部を補助（対象医療機関数：22機関）
４．症状が軽快した新型コロナウイルス感染症患者等の早期退院（宿泊療養施設、自宅療養への移行）を実施した医療機関に対し支援金を交付
（対象医療機関数：25機関）
５．休日夜間に新型コロナウイルス感染症患者等の入院、受診を受け入れる医療機関を支援
（対象医療機関数：30機関）
６．宿泊施設療養、自宅療養等を行っている患者等に対し、外来診療を行う医療機関に支援金を交付
（対象医療機関数：20機関）</t>
    <phoneticPr fontId="1"/>
  </si>
  <si>
    <t>１．休日・夜間における新型コロナウイルス感染疑い患者受入れのための救急・周産期・小児等医療機関支援
→　対象となった期間中、救急搬送困難事案が減少傾向となり、医療体制確保に効果があったと考えられる
２．県立病院の感染症対策に係る掛かり増し経費の繰出金
・県立４病院が新型コロナウイルス感染症対応に要した経費のうち、130,698千円分の財源として充当し、新型コロナウイルス感染症への対応をはちろんのこと、県立病院の使命である高度専門医療の提供を継続的に行えた。
３．医療提供体制の維持及び新型コロナウイルス感染症患者の受入れに必要な病床数の確保に寄与した。
４．早期退院を促進することにより、県内医療機関における病床逼迫期（フェーズ４）の病床利用の効率化を図ることができた。
５．新型コロナウイルス感染症患者受入医療機関の職員の負担を軽減するとともに、休日夜間に救急患者等が円滑に入院、受診できる体制を整備した。
６．病床逼迫期における患者等の健康状態や重症化リスク等を速やかに診断する体制整備に寄与した。</t>
    <phoneticPr fontId="1"/>
  </si>
  <si>
    <t>感染拡大時の分散登校等に対応するため家庭におけるオンライン学習環境を確保</t>
    <phoneticPr fontId="1"/>
  </si>
  <si>
    <t>１．宿泊者数等の実績
　宿泊者数（人泊）：452,655人泊
　日帰り者数（人）：2,877人
２．
①電子広告用広告動画制作
②駅構内電子広告実施
・JR高崎駅在来線改札口前2面：　令和3年11月1日～令和3年12月31日（19時間/日）
・JR前橋駅改札外4面：令和3年11月1日～令和3年12月31日放映（18.5時間/日）
・JR大宮駅東口15面：令和4年1月3日～令和4年3月6日放映（19時間/日）
・JR大宮駅内NEWDAYSビジョン12面：令和4年1月1日～令和4年2月28日放映（18時間/日）
③YouTube広告実施
・広告期間：令和3年10月28日～令和3年12月27日、令和4年1月7日～令和4年1月18日
・総視聴回数：4,333,070回</t>
    <rPh sb="2" eb="4">
      <t>シュクハク</t>
    </rPh>
    <rPh sb="4" eb="5">
      <t>モノ</t>
    </rPh>
    <rPh sb="5" eb="6">
      <t>カズ</t>
    </rPh>
    <rPh sb="6" eb="7">
      <t>トウ</t>
    </rPh>
    <rPh sb="8" eb="10">
      <t>ジッセキ</t>
    </rPh>
    <rPh sb="12" eb="15">
      <t>シュクハクシャ</t>
    </rPh>
    <rPh sb="15" eb="16">
      <t>カズ</t>
    </rPh>
    <rPh sb="17" eb="18">
      <t>ヒト</t>
    </rPh>
    <rPh sb="18" eb="19">
      <t>ハク</t>
    </rPh>
    <rPh sb="28" eb="29">
      <t>ニン</t>
    </rPh>
    <rPh sb="29" eb="30">
      <t>トマリ</t>
    </rPh>
    <rPh sb="32" eb="34">
      <t>ヒガエ</t>
    </rPh>
    <rPh sb="35" eb="36">
      <t>モノ</t>
    </rPh>
    <rPh sb="36" eb="37">
      <t>カズ</t>
    </rPh>
    <rPh sb="38" eb="39">
      <t>ヒト</t>
    </rPh>
    <rPh sb="46" eb="47">
      <t>ニン</t>
    </rPh>
    <phoneticPr fontId="1"/>
  </si>
  <si>
    <t>１．遠方への移動制限が緩和されたことを踏まえ、割引対象者を「県民のみ」から「県民＋隣県民」に拡大したことで、より多くの方が本キャンペーンを利用することにつなげることができ、本県の観光需要の回復に寄与することができた。
２．県内及び近隣県のマイクロツーリズム需要を取り込むため、愛郷ぐんまプロジェクトの実施に合わせて広告配信を行い、八ッ場ダム周辺地域の認知拡大及び観光振興に寄与することができた。</t>
    <rPh sb="8" eb="10">
      <t>セイゲン</t>
    </rPh>
    <rPh sb="11" eb="13">
      <t>カンワ</t>
    </rPh>
    <rPh sb="19" eb="20">
      <t>フ</t>
    </rPh>
    <rPh sb="56" eb="57">
      <t>オオ</t>
    </rPh>
    <rPh sb="59" eb="60">
      <t>カタ</t>
    </rPh>
    <rPh sb="69" eb="71">
      <t>リヨウ</t>
    </rPh>
    <rPh sb="86" eb="88">
      <t>ホンケン</t>
    </rPh>
    <rPh sb="89" eb="91">
      <t>カンコウ</t>
    </rPh>
    <rPh sb="91" eb="93">
      <t>ジュヨウ</t>
    </rPh>
    <rPh sb="94" eb="96">
      <t>カイフク</t>
    </rPh>
    <rPh sb="97" eb="99">
      <t>キヨ</t>
    </rPh>
    <phoneticPr fontId="1"/>
  </si>
  <si>
    <t>１．看護実習室環境整備
・水道栓の自動水栓化　20本
・モニター整備　　50型４台、65型１台
・電子黒板設置　75型３台
２．授業料減免（県立２大学合計）
・対象　14名、1,876千円</t>
    <rPh sb="64" eb="67">
      <t>ジュギョウリョウ</t>
    </rPh>
    <rPh sb="67" eb="69">
      <t>ゲンメン</t>
    </rPh>
    <rPh sb="70" eb="72">
      <t>ケンリツ</t>
    </rPh>
    <rPh sb="73" eb="75">
      <t>ダイガク</t>
    </rPh>
    <rPh sb="75" eb="77">
      <t>ゴウケイ</t>
    </rPh>
    <rPh sb="80" eb="82">
      <t>タイショウ</t>
    </rPh>
    <rPh sb="85" eb="86">
      <t>メイ</t>
    </rPh>
    <rPh sb="92" eb="94">
      <t>センエン</t>
    </rPh>
    <phoneticPr fontId="1"/>
  </si>
  <si>
    <t>１．看護実習室環境整備
・非接触のための自動水栓化、３密回避のためのモニター整備及び電子黒板設置を実施し、感染防止対策を図った上での実習が可能となった。
２．授業料減免
・昨年度に引き続き新型コロナウイルスの感染拡大の影響により家計が急変した学生への授業料を減免し、困窮する学生の学修機会を確保することができた。</t>
    <rPh sb="40" eb="41">
      <t>オヨ</t>
    </rPh>
    <rPh sb="60" eb="61">
      <t>ハカ</t>
    </rPh>
    <rPh sb="63" eb="64">
      <t>ウエ</t>
    </rPh>
    <rPh sb="69" eb="71">
      <t>カノウ</t>
    </rPh>
    <rPh sb="79" eb="82">
      <t>ジュギョウリョウ</t>
    </rPh>
    <rPh sb="82" eb="84">
      <t>ゲンメン</t>
    </rPh>
    <rPh sb="86" eb="89">
      <t>サクネンド</t>
    </rPh>
    <rPh sb="90" eb="91">
      <t>ヒ</t>
    </rPh>
    <rPh sb="92" eb="93">
      <t>ツヅ</t>
    </rPh>
    <rPh sb="94" eb="96">
      <t>シンガタ</t>
    </rPh>
    <rPh sb="104" eb="106">
      <t>カンセン</t>
    </rPh>
    <rPh sb="106" eb="108">
      <t>カクダイ</t>
    </rPh>
    <rPh sb="109" eb="111">
      <t>エイキョウ</t>
    </rPh>
    <rPh sb="114" eb="116">
      <t>カケイ</t>
    </rPh>
    <rPh sb="117" eb="119">
      <t>キュウヘン</t>
    </rPh>
    <rPh sb="121" eb="123">
      <t>ガクセイ</t>
    </rPh>
    <rPh sb="125" eb="128">
      <t>ジュギョウリョウ</t>
    </rPh>
    <rPh sb="129" eb="131">
      <t>ゲンメン</t>
    </rPh>
    <rPh sb="133" eb="135">
      <t>コンキュウ</t>
    </rPh>
    <rPh sb="137" eb="139">
      <t>ガクセイ</t>
    </rPh>
    <rPh sb="140" eb="142">
      <t>ガクシュウ</t>
    </rPh>
    <rPh sb="142" eb="144">
      <t>キカイ</t>
    </rPh>
    <rPh sb="145" eb="147">
      <t>カクホ</t>
    </rPh>
    <phoneticPr fontId="1"/>
  </si>
  <si>
    <t>１．コロナ禍において生活が困窮しているなどの困難を抱える女性を支援するため、また、SDGsのジェンダー平等を実現するため、県立学校及び県有施設での生理用品の配置や私立学校の生理用品配置に係る援助を実施
【県立学校及び県有施設への生理用品配置】
県立学校及び県庁舎ほか、美術館などの県有施設に生理用品を配置。配置にあたり地元企業が開発した生理用品配付機を20基購入。
県立学校86校、県有施設36施設に生理用品を配置。
【私立学校への生理用品配置に係る援助】
生理用品配置の趣旨に賛同し、以後学内配置を継続する私立学校68校に対し、令和３年度分として生理用品を提供した。
２．食品関連事業者等とフードバンク等をWeb上でマッチングするシステム（アプリ）を構築</t>
    <rPh sb="98" eb="100">
      <t>ジッシ</t>
    </rPh>
    <phoneticPr fontId="1"/>
  </si>
  <si>
    <t>１．県有施設での配置については、施設へのヒアリングで定期補充が必要との回答を得ており、生理用品を必要とする女性や女子学生・生徒への支援につながったとともに、県立学校への配置では、生理用品が常に配置してあることにより、突然生理が来ても不安なく過ごせるとの声が女子生徒からあるとのお話を聞いている。
２．システムを構築したことで、未利用食品の情報を食品提供側（食品関連事業者等）と食品受取側（フードバンク団体等）で共有することが可能となり、食品取引に関する連絡事務の省力化及び未利用食品に関する情報探索等の簡易化を図ることができるようになった。</t>
    <rPh sb="155" eb="157">
      <t>コウチク</t>
    </rPh>
    <rPh sb="163" eb="166">
      <t>ミリヨウ</t>
    </rPh>
    <rPh sb="166" eb="168">
      <t>ショクヒン</t>
    </rPh>
    <rPh sb="169" eb="171">
      <t>ジョウホウ</t>
    </rPh>
    <rPh sb="172" eb="174">
      <t>ショクヒン</t>
    </rPh>
    <rPh sb="174" eb="176">
      <t>テイキョウ</t>
    </rPh>
    <rPh sb="176" eb="177">
      <t>ガワ</t>
    </rPh>
    <rPh sb="178" eb="180">
      <t>ショクヒン</t>
    </rPh>
    <rPh sb="180" eb="182">
      <t>カンレン</t>
    </rPh>
    <rPh sb="182" eb="184">
      <t>ジギョウ</t>
    </rPh>
    <rPh sb="184" eb="185">
      <t>シャ</t>
    </rPh>
    <rPh sb="185" eb="186">
      <t>トウ</t>
    </rPh>
    <rPh sb="188" eb="190">
      <t>ショクヒン</t>
    </rPh>
    <rPh sb="190" eb="192">
      <t>ウケトリ</t>
    </rPh>
    <rPh sb="192" eb="193">
      <t>ガワ</t>
    </rPh>
    <rPh sb="200" eb="202">
      <t>ダンタイ</t>
    </rPh>
    <rPh sb="202" eb="203">
      <t>トウ</t>
    </rPh>
    <rPh sb="205" eb="207">
      <t>キョウユウ</t>
    </rPh>
    <rPh sb="212" eb="214">
      <t>カノウ</t>
    </rPh>
    <rPh sb="218" eb="220">
      <t>ショクヒン</t>
    </rPh>
    <rPh sb="220" eb="222">
      <t>トリヒキ</t>
    </rPh>
    <rPh sb="223" eb="224">
      <t>カン</t>
    </rPh>
    <rPh sb="226" eb="228">
      <t>レンラク</t>
    </rPh>
    <rPh sb="228" eb="230">
      <t>ジム</t>
    </rPh>
    <rPh sb="231" eb="234">
      <t>ショウリョクカ</t>
    </rPh>
    <rPh sb="234" eb="235">
      <t>オヨ</t>
    </rPh>
    <rPh sb="236" eb="239">
      <t>ミリヨウ</t>
    </rPh>
    <rPh sb="239" eb="241">
      <t>ショクヒン</t>
    </rPh>
    <rPh sb="242" eb="243">
      <t>カン</t>
    </rPh>
    <rPh sb="245" eb="247">
      <t>ジョウホウ</t>
    </rPh>
    <rPh sb="247" eb="249">
      <t>タンサク</t>
    </rPh>
    <rPh sb="249" eb="250">
      <t>トウ</t>
    </rPh>
    <rPh sb="251" eb="254">
      <t>カンイカ</t>
    </rPh>
    <rPh sb="255" eb="256">
      <t>ハカ</t>
    </rPh>
    <phoneticPr fontId="1"/>
  </si>
  <si>
    <t>事業実施期間において、説明会・研修会に計170名の参加、産直ECサイトへの登録者が計63名増加し、新たな販路開拓の支援を行うことができた。
事業実施期間における県内生産者の総売上額が約5,000万円あり、県内農畜産物の購入促進及び販路の定着に向けた支援を行うことができた。</t>
    <rPh sb="0" eb="2">
      <t>ジギョウ</t>
    </rPh>
    <rPh sb="2" eb="4">
      <t>ジッシ</t>
    </rPh>
    <rPh sb="4" eb="6">
      <t>キカン</t>
    </rPh>
    <rPh sb="11" eb="14">
      <t>セツメイカイ</t>
    </rPh>
    <rPh sb="15" eb="18">
      <t>ケンシュウカイ</t>
    </rPh>
    <rPh sb="19" eb="20">
      <t>ケイ</t>
    </rPh>
    <rPh sb="23" eb="24">
      <t>メイ</t>
    </rPh>
    <rPh sb="25" eb="27">
      <t>サンカ</t>
    </rPh>
    <rPh sb="28" eb="30">
      <t>サンチョク</t>
    </rPh>
    <rPh sb="37" eb="40">
      <t>トウロクシャ</t>
    </rPh>
    <rPh sb="41" eb="42">
      <t>ケイ</t>
    </rPh>
    <rPh sb="45" eb="47">
      <t>ゾウカ</t>
    </rPh>
    <rPh sb="49" eb="50">
      <t>アラ</t>
    </rPh>
    <rPh sb="52" eb="54">
      <t>ハンロ</t>
    </rPh>
    <rPh sb="54" eb="56">
      <t>カイタク</t>
    </rPh>
    <rPh sb="57" eb="59">
      <t>シエン</t>
    </rPh>
    <rPh sb="60" eb="61">
      <t>オコナ</t>
    </rPh>
    <rPh sb="70" eb="76">
      <t>ジギョウジッシキカン</t>
    </rPh>
    <rPh sb="80" eb="82">
      <t>ケンナイ</t>
    </rPh>
    <rPh sb="82" eb="85">
      <t>セイサンシャ</t>
    </rPh>
    <rPh sb="86" eb="89">
      <t>ソウウリアゲ</t>
    </rPh>
    <rPh sb="89" eb="90">
      <t>ガク</t>
    </rPh>
    <rPh sb="91" eb="92">
      <t>ヤク</t>
    </rPh>
    <rPh sb="93" eb="99">
      <t>000マンエン</t>
    </rPh>
    <rPh sb="102" eb="104">
      <t>ケンナイ</t>
    </rPh>
    <rPh sb="104" eb="108">
      <t>ノウチクサンブツ</t>
    </rPh>
    <rPh sb="109" eb="111">
      <t>コウニュウ</t>
    </rPh>
    <rPh sb="111" eb="113">
      <t>ソクシン</t>
    </rPh>
    <rPh sb="113" eb="114">
      <t>オヨ</t>
    </rPh>
    <rPh sb="115" eb="117">
      <t>ハンロ</t>
    </rPh>
    <rPh sb="118" eb="120">
      <t>テイチャク</t>
    </rPh>
    <rPh sb="121" eb="122">
      <t>ム</t>
    </rPh>
    <rPh sb="124" eb="126">
      <t>シエン</t>
    </rPh>
    <rPh sb="127" eb="128">
      <t>オコナ</t>
    </rPh>
    <phoneticPr fontId="1"/>
  </si>
  <si>
    <t>実証実験の結果に基づき、利用者サービス上の課題を把握し各交通事業者及び市町村と課題整理及び対応方針を協議することができた。</t>
    <rPh sb="0" eb="2">
      <t>ジッショウ</t>
    </rPh>
    <rPh sb="2" eb="4">
      <t>ジッケン</t>
    </rPh>
    <rPh sb="5" eb="7">
      <t>ケッカ</t>
    </rPh>
    <rPh sb="8" eb="9">
      <t>モト</t>
    </rPh>
    <rPh sb="12" eb="15">
      <t>リヨウシャ</t>
    </rPh>
    <rPh sb="19" eb="20">
      <t>ジョウ</t>
    </rPh>
    <rPh sb="21" eb="23">
      <t>カダイ</t>
    </rPh>
    <rPh sb="24" eb="26">
      <t>ハアク</t>
    </rPh>
    <rPh sb="27" eb="28">
      <t>カク</t>
    </rPh>
    <rPh sb="28" eb="30">
      <t>コウツウ</t>
    </rPh>
    <rPh sb="30" eb="33">
      <t>ジギョウシャ</t>
    </rPh>
    <rPh sb="33" eb="34">
      <t>オヨ</t>
    </rPh>
    <rPh sb="35" eb="38">
      <t>シチョウソン</t>
    </rPh>
    <rPh sb="39" eb="41">
      <t>カダイ</t>
    </rPh>
    <rPh sb="41" eb="43">
      <t>セイリ</t>
    </rPh>
    <rPh sb="43" eb="44">
      <t>オヨ</t>
    </rPh>
    <rPh sb="45" eb="47">
      <t>タイオウ</t>
    </rPh>
    <rPh sb="47" eb="49">
      <t>ホウシン</t>
    </rPh>
    <rPh sb="50" eb="52">
      <t>キョウギ</t>
    </rPh>
    <phoneticPr fontId="1"/>
  </si>
  <si>
    <t>ICカード導入後可能となったバス利用者への割引の実施に係る課題を検証するための実証実験を実施</t>
    <rPh sb="5" eb="8">
      <t>ドウニュウゴ</t>
    </rPh>
    <rPh sb="8" eb="10">
      <t>カノウ</t>
    </rPh>
    <rPh sb="16" eb="19">
      <t>リヨウシャ</t>
    </rPh>
    <rPh sb="21" eb="23">
      <t>ワリビキ</t>
    </rPh>
    <rPh sb="24" eb="26">
      <t>ジッシ</t>
    </rPh>
    <rPh sb="27" eb="28">
      <t>カカ</t>
    </rPh>
    <rPh sb="29" eb="31">
      <t>カダイ</t>
    </rPh>
    <rPh sb="32" eb="34">
      <t>ケンショウ</t>
    </rPh>
    <rPh sb="39" eb="41">
      <t>ジッショウ</t>
    </rPh>
    <rPh sb="41" eb="43">
      <t>ジッケン</t>
    </rPh>
    <rPh sb="44" eb="46">
      <t>ジッシ</t>
    </rPh>
    <phoneticPr fontId="1"/>
  </si>
  <si>
    <t>安全対策が着実に実行されるよう線路・電路・車両に係る修繕費等について、沿線市町村とともに公的支援を実施</t>
    <rPh sb="49" eb="51">
      <t>ジッシ</t>
    </rPh>
    <phoneticPr fontId="1"/>
  </si>
  <si>
    <t>新型コロナ対策により、補助対象３路線の維持が図られた。</t>
    <phoneticPr fontId="1"/>
  </si>
  <si>
    <t>「基本的対処方針（9月9日変更）（検査体制強化）P32～36、40，41、50，51」
①感染拡大防止を図るため、スクリーニング検査の拡充や感染者発生時に学校等において検査を実施する。
②、③
・感染拡大地域の高齢者施設等でのスクリーニング検査の実施　187,200千円　（4,000円×46.8千人）
・学校内での感染者発生時に行政検査の対象外となった児童生徒に、教職員が検査を受けられるよう私立学校へPCR検査キットを配布　17,472千円
・学校内での感染者発生時に行政検査の対象外となった場合などに児童生徒や教職員が検査を受けられるよう県立学校へPCR検査キット等を整備　29,120千円
・児童相談所の感染防止対策　1,570千円
④事業者、学校、県</t>
    <rPh sb="277" eb="278">
      <t>トウ</t>
    </rPh>
    <phoneticPr fontId="9"/>
  </si>
  <si>
    <t>１．PCR検査キットの配布により、生徒及び教職員の安全・安心の確保を図った。
２．学校内で感染の疑いがある者等に対して、PCR検査が実施できることにより、迅速に校内の感染拡大防止対策を行うことができた。
３．高齢者・障害児者・児童入所施設等の従業員を対象とするPCR検査等を実施し、感染拡大を早期に探知し、早期の対応につなげた。</t>
    <rPh sb="41" eb="44">
      <t>ガッコウナイ</t>
    </rPh>
    <rPh sb="63" eb="65">
      <t>ケンサ</t>
    </rPh>
    <rPh sb="66" eb="68">
      <t>ジッシ</t>
    </rPh>
    <rPh sb="77" eb="79">
      <t>ジンソク</t>
    </rPh>
    <rPh sb="80" eb="82">
      <t>コウナイ</t>
    </rPh>
    <rPh sb="83" eb="85">
      <t>カンセン</t>
    </rPh>
    <rPh sb="85" eb="87">
      <t>カクダイ</t>
    </rPh>
    <rPh sb="87" eb="89">
      <t>ボウシ</t>
    </rPh>
    <rPh sb="89" eb="91">
      <t>タイサク</t>
    </rPh>
    <rPh sb="92" eb="93">
      <t>オコナ</t>
    </rPh>
    <phoneticPr fontId="16"/>
  </si>
  <si>
    <t>１．県内私立学校に、PCR検査キットを配布
　配布数：4,250個
２．感染拡大防止を徹底するため、PCR検査キットを購入するために県立学校へ予算を配布
３．高齢者・障害児者・児童入所施設等の検査数：33,851件</t>
    <rPh sb="36" eb="38">
      <t>カンセン</t>
    </rPh>
    <rPh sb="38" eb="40">
      <t>カクダイ</t>
    </rPh>
    <rPh sb="40" eb="42">
      <t>ボウシ</t>
    </rPh>
    <rPh sb="43" eb="45">
      <t>テッテイ</t>
    </rPh>
    <rPh sb="53" eb="55">
      <t>ケンサ</t>
    </rPh>
    <rPh sb="59" eb="61">
      <t>コウニュウ</t>
    </rPh>
    <rPh sb="71" eb="73">
      <t>ヨサン</t>
    </rPh>
    <rPh sb="74" eb="76">
      <t>ハイフ</t>
    </rPh>
    <phoneticPr fontId="16"/>
  </si>
  <si>
    <t>１．新型コロナウイルス感染症への対応に伴い生じた時間外勤務手当に充当
　総支給額：185,081千円
２．県庁舎内の3フロアについて什器等を入替え、フリーアドレス化を実施
３．令和４年１月２１日から同年３月２１日までの間に群馬県が実施したまん延防止等重点措置の内容（外出自粛、営業時間短縮要請等）に関する県民・事業者からの電話相談に対応するため、最大４名体制のコールセンターを設置
　県民からのコロナ対応に係る質問に対応するコールセンター稼働日数：５０日
　上記期間中の電話対応件数：７７８件
４．県庁舎３０階のスペースを改修し、新型コロナウイルス等へ対応する職員の休憩スペースを確保</t>
    <rPh sb="83" eb="85">
      <t>ジッシ</t>
    </rPh>
    <phoneticPr fontId="1"/>
  </si>
  <si>
    <t>２．フリーアドレス化によりテレワークが推進され、職場内での感染が抑えられた（職場内でのクラスター発生件数０）。
３．新型コロナ関連（まん延防止等重点措置）の電話相談に対応する専用のコールセンターを設置することで、正確な情報を県民・事業者へ伝えるとともに、それまで電話に応答していた県職員のリソースを最大限活用する体制整備を図った。
４．個人ごとに仕切りのある休憩スペースとしたほか、女性専用スペースを設けたことにより、新型コロナウイルスをはじめ、自然災害等の対応の際に、感染対策、プライバシーに配慮しつつ、誰でも休憩が取れる環境を確保した。</t>
    <phoneticPr fontId="1"/>
  </si>
  <si>
    <t>AR溶接機を用いて、外国人技能実習生在留資格試験（OTIT)を想定した実技講習を14社26名に実施</t>
    <phoneticPr fontId="1"/>
  </si>
  <si>
    <t>受講者へのアンケート調査（26名中25名が回答）では、回答者全員が「講習が役に立った」と回答しており、AR溶接機のトレーニングについては、85%以上の受講者が「効果あり」と回答している。</t>
    <phoneticPr fontId="1"/>
  </si>
  <si>
    <t>補助金の交付実績については以下のとおり
　【旅行業者】
　　R3交付実績件数・金額：　1件・14千円
　　R4交付実績件数・金額：　8件・148千円
　【バス・タクシー事業者】
　　R3交付実績件数・金額：　3件・47千円
　　R4交付実績件数・金額：　246件・10,663千円</t>
    <rPh sb="0" eb="3">
      <t>ホジョキン</t>
    </rPh>
    <rPh sb="4" eb="6">
      <t>コウフ</t>
    </rPh>
    <rPh sb="6" eb="8">
      <t>ジッセキ</t>
    </rPh>
    <rPh sb="13" eb="15">
      <t>イカ</t>
    </rPh>
    <rPh sb="22" eb="24">
      <t>リョコウ</t>
    </rPh>
    <rPh sb="24" eb="26">
      <t>ギョウシャ</t>
    </rPh>
    <rPh sb="55" eb="57">
      <t>コウフ</t>
    </rPh>
    <rPh sb="57" eb="59">
      <t>ジッセキ</t>
    </rPh>
    <rPh sb="59" eb="61">
      <t>ケンスウ</t>
    </rPh>
    <rPh sb="62" eb="64">
      <t>キンガク</t>
    </rPh>
    <rPh sb="67" eb="68">
      <t>ケン</t>
    </rPh>
    <rPh sb="72" eb="74">
      <t>センエン</t>
    </rPh>
    <rPh sb="84" eb="87">
      <t>ジギョウシャ</t>
    </rPh>
    <phoneticPr fontId="1"/>
  </si>
  <si>
    <t>市町村が自ら運行又は事業者に依頼して運行を行う路線バスのうち、新型コロナの影響により利用者が減少したため、県の補助対象外となる路線を運行する市町村等に対して、補助要件を緩和して運行費の一部を補助</t>
    <phoneticPr fontId="1"/>
  </si>
  <si>
    <t>新型コロナ対策により、補助対象８０路線の維持が図られた。</t>
    <phoneticPr fontId="1"/>
  </si>
  <si>
    <t>一般路線バスのうち、新型コロナの影響により利用者が減少したため、県の補助対象外となる路線を運行する４者に対して、補助要件を緩和して運行費の一部を補助
国が発令した緊急事態宣言下においても減便を行わずに路線バスを運行していた9社に対して支援金を支給</t>
    <rPh sb="0" eb="2">
      <t>イッパン</t>
    </rPh>
    <rPh sb="2" eb="4">
      <t>ロセン</t>
    </rPh>
    <rPh sb="10" eb="12">
      <t>シンガタ</t>
    </rPh>
    <rPh sb="16" eb="18">
      <t>エイキョウ</t>
    </rPh>
    <rPh sb="21" eb="24">
      <t>リヨウシャ</t>
    </rPh>
    <rPh sb="25" eb="27">
      <t>ゲンショウ</t>
    </rPh>
    <rPh sb="32" eb="33">
      <t>ケン</t>
    </rPh>
    <rPh sb="34" eb="36">
      <t>ホジョ</t>
    </rPh>
    <rPh sb="36" eb="39">
      <t>タイショウガイ</t>
    </rPh>
    <rPh sb="42" eb="44">
      <t>ロセン</t>
    </rPh>
    <rPh sb="45" eb="47">
      <t>ウンコウ</t>
    </rPh>
    <rPh sb="50" eb="51">
      <t>シャ</t>
    </rPh>
    <rPh sb="52" eb="53">
      <t>タイ</t>
    </rPh>
    <rPh sb="56" eb="58">
      <t>ホジョ</t>
    </rPh>
    <rPh sb="58" eb="60">
      <t>ヨウケン</t>
    </rPh>
    <rPh sb="61" eb="63">
      <t>カンワ</t>
    </rPh>
    <rPh sb="65" eb="68">
      <t>ウンコウヒ</t>
    </rPh>
    <rPh sb="69" eb="71">
      <t>イチブ</t>
    </rPh>
    <rPh sb="72" eb="74">
      <t>ホジョ</t>
    </rPh>
    <rPh sb="75" eb="76">
      <t>クニ</t>
    </rPh>
    <rPh sb="77" eb="79">
      <t>ハツレイ</t>
    </rPh>
    <rPh sb="81" eb="83">
      <t>キンキュウ</t>
    </rPh>
    <rPh sb="83" eb="85">
      <t>ジタイ</t>
    </rPh>
    <rPh sb="85" eb="87">
      <t>センゲン</t>
    </rPh>
    <rPh sb="87" eb="88">
      <t>カ</t>
    </rPh>
    <rPh sb="93" eb="95">
      <t>ゲンビン</t>
    </rPh>
    <rPh sb="96" eb="97">
      <t>オコナ</t>
    </rPh>
    <rPh sb="100" eb="102">
      <t>ロセン</t>
    </rPh>
    <rPh sb="105" eb="107">
      <t>ウンコウ</t>
    </rPh>
    <rPh sb="112" eb="113">
      <t>シャ</t>
    </rPh>
    <rPh sb="114" eb="115">
      <t>タイ</t>
    </rPh>
    <rPh sb="117" eb="120">
      <t>シエンキン</t>
    </rPh>
    <rPh sb="121" eb="123">
      <t>シキュウ</t>
    </rPh>
    <phoneticPr fontId="1"/>
  </si>
  <si>
    <t>新型コロナ対策により、補助対象路線１５系統の維持が図られた。
新型コロナ対策により、県内で事業者が運行している自主路線の維持が図られた。</t>
    <rPh sb="0" eb="2">
      <t>シンガタ</t>
    </rPh>
    <rPh sb="5" eb="7">
      <t>タイサク</t>
    </rPh>
    <rPh sb="11" eb="13">
      <t>ホジョ</t>
    </rPh>
    <rPh sb="13" eb="15">
      <t>タイショウ</t>
    </rPh>
    <rPh sb="15" eb="17">
      <t>ロセン</t>
    </rPh>
    <rPh sb="19" eb="21">
      <t>ケイトウ</t>
    </rPh>
    <rPh sb="22" eb="24">
      <t>イジ</t>
    </rPh>
    <rPh sb="25" eb="26">
      <t>ハカ</t>
    </rPh>
    <rPh sb="31" eb="33">
      <t>シンガタ</t>
    </rPh>
    <rPh sb="36" eb="38">
      <t>タイサク</t>
    </rPh>
    <rPh sb="42" eb="44">
      <t>ケンナイ</t>
    </rPh>
    <rPh sb="45" eb="48">
      <t>ジギョウシャ</t>
    </rPh>
    <rPh sb="49" eb="51">
      <t>ウンコウ</t>
    </rPh>
    <rPh sb="55" eb="57">
      <t>ジシュ</t>
    </rPh>
    <rPh sb="57" eb="59">
      <t>ロセン</t>
    </rPh>
    <rPh sb="60" eb="62">
      <t>イジ</t>
    </rPh>
    <rPh sb="63" eb="64">
      <t>ハカ</t>
    </rPh>
    <phoneticPr fontId="1"/>
  </si>
  <si>
    <t>特別支援学校10校で23台のスクールバス増便を実施</t>
    <phoneticPr fontId="1"/>
  </si>
  <si>
    <t>県立特別支援学校のスクールバスの児童生徒乗車率50%未満達成。
感染症の拡大・感染のリスクを低減を図ることができた。特別支援学校10校について、乗車率が増便前平均74.5％から増便後平均36.4％へと減衰した。</t>
    <phoneticPr fontId="1"/>
  </si>
  <si>
    <t>・教育DX推進コーディネーターによる研修会の実施等により、教員のスキルアップにつながり、ICTを効果的に活用した授業実践を行うことができた。
【令和4年度全国学力・学習状況調査 学校質問紙】 
※令和3年度の状況
・自分の考えをまとめ、発表・表現する場面でICT機器を週3回以上使用している学校の割合
　群馬県小学校　52.4%　全国3位
　群馬県中学校　65.2%　全国1位</t>
    <phoneticPr fontId="1"/>
  </si>
  <si>
    <t>各教育事務所に教育DX推進コーディネーターを配置し、指導主事との連携・協力のもと、個別最適な学びと協働的な学びの一体的な充実と学習機会の確保に向け、授業におけるICT機器の効果的な活用に関する研修会を実施したり、オンライン授業のマニュアルを作成したりするなど、県内すべての小中学校で地域差なく、ICTを活用した群馬ならではの新しい学びを推進</t>
    <phoneticPr fontId="1"/>
  </si>
  <si>
    <t>非接触式体温検知器、消毒液、飛沫防止パーテーション等、各施設に応じて必要な消耗品を購入
映像及び音声配信等に必要な配信機材（端末機器、ディスプレイ、ウェブカメラ等）を購入（自然史博物館）</t>
    <rPh sb="25" eb="26">
      <t>トウ</t>
    </rPh>
    <rPh sb="86" eb="89">
      <t>シゼンシ</t>
    </rPh>
    <rPh sb="89" eb="92">
      <t>ハクブツカン</t>
    </rPh>
    <phoneticPr fontId="1"/>
  </si>
  <si>
    <t>NETSUGENをハブとする県内公設、民設のコワーキングスペース（CS）の連携の仕組み「NETSUGENアライアンス」を構築し、R3.11月から事業開始
【R3年度末時点】
・県内１７施設と提携
・NETSUGENからのアライアンス利用：６７回
・アライアンスからのNETSUGEN利用：１３７回</t>
    <phoneticPr fontId="1"/>
  </si>
  <si>
    <t>業界の第一線で活躍する企業の方等を講師に招き、ｅスポーツと周辺産業に係る実務的な講習を開講した他、サイバーセキュリティ分野への就労に活かせる内容の研修を実施</t>
    <phoneticPr fontId="1"/>
  </si>
  <si>
    <t>感染拡大防止を徹底するため、感染症対策となる消耗品を購入
【主な購入物品】
アルコール消毒液、非接触型体温計、サーキュレーター、CO2モニター　等</t>
    <rPh sb="72" eb="73">
      <t>トウ</t>
    </rPh>
    <phoneticPr fontId="1"/>
  </si>
  <si>
    <t>学校教育活動内の感染防止対策を徹底することで、児童・生徒の安全安心の確保を図った。</t>
    <rPh sb="0" eb="2">
      <t>ガッコウ</t>
    </rPh>
    <rPh sb="2" eb="4">
      <t>キョウイク</t>
    </rPh>
    <rPh sb="4" eb="6">
      <t>カツドウ</t>
    </rPh>
    <rPh sb="23" eb="25">
      <t>ジドウ</t>
    </rPh>
    <rPh sb="26" eb="28">
      <t>セイト</t>
    </rPh>
    <phoneticPr fontId="1"/>
  </si>
  <si>
    <t>県内８か所の自立相談支援機関において、生活に困窮する方の相談支援を実施
新規相談受付件数：1,425件</t>
    <phoneticPr fontId="1"/>
  </si>
  <si>
    <t>不妊治療に対する費用の助成
交付実績件数：160件　
交付実績金額：32,125千円</t>
    <phoneticPr fontId="1"/>
  </si>
  <si>
    <t>放課後児童クラブ等におけるマスク・消毒液等の購入費や職員の感染症対策に必要な経費等のほか、ICT化を推進するための経費を補助
交付実績市町村：18市町村
交付実績金額：　68,835千円</t>
    <phoneticPr fontId="1"/>
  </si>
  <si>
    <t>新型コロナウイルスの影響により体験活動が制限されている子どもに対してICT技術に触れる機会を提供するための体験教室を開催
　開催日：令和4年3月6日
　来場者数：96名</t>
    <rPh sb="0" eb="2">
      <t>シンガタ</t>
    </rPh>
    <rPh sb="10" eb="12">
      <t>エイキョウ</t>
    </rPh>
    <rPh sb="15" eb="17">
      <t>タイケン</t>
    </rPh>
    <rPh sb="17" eb="19">
      <t>カツドウ</t>
    </rPh>
    <rPh sb="20" eb="22">
      <t>セイゲン</t>
    </rPh>
    <rPh sb="27" eb="28">
      <t>コ</t>
    </rPh>
    <rPh sb="31" eb="32">
      <t>タイ</t>
    </rPh>
    <rPh sb="37" eb="39">
      <t>ギジュツ</t>
    </rPh>
    <rPh sb="40" eb="41">
      <t>フ</t>
    </rPh>
    <rPh sb="43" eb="45">
      <t>キカイ</t>
    </rPh>
    <rPh sb="46" eb="48">
      <t>テイキョウ</t>
    </rPh>
    <rPh sb="53" eb="55">
      <t>タイケン</t>
    </rPh>
    <rPh sb="55" eb="57">
      <t>キョウシツ</t>
    </rPh>
    <rPh sb="58" eb="60">
      <t>カイサイ</t>
    </rPh>
    <rPh sb="62" eb="65">
      <t>カイサイビ</t>
    </rPh>
    <rPh sb="66" eb="68">
      <t>レイワ</t>
    </rPh>
    <rPh sb="69" eb="70">
      <t>ネン</t>
    </rPh>
    <rPh sb="71" eb="72">
      <t>ガツ</t>
    </rPh>
    <rPh sb="73" eb="74">
      <t>ヒ</t>
    </rPh>
    <rPh sb="76" eb="79">
      <t>ライジョウシャ</t>
    </rPh>
    <rPh sb="79" eb="80">
      <t>スウ</t>
    </rPh>
    <rPh sb="83" eb="84">
      <t>メイ</t>
    </rPh>
    <phoneticPr fontId="1"/>
  </si>
  <si>
    <t>・コロナ禍や、日頃の生活の中で抱える不安や悩みについて、女性相談員が電話により対応
相談対応日：火曜、水曜、金曜、日曜　9時～12時、13時～16時
令和３年度の相談件数：1,018件
・コロナ禍における悩みや、職場がつらい、配偶者や家族とうまくいかない、心身の不調などの男性の相談を男性相談員が電話により対応した。
相談対応日：毎月第４日曜日
令和３年度の相談件数：50件</t>
    <phoneticPr fontId="1"/>
  </si>
  <si>
    <t>認可外保育施設の職員へ新型コロナウイルス感染対策に必要な経費や衛生用品等の購入費用を補助
　交付施設数：21施設
保育士試験及び保育士登録のオンライン申請システム構築に係る費用を負担
　負担金額：群馬県分９０５千円（４７都道府県で保育士試験受験者数に応じた額を補助）</t>
    <phoneticPr fontId="1"/>
  </si>
  <si>
    <t>認可外保育施設の感染症対策と、事業の継続的実施を支援した。
保育士試験受験者等の利便性の向上に寄与した。</t>
    <phoneticPr fontId="1"/>
  </si>
  <si>
    <t>コロナウイルス感染防止のための専門家派遣や物品購入等を行った児童養護施設等に対し、補助を実施
・ICT化事業：10施設（6,751千円）
・専門家実地指導：13施設（418千円）
・応援職員派遣体制整備：1施設（187千円）
・感染対策物品購入等補助：17施設（18,180千円）</t>
    <phoneticPr fontId="1"/>
  </si>
  <si>
    <t>令和３年９月から事業開始
県内を４地域に分け、各エリアのNPO法人に業務を委託
コロナ禍における困難な状況にある女性に対し、各地域で電話やSNS相談、アウトリーチ（訪問支援）などの手法により相談事業を実施するとともに、外出に不安がある方に対し同行支援を実施
必要な方への生理用品無償配付をきっかけに、相談支援につなげた
官民共創による課題解決のため、様々な主体（民間団体、社会福祉協議会、県、市町村など）が参加するネットワーク会議を実施
相談件数：合計799件</t>
    <rPh sb="216" eb="218">
      <t>ジッシ</t>
    </rPh>
    <phoneticPr fontId="1"/>
  </si>
  <si>
    <t>民間団体に委託することで、行政に相談するにはハードルが高いと感じている方も相談する機会を得た。
相談をきっかけに、最適な支援機関につなぐことができたケースもある。
様々な主体（民間団体、社会福祉協議会、県、市町村など）がネットワーク会議で情報共有することにより、包括的な女性支援を行うことができた。</t>
    <phoneticPr fontId="1"/>
  </si>
  <si>
    <t>幼稚園に対し、感染症対策を実施しつつ幼児の教育を継続できる環境を整備するための保健衛生用品の購入費やかかり増し経費への補助を実施
交付先
　1次募集
　私立幼稚園設置者44名、13市町村
　2次募集
　私立幼稚園設置者12名、1町
　3次募集
　私立幼稚園設置者20名、1村</t>
    <phoneticPr fontId="1"/>
  </si>
  <si>
    <t>１．「新・総合計画」の内容について理解を深めてもらうため、県内外に向けて、様々な手法でわかりやすく情報発信を実施
・対象者や用途別ツールによる普及（副読本・ダイジェスト版・解説動画等作成）、ポータルサイトの構築
２．官民共創コミュニティの軸となる人材育成を目的とした、市町村職員や県職員向けのファシリテーター養成研修を計４回開催
・官民共創コミュニティで取り組むべき地域別未来ビジョンの策定ワークショップを３地域で各３回実施
・上記を開催するにあたり、デジタル技術を活用したオンラインでの事前準備やワークショップも取り入れた
・ワークショップから生まれた地域の未来のビジョンを「湯けむり未来図鑑」という名称で公表
・上記の公表方法は、新・群馬県総合計画ポータルサイト（G VISION2040）に、官民共創のページを制作し、県民にデジタルで周知
３．オンラインによる体験ツアーを実施
・実施市町村：過疎地域4市町村
・参加者：77名
・事業内容：森林セラピーや削り花制作の体験、雪中リンゴやシイタケなど地元名産品の試食、移住者トークの視聴など
４．WordPressのプラグインにより、ぐんまフィルムコミッションサイトにGoogle翻訳機能を追加
　対象言語は、英語、中国語（簡体字）、中国語（繁体字）、ハングル語、ヒンディー語、タイ語、ベトナム語</t>
    <rPh sb="54" eb="56">
      <t>ジッシ</t>
    </rPh>
    <phoneticPr fontId="1"/>
  </si>
  <si>
    <t>児童養護施設等のICT化を推進することで職員の業務負担軽減に寄与し、業務改善に繋がった。
児童養護施設等へ感染症対策専門家を派遣し実地指導を実施したほか、新型コロナウイルスが発生した施設に対して、別施設から職員を派遣する施設間の職員派遣体制を整備し、新型コロナウイルス対策の底上げを図るこができた。
児童養護施設等に対する衛生用品等の購入を支援し施設内での新型コロナウイルス感染拡大防止対策を図ることができた。</t>
    <phoneticPr fontId="1"/>
  </si>
  <si>
    <t>R3.11</t>
    <phoneticPr fontId="1"/>
  </si>
  <si>
    <t>生産者の産直ＥＣサイトでの出店・運用スキルの向上を図るため、説明会・研修会を計7回実施
登録生産者の出品・販売を支援するため、産直ECサイト内に群馬県産農畜産物を紹介する特設ページの設置や、群馬県生産者の商品の購入者に対して、10,000千円分の送料を負担し、生産者の支援を実施
送料無料キャンペーンに伴う広報・ＰＲ施策の実施や、事業期間における販売に対するデータを取得し、販売傾向等の分析を行い、生産者にフィードバック</t>
    <phoneticPr fontId="1"/>
  </si>
  <si>
    <t>農業構造政策課ぐんまブランド推進課</t>
    <rPh sb="0" eb="2">
      <t>ノウギョウ</t>
    </rPh>
    <rPh sb="2" eb="4">
      <t>コウゾウ</t>
    </rPh>
    <rPh sb="4" eb="6">
      <t>セイサク</t>
    </rPh>
    <rPh sb="6" eb="7">
      <t>カ</t>
    </rPh>
    <phoneticPr fontId="1"/>
  </si>
  <si>
    <t>導入機器を利用し、4品目（りんご、うめ、ギンヒカリ、ブルーベリー）の機能性成分等の分析を実施。これらの分析結果を活用したプロモーションを行い、群馬県産農畜産物の販売促進・PRに寄与した。
プロモーション内容：動画の作製及び配信、民間企業と連携した商品開発　等</t>
    <phoneticPr fontId="1"/>
  </si>
  <si>
    <t>①Withコロナ時代のニューノーマルに対応できるデジタル人材等の育成に向けた環境整備や学習教材の提供を行うことで、教育のデジタルトランスフォーメーションを推進する。
②、③
・推進体制の構築（アドバイザーの設置、推進会議運営等）　1,725千円
・STEAM教育推進プロジェクト　16,496千円
STEAM教育を推進しwithコロナ、アフターコロナ時代を牽引する「始動人」を育成
・自由な発想育成プロジェクト　7,000千円
中高生を対象に「IT技術を活用した地域課題の解決」を目指すための教育事業を実施
・大学連携による産業人材育成プロジェクト　7,000千円
デジタル時代を担う産業人材の育成を行う
・グルーバル始動人育成プロジェクト　18,450千円
国境や地域を越えて活躍する人材を育成するためのサマースクール、オンラインフォーラム、授業の開催等
・ICTリテラシー向上プロジェクト　10,000千円
児童生徒のICTリテラシー向上のための教材開発、啓発動画の作成等
・ICT活用スキル育成プロジェクト、教員の指導力向上プロジェクト　21,081千円
　教員の指導力向上に向けた研修を行うとともに、小中学校や特別支援学校でモデル事業を実施。
・オンライン教育推進プロジェクト　800千円
　英語ディスカッションプログラム、企業・大学と連携したオンライン・キャリア教育、オンラインを活用した探究的な学びの共有等
・ICT教育の推進に向けた小中学校学習支援ソフトウエア導入補助　137,049千円
　市町村立小中学校の学習支援ソフト導入を支援する。
④各学校等</t>
    <rPh sb="294" eb="296">
      <t>ジンザイ</t>
    </rPh>
    <phoneticPr fontId="1"/>
  </si>
  <si>
    <t>１．教育イノベーション会議を開催し、同プロジェクト推進のため有識者から意見聴取を実施
２．STEAM教育推進
　伊勢崎興陽、吾妻中央、嬬恋、長野原の4校で各校の授業計画を基にSTEAM教育を実践
３．自由な発想育成PJ
「始動人Jr.キャンプ」
・中高生を対象とした全7日間の地域課題解決型学習プログラムを令和2年度に引続き実施し、県内中高生19名が参加
・参加者アンケートでは満足度100%
「始動人Jr.フューチャーセッション」
・各分野で活躍する小中高生を発掘するオンラインイベントを開催し、YouTubeで配信した。再生回数は1600回超
・7組の小中高生が出演。自身の取組や成果を発表し群馬県副知事やゲストと対談を実施
４．大学連携による産業人材育成PJ
「自動車関連産業における産業人材育成講座」
・自動車関連の未来を牽引する人材の育成を目的とした大学生等を対象とした講座を開講
・自動車産業を中心とした県内産業や未来の自動車産業の可能性、最新技術の動向について学ぶ全8回の連続講座を実施
・ZOOMを活用したオンライン授業のほか、県内自動車関連企業で働く若手社員との交流会、Web工場見学、ZOOMを活用したPBL(Project Based Learning)グループワークを実施
・大学生・大学院生68人、一般参加者31名の計99名の参加
「キッズクリエイター」
・県内在住または県内に通学する小学校高学年を対象として、さまざまなモビリティの可能性を学ぶことをとおして、地域の未来をこどもたちと描くことを目的とする講座を開講
・自動運転バスの見学や乗車体験、カーロボットにAIプログラミングを行う体験、未来の社会と乗り物について考えるグループワークを実施
・参加者22名(小学校4～6年生)
５．グローバル始動人育成プロジェクト
・グローバル始動人テイクオフフォーラム　１回
・県内外の高校生を対象に、リベラルアーツ教育を再現した１週間のオンラインプログラムを実施
開催日：令和3年8月14日～20日
参加人数：26人（うち県内生16人）
６．ICTリテラシー向上
ネットリテラシー動画教材を制作し、県の動画情報発信サイトで公開するとともに、DVDを学校等へ配布
選択肢により結末が変わるマルチエンディング式ノベル教材を作成
７．民間企業と連携したデータ活用
公立小中学校において、スタディサプリを活用し、授業と家庭をつないだ学びの研究を、モデル校事業として実施した。また、ライフ・ログの活用研究について、児童生徒に心理状態を含む健康状態を端末に入力させ、それを教職員、教育委員会事務局職員で共有することにより、支援を必要としている児童生徒を早期に発見して支援する取組を、モデル校事業を実施
８．ICT教育推進研究協議会
学校種ごとに別々に設置していたICT教育推進研究協議会を統合して開催するとともに、傘下の3ワーキンググループ（共通プラットフォーム活用、新時代の学び推進、業務改善推進）を開催し、ICT教育の方向性等について検討を実施。
９．ICT活用促進プロジェクト
データを有効に活用して家庭と学校の学びをつないだ授業の在り方について業者と共同研究し、県内4校をモデル校に指定して授業実践
１０．学習支援ソフトウェア補助
実績自治体数：18市町村に対して実施
１１．オンライン教育推進プロジェクト
・オンライン英語ディスカッションプログラムの開催
・オンラインキャリア教育セミナーの開催
１２．ぐんまSTEAM教育推進プロジェクト（高校）
ぐんまサイエンスリーダープログラムを実施
１３．県立特別支援学校ＩＣＴ推進
専門家を学校に派遣し、指導場面の実情に応じたICT研修会を実施
１４．ICT活用スキル育成プロジェクト
・先進プログラミング教育実践として、モデル校4校でオンラインによる公開授業を行い、実践状況について紹介
・小学生部門、中高生部門に分けた集中セミナーを開催し、オンラインによるプログラミング教育の実習を実施
１５．教員の指導力向上プロジェクト
・研修室無線LAN化等を行い、オンライン研修の環境を整備
・1人1台端末活用等をテーマとしたwebセミナーを実施</t>
    <rPh sb="52" eb="54">
      <t>スイシン</t>
    </rPh>
    <rPh sb="312" eb="314">
      <t>ジッシ</t>
    </rPh>
    <rPh sb="1152" eb="1154">
      <t>ジッシ</t>
    </rPh>
    <rPh sb="1276" eb="1278">
      <t>ジッシ</t>
    </rPh>
    <phoneticPr fontId="1"/>
  </si>
  <si>
    <t>１．有識者の意見を取り入れ、STEAM教育モデル校の設置、ICTを活用した授業実践等を進め、同プロジェクトの更なる充実に繋がった。
２．県立高校のモデル校にて、「STEAM教育」を取り入れ、地域資源等を活用した探究型プログラムを実施し、生徒の探究心や課題解決能力の向上を図った。
３．自由な発想育成PJ
「始動人Jr.キャンプ」
・参加者の93%が受講前後で未来についての考え方が変わったと回答。地域の課題と向き合い主体的に解決する人材を育成した。
・自分が将来の夢に向けてどのようにアプローチすれば良いのか明確になった。そして、今の群馬県に何が不足しているのか真剣に考えたことで、群馬のためにさらに何か貢献したいと思った（参加者の声）。
「始動人Jr.フューチャーセッション」
・世界を舞台に活躍する同年代の姿をロールモデルとして発信することで、自分の頭で考え、動き出す始動人を目指す機運を高めることができた。
４．大学連携による産業人材育成PJ
「自動車関連産業における産業人材育成講座」
・県内外の複数の大学から参加者を募集し、さまざまな背景をもった学生が参加したことによって、グループワーク時に多様な意見交換ができた。
・大学生等に自動車産業を中心とした県内のものづくり産業について学ぶ機会を提供し、学生の進路や日々の学びによい刺激となった。
・令和3年度より群馬大学大学院の単位認定講座となったこともあり、令和2年度と比較して多くの学生が参加した。
「キッズクリエイター」
・募集定員20名に対して76名の申込みがあった。
・参加した児童からは、プログラミングや自動運転バスの見学が楽しかったという声があり、グループワークについても意見交換をしながら資料をつくり、発表するということがよい経験になったという回答が多かった。
・保護者からも、普段はできない体験ができる内容だったため、子どもの学校での学びに対する姿勢に良い影響があると思うという意見が多かった。
・児童、保護者の両方から機会があればまた参加したい、参加させたいという声をいただいた。
５．グローバル始動人育成プロジェクト
・群馬の若者が、世界に目を向け、グローバルな視点で自ら考え動き出すきっかけとなる機会を提供することができた。
・県内外の高校生が国境や地域を超えて出会い、将来について考え、学び合う機会を提供し、海外留学への意欲と語学力の向上を図った。
６．ICTリテラシー向上
個々の理解度に応じた学習を進め、児童生徒が情報モラルに関する理解を深めることに繋がり、インターネットを正しく活用するための能力の向上に寄与した。
７．民間企業と連携したデータ活用
・教育データの利活用は、個別最適な学びの実現のために必要不可欠であるが、デジタル庁のロードマップにおいても、明確な道筋が示されていない。本県では、他県に先駆ける形で、スタディ・ログ、ライフ・ログの利活用研究のモデル事業を行っているが、試行錯誤の段階であり、国の動向も注視しながら、今後の方針を検討していく必要がある。
８．ICT教育推進研究協議会
・協議会での検討の結果、教育データ利活用の調査究、ICT教育実践モデルの普及、ICTツールを活用した業務改善の試行等につなげることができた。「ICTを活用した群馬ならではの学び」について共通理解を図ることができた。
９．ICT活用促進プロジェクト
・モデル校の児童生徒を対象としたアンケート調査では、事前に家庭で動画を視聴してから授業に臨むことにより、授業中の発言量や家庭学習の時間が増加した、授業が分かりやすくなったといった回答が多く得られた。
１０．学習支援ソフトウェア補助
・各市町村の小中学校において、児童生徒一人一人の特性や習熟に応じた個別最適な学びや協働的な学びの実現のため、一人一台端末が効果的に活用された。
１１．オンライン教育推進プロジェクト
・オンライン英語ディスカッションプログラム計3期（15日間）実施（県内高校生のべ50名参加）
・オンラインキャリア教育セミナー計3回実施（①前橋高校1,2学年558名参加、②伊勢崎工業高校定時制1～4学年85名参加、③尾瀬高校2学年46名参加）
１２．ぐんまSTEAM教育推進プロジェクト（高校）
・ぐんまサイエンスリーダープログラムでは、数学コンテストで18校513名、科学コンテストでは13校の参加、数学キャンプではオンラインによる代替事業により実施した。内容を縮小しての実施であったが、生徒が新しい価値を創造するための資質・能力を育成する一助となった。
１３．県立特別支援学校ＩＣＴ推進
専門家を活用したICT活用研修会を実施し、指導力の向上を図った。
１４．ICT活用スキル育成プロジェクト
・公開授業の状況を総合教育センターwebページに掲載することで情報共有を行い、より多くの者がプログラミングに触れる機会を作れた。
・集中セミナー　小学校部門23名、中高生部門28名
参加。アンケートで「プログラミングを学んでいきたいという気持ちが高まった」との声があり、児童生徒の学習意欲向上につながった。
１５．教員の指導力向上プロジェクト
・オンライン研修時のネットワーク不具合は0であった。webセミナー2回。
・機器等の整備により、市町村向けカスタムメイド研修につなげることができた。</t>
    <phoneticPr fontId="1"/>
  </si>
  <si>
    <t>・申請件数：490件
・支給件数：475件
・支給総額：96,246千円</t>
    <rPh sb="1" eb="3">
      <t>シンセイ</t>
    </rPh>
    <rPh sb="3" eb="5">
      <t>ケンスウ</t>
    </rPh>
    <rPh sb="9" eb="10">
      <t>ケン</t>
    </rPh>
    <rPh sb="12" eb="14">
      <t>シキュウ</t>
    </rPh>
    <rPh sb="14" eb="16">
      <t>ケンスウ</t>
    </rPh>
    <rPh sb="20" eb="21">
      <t>ケン</t>
    </rPh>
    <rPh sb="23" eb="25">
      <t>シキュウ</t>
    </rPh>
    <rPh sb="25" eb="27">
      <t>ソウガク</t>
    </rPh>
    <rPh sb="34" eb="35">
      <t>セン</t>
    </rPh>
    <rPh sb="35" eb="36">
      <t>エン</t>
    </rPh>
    <phoneticPr fontId="1"/>
  </si>
  <si>
    <t>・アンケート調査の結果、すべての講座について、受講者の満足度は100%であった。また、今後の業務への活用予定については、「ドローン」が80%、「RPA」が83%、「３Dプリンタ」は100%であった。</t>
    <phoneticPr fontId="1"/>
  </si>
  <si>
    <t>コロナ禍により多くの企業が採用を控えている中、氷河期世代に適した求人が少なかった。
利用者数、セミナー・合同企業説明会参加者数、就職者数等から、本事業は一定の効果があった。</t>
    <phoneticPr fontId="1"/>
  </si>
  <si>
    <t>①市町村が実施する地域子ども・子育て支援事業に対して交付金を支給する。
②、③
　・新型コロナウイルス感染症対策支援事業
　　28,235千円
④市町村</t>
    <phoneticPr fontId="9"/>
  </si>
  <si>
    <t>・高齢者が自宅でテレビを見ながら体操することで、外出自粛中であってもフレイル予防に取り組む体制を構築することができた。
・健康ポイントインセンティブ
コロナ禍による運動不足解消のため、健康ポイント制度を導入し、インセンティブの購入費にあてた。Ｒ３年３月末時点で、２万７千人のインストールへ繋がり、県民の運動増進に寄与することができた。</t>
    <rPh sb="61" eb="63">
      <t>ケンコウ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</si>
</sst>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11"/>
      <color theme="1"/>
      <name val="游ゴシック"/>
      <family val="2"/>
      <scheme val="minor"/>
    </font>
    <font>
      <sz val="9"/>
      <name val="游ゴシック"/>
      <family val="3"/>
      <charset val="128"/>
    </font>
    <font>
      <sz val="10"/>
      <name val="游ゴシック"/>
      <family val="3"/>
      <charset val="128"/>
    </font>
    <font>
      <sz val="11"/>
      <color rgb="FF9C0006"/>
      <name val="游ゴシック"/>
      <family val="2"/>
      <charset val="128"/>
      <scheme val="minor"/>
    </font>
    <font>
      <sz val="11"/>
      <color rgb="FFFA7D00"/>
      <name val="游ゴシック"/>
      <family val="2"/>
      <charset val="128"/>
      <scheme val="minor"/>
    </font>
    <font>
      <sz val="9"/>
      <name val="游ゴシック"/>
      <family val="3"/>
      <charset val="128"/>
      <scheme val="minor"/>
    </font>
    <font>
      <sz val="10"/>
      <name val="游ゴシック"/>
      <family val="3"/>
      <charset val="128"/>
      <scheme val="minor"/>
    </font>
    <font>
      <b/>
      <sz val="16"/>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8"/>
      <color theme="3"/>
      <name val="游ゴシック Light"/>
      <family val="2"/>
      <charset val="128"/>
      <scheme val="major"/>
    </font>
    <font>
      <sz val="10"/>
      <name val="游ゴシック"/>
      <family val="3"/>
    </font>
    <font>
      <sz val="10"/>
      <name val="Calibri"/>
      <family val="2"/>
    </font>
    <font>
      <sz val="11"/>
      <color theme="1"/>
      <name val="游ゴシック"/>
      <family val="2"/>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168">
    <xf numFmtId="0" fontId="0" fillId="0" borderId="0" xfId="0">
      <alignment vertical="center"/>
    </xf>
    <xf numFmtId="38" fontId="10" fillId="0" borderId="1" xfId="1" applyFont="1" applyFill="1" applyBorder="1" applyAlignment="1">
      <alignment vertical="center"/>
    </xf>
    <xf numFmtId="57" fontId="10" fillId="0" borderId="1" xfId="2" applyNumberFormat="1" applyFont="1" applyFill="1" applyBorder="1" applyAlignment="1">
      <alignment horizontal="right" vertical="center"/>
    </xf>
    <xf numFmtId="0" fontId="10" fillId="0" borderId="1" xfId="0" applyFont="1" applyFill="1" applyBorder="1" applyAlignment="1">
      <alignment vertical="center" wrapText="1"/>
    </xf>
    <xf numFmtId="38" fontId="10" fillId="0" borderId="1" xfId="2" applyNumberFormat="1" applyFont="1" applyFill="1" applyBorder="1" applyAlignment="1">
      <alignment horizontal="right" vertical="center"/>
    </xf>
    <xf numFmtId="3" fontId="10" fillId="0" borderId="1" xfId="2" applyNumberFormat="1" applyFont="1" applyFill="1" applyBorder="1" applyAlignment="1">
      <alignment horizontal="right" vertical="center"/>
    </xf>
    <xf numFmtId="38" fontId="10" fillId="0"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10" fillId="0" borderId="2"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2" applyNumberFormat="1" applyFont="1" applyFill="1" applyBorder="1" applyAlignment="1">
      <alignment horizontal="left" vertical="center" wrapText="1"/>
    </xf>
    <xf numFmtId="57" fontId="10" fillId="0" borderId="1" xfId="0" applyNumberFormat="1" applyFont="1" applyFill="1" applyBorder="1" applyAlignment="1">
      <alignment horizontal="right" vertical="center"/>
    </xf>
    <xf numFmtId="3" fontId="10" fillId="0" borderId="1" xfId="2" applyNumberFormat="1" applyFont="1" applyFill="1" applyBorder="1" applyAlignment="1">
      <alignment horizontal="left" vertical="center" wrapText="1"/>
    </xf>
    <xf numFmtId="38" fontId="10" fillId="0" borderId="1" xfId="2" applyNumberFormat="1" applyFont="1" applyFill="1" applyBorder="1" applyAlignment="1">
      <alignment horizontal="right" vertical="center" wrapText="1"/>
    </xf>
    <xf numFmtId="38" fontId="10" fillId="2" borderId="1" xfId="2" applyNumberFormat="1" applyFont="1" applyFill="1" applyBorder="1" applyAlignment="1">
      <alignment horizontal="right" vertical="center" wrapText="1"/>
    </xf>
    <xf numFmtId="3" fontId="10" fillId="2" borderId="1" xfId="2" applyNumberFormat="1" applyFont="1" applyFill="1" applyBorder="1" applyAlignment="1">
      <alignment horizontal="right" vertical="center" wrapText="1"/>
    </xf>
    <xf numFmtId="3" fontId="10" fillId="2" borderId="1" xfId="2"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6" fillId="3" borderId="2" xfId="0" applyFont="1" applyFill="1" applyBorder="1" applyAlignment="1">
      <alignment vertical="center" wrapText="1"/>
    </xf>
    <xf numFmtId="38" fontId="10" fillId="2" borderId="1" xfId="2"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38" fontId="10" fillId="2" borderId="1" xfId="2" applyNumberFormat="1" applyFont="1" applyFill="1" applyBorder="1" applyAlignment="1">
      <alignment horizontal="right" vertical="center"/>
    </xf>
    <xf numFmtId="3" fontId="10" fillId="2" borderId="1" xfId="2" applyNumberFormat="1" applyFont="1" applyFill="1" applyBorder="1" applyAlignment="1">
      <alignment horizontal="right" vertical="center"/>
    </xf>
    <xf numFmtId="38" fontId="12" fillId="2" borderId="1" xfId="2" applyNumberFormat="1" applyFont="1" applyFill="1" applyBorder="1" applyAlignment="1">
      <alignment horizontal="right" vertical="center"/>
    </xf>
    <xf numFmtId="3" fontId="12" fillId="2" borderId="1" xfId="2" applyNumberFormat="1" applyFont="1" applyFill="1" applyBorder="1" applyAlignment="1">
      <alignment horizontal="right" vertical="center"/>
    </xf>
    <xf numFmtId="3" fontId="12" fillId="2" borderId="1" xfId="2" applyNumberFormat="1" applyFont="1" applyFill="1" applyBorder="1" applyAlignment="1">
      <alignment vertical="center" wrapText="1"/>
    </xf>
    <xf numFmtId="38" fontId="13" fillId="2" borderId="1" xfId="2" applyNumberFormat="1" applyFont="1" applyFill="1" applyBorder="1" applyAlignment="1">
      <alignment horizontal="right" vertical="center" wrapText="1"/>
    </xf>
    <xf numFmtId="3" fontId="13" fillId="2" borderId="1" xfId="2" applyNumberFormat="1" applyFont="1" applyFill="1" applyBorder="1" applyAlignment="1">
      <alignment horizontal="right" vertical="center" wrapText="1"/>
    </xf>
    <xf numFmtId="38" fontId="13" fillId="2" borderId="1" xfId="2" applyNumberFormat="1" applyFont="1" applyFill="1" applyBorder="1" applyAlignment="1">
      <alignment horizontal="right" vertical="center"/>
    </xf>
    <xf numFmtId="3" fontId="13" fillId="2" borderId="1" xfId="2" applyNumberFormat="1" applyFont="1" applyFill="1" applyBorder="1" applyAlignment="1">
      <alignment horizontal="right" vertical="center"/>
    </xf>
    <xf numFmtId="3" fontId="13" fillId="2" borderId="1" xfId="2" applyNumberFormat="1" applyFont="1" applyFill="1" applyBorder="1" applyAlignment="1">
      <alignment horizontal="left" vertical="center" wrapText="1"/>
    </xf>
    <xf numFmtId="0" fontId="10" fillId="2" borderId="1" xfId="0" applyFont="1" applyFill="1" applyBorder="1" applyAlignment="1">
      <alignment vertical="center" wrapText="1"/>
    </xf>
    <xf numFmtId="3" fontId="13" fillId="2" borderId="3" xfId="2" applyNumberFormat="1" applyFont="1" applyFill="1" applyBorder="1" applyAlignment="1">
      <alignment horizontal="left" vertical="center"/>
    </xf>
    <xf numFmtId="0" fontId="13" fillId="2" borderId="3" xfId="0" applyFont="1" applyFill="1" applyBorder="1" applyAlignment="1">
      <alignment horizontal="left" vertical="center" wrapText="1"/>
    </xf>
    <xf numFmtId="3" fontId="13" fillId="2" borderId="1" xfId="2" applyNumberFormat="1" applyFont="1" applyFill="1" applyBorder="1" applyAlignment="1">
      <alignment horizontal="left" vertical="center"/>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38" fontId="13" fillId="2" borderId="1" xfId="1" applyFont="1" applyFill="1" applyBorder="1" applyAlignment="1">
      <alignment vertical="center"/>
    </xf>
    <xf numFmtId="38" fontId="13" fillId="2" borderId="1" xfId="1" applyFont="1" applyFill="1" applyBorder="1" applyAlignment="1">
      <alignment vertical="center" wrapText="1"/>
    </xf>
    <xf numFmtId="0" fontId="13" fillId="0" borderId="1" xfId="0" applyFont="1" applyFill="1" applyBorder="1" applyAlignment="1">
      <alignment vertical="center" wrapText="1"/>
    </xf>
    <xf numFmtId="57" fontId="13" fillId="0" borderId="1" xfId="2" applyNumberFormat="1" applyFont="1" applyFill="1" applyBorder="1" applyAlignment="1">
      <alignment horizontal="right" vertical="center"/>
    </xf>
    <xf numFmtId="3" fontId="13" fillId="0" borderId="1" xfId="2" applyNumberFormat="1" applyFont="1" applyFill="1" applyBorder="1" applyAlignment="1">
      <alignment horizontal="left" vertical="center" wrapText="1"/>
    </xf>
    <xf numFmtId="57" fontId="13" fillId="2" borderId="1" xfId="2" applyNumberFormat="1" applyFont="1" applyFill="1" applyBorder="1" applyAlignment="1">
      <alignment horizontal="right" vertical="center"/>
    </xf>
    <xf numFmtId="3" fontId="13" fillId="4" borderId="1" xfId="2" applyNumberFormat="1" applyFont="1" applyFill="1" applyBorder="1" applyAlignment="1">
      <alignment horizontal="left" vertical="center" wrapText="1"/>
    </xf>
    <xf numFmtId="0" fontId="13" fillId="4" borderId="1" xfId="0" applyFont="1" applyFill="1" applyBorder="1" applyAlignment="1">
      <alignment vertical="center" wrapText="1"/>
    </xf>
    <xf numFmtId="3" fontId="15" fillId="2" borderId="1" xfId="2" applyNumberFormat="1" applyFont="1" applyFill="1" applyBorder="1" applyAlignment="1">
      <alignment horizontal="left" vertical="center" wrapText="1"/>
    </xf>
    <xf numFmtId="38" fontId="13" fillId="0" borderId="1" xfId="2" applyNumberFormat="1" applyFont="1" applyFill="1" applyBorder="1" applyAlignment="1">
      <alignment horizontal="right" vertical="center"/>
    </xf>
    <xf numFmtId="3" fontId="13" fillId="0" borderId="1" xfId="2" applyNumberFormat="1" applyFont="1" applyFill="1" applyBorder="1" applyAlignment="1">
      <alignment horizontal="right" vertical="center"/>
    </xf>
    <xf numFmtId="38" fontId="10" fillId="2" borderId="1" xfId="1" applyFont="1" applyFill="1" applyBorder="1" applyAlignment="1">
      <alignment vertical="center" wrapText="1"/>
    </xf>
    <xf numFmtId="57" fontId="10" fillId="2" borderId="1" xfId="2" applyNumberFormat="1" applyFont="1" applyFill="1" applyBorder="1" applyAlignment="1">
      <alignment horizontal="right" vertical="center"/>
    </xf>
    <xf numFmtId="38" fontId="10" fillId="2" borderId="1" xfId="1" applyFont="1" applyFill="1" applyBorder="1" applyAlignment="1">
      <alignment vertical="center"/>
    </xf>
    <xf numFmtId="3" fontId="6" fillId="4" borderId="1" xfId="0" applyNumberFormat="1" applyFont="1" applyFill="1" applyBorder="1">
      <alignment vertical="center"/>
    </xf>
    <xf numFmtId="3" fontId="6" fillId="4" borderId="2" xfId="0" applyNumberFormat="1" applyFont="1" applyFill="1" applyBorder="1">
      <alignment vertical="center"/>
    </xf>
    <xf numFmtId="0" fontId="6" fillId="4" borderId="2" xfId="0" applyFont="1" applyFill="1" applyBorder="1" applyAlignment="1">
      <alignment vertical="center" wrapText="1"/>
    </xf>
    <xf numFmtId="3" fontId="18" fillId="2" borderId="1" xfId="2" applyNumberFormat="1" applyFont="1" applyFill="1" applyBorder="1" applyAlignment="1">
      <alignment horizontal="right" vertical="center" wrapText="1"/>
    </xf>
    <xf numFmtId="57" fontId="12" fillId="0" borderId="1" xfId="2" applyNumberFormat="1" applyFont="1" applyFill="1" applyBorder="1" applyAlignment="1">
      <alignment horizontal="right" vertical="center"/>
    </xf>
    <xf numFmtId="38" fontId="12" fillId="0" borderId="1" xfId="2" applyNumberFormat="1" applyFont="1" applyFill="1" applyBorder="1" applyAlignment="1">
      <alignment horizontal="right" vertical="center"/>
    </xf>
    <xf numFmtId="3" fontId="12" fillId="0" borderId="1" xfId="2" applyNumberFormat="1" applyFont="1" applyFill="1" applyBorder="1" applyAlignment="1">
      <alignment horizontal="right" vertical="center"/>
    </xf>
    <xf numFmtId="3" fontId="12" fillId="0" borderId="1" xfId="2" applyNumberFormat="1" applyFont="1" applyFill="1" applyBorder="1" applyAlignment="1">
      <alignment horizontal="left" vertical="center" wrapText="1"/>
    </xf>
    <xf numFmtId="57" fontId="13" fillId="0" borderId="1" xfId="0" applyNumberFormat="1" applyFont="1" applyFill="1" applyBorder="1" applyAlignment="1">
      <alignment horizontal="right" vertical="center"/>
    </xf>
    <xf numFmtId="3" fontId="14" fillId="2" borderId="1" xfId="2"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0" fillId="0" borderId="4" xfId="0" applyFont="1" applyFill="1" applyBorder="1" applyAlignment="1">
      <alignment vertical="center" wrapText="1"/>
    </xf>
    <xf numFmtId="57" fontId="10" fillId="0" borderId="4" xfId="0" applyNumberFormat="1" applyFont="1" applyFill="1" applyBorder="1" applyAlignment="1">
      <alignment horizontal="right" vertical="center"/>
    </xf>
    <xf numFmtId="38" fontId="13" fillId="0" borderId="4" xfId="2" applyNumberFormat="1" applyFont="1" applyFill="1" applyBorder="1" applyAlignment="1">
      <alignment horizontal="right" vertical="center"/>
    </xf>
    <xf numFmtId="3" fontId="13" fillId="0" borderId="4" xfId="2" applyNumberFormat="1" applyFont="1" applyFill="1" applyBorder="1" applyAlignment="1">
      <alignment horizontal="right" vertical="center"/>
    </xf>
    <xf numFmtId="0" fontId="10" fillId="0" borderId="3" xfId="0" applyFont="1" applyFill="1" applyBorder="1" applyAlignment="1">
      <alignment vertical="center" wrapText="1"/>
    </xf>
    <xf numFmtId="57" fontId="12" fillId="0" borderId="3" xfId="2" applyNumberFormat="1" applyFont="1" applyFill="1" applyBorder="1" applyAlignment="1">
      <alignment horizontal="right" vertical="center"/>
    </xf>
    <xf numFmtId="38" fontId="12" fillId="0" borderId="3" xfId="2" applyNumberFormat="1" applyFont="1" applyFill="1" applyBorder="1" applyAlignment="1">
      <alignment horizontal="right" vertical="center" wrapText="1"/>
    </xf>
    <xf numFmtId="38" fontId="10" fillId="0" borderId="3" xfId="1" applyFont="1" applyFill="1" applyBorder="1" applyAlignment="1">
      <alignment vertical="center"/>
    </xf>
    <xf numFmtId="38" fontId="10" fillId="0" borderId="3" xfId="1" applyFont="1" applyFill="1" applyBorder="1" applyAlignment="1">
      <alignment horizontal="left" vertical="center" wrapText="1"/>
    </xf>
    <xf numFmtId="38" fontId="13" fillId="0" borderId="1" xfId="1" applyFont="1" applyFill="1" applyBorder="1" applyAlignment="1">
      <alignment vertical="center"/>
    </xf>
    <xf numFmtId="3" fontId="10" fillId="0" borderId="3" xfId="2" applyNumberFormat="1" applyFont="1" applyFill="1" applyBorder="1" applyAlignment="1">
      <alignment horizontal="left" vertical="center" wrapText="1"/>
    </xf>
    <xf numFmtId="0" fontId="10" fillId="0" borderId="7" xfId="0" applyFont="1" applyFill="1" applyBorder="1" applyAlignment="1">
      <alignment vertical="center" wrapText="1"/>
    </xf>
    <xf numFmtId="57" fontId="10" fillId="0" borderId="7" xfId="2" applyNumberFormat="1" applyFont="1" applyFill="1" applyBorder="1" applyAlignment="1">
      <alignment horizontal="right" vertical="center"/>
    </xf>
    <xf numFmtId="38" fontId="13" fillId="0" borderId="7" xfId="2" applyNumberFormat="1" applyFont="1" applyFill="1" applyBorder="1" applyAlignment="1">
      <alignment horizontal="right" vertical="center"/>
    </xf>
    <xf numFmtId="3" fontId="13" fillId="0" borderId="7" xfId="2" applyNumberFormat="1" applyFont="1" applyFill="1" applyBorder="1" applyAlignment="1">
      <alignment horizontal="right" vertical="center"/>
    </xf>
    <xf numFmtId="38" fontId="13" fillId="2" borderId="3" xfId="2" applyNumberFormat="1" applyFont="1" applyFill="1" applyBorder="1" applyAlignment="1">
      <alignment horizontal="right" vertical="center"/>
    </xf>
    <xf numFmtId="38" fontId="13" fillId="2" borderId="3" xfId="1" applyFont="1" applyFill="1" applyBorder="1" applyAlignment="1">
      <alignment vertical="center"/>
    </xf>
    <xf numFmtId="38" fontId="13" fillId="2" borderId="3" xfId="1" applyFont="1" applyFill="1" applyBorder="1" applyAlignment="1">
      <alignment vertical="center" wrapText="1"/>
    </xf>
    <xf numFmtId="0" fontId="13" fillId="2" borderId="3" xfId="0" applyFont="1" applyFill="1" applyBorder="1" applyAlignment="1">
      <alignment vertical="center" wrapText="1"/>
    </xf>
    <xf numFmtId="57" fontId="12" fillId="0" borderId="4" xfId="2" applyNumberFormat="1" applyFont="1" applyFill="1" applyBorder="1" applyAlignment="1">
      <alignment horizontal="right" vertical="center"/>
    </xf>
    <xf numFmtId="38" fontId="12" fillId="0" borderId="4" xfId="2" applyNumberFormat="1" applyFont="1" applyFill="1" applyBorder="1" applyAlignment="1">
      <alignment horizontal="right" vertical="center"/>
    </xf>
    <xf numFmtId="3" fontId="12" fillId="0" borderId="4" xfId="2" applyNumberFormat="1" applyFont="1" applyFill="1" applyBorder="1" applyAlignment="1">
      <alignment horizontal="right" vertical="center"/>
    </xf>
    <xf numFmtId="3" fontId="12" fillId="0" borderId="4" xfId="2" applyNumberFormat="1" applyFont="1" applyFill="1" applyBorder="1" applyAlignment="1">
      <alignment horizontal="left" vertical="center" wrapText="1"/>
    </xf>
    <xf numFmtId="57" fontId="10" fillId="2" borderId="1" xfId="0" applyNumberFormat="1" applyFont="1" applyFill="1" applyBorder="1" applyAlignment="1">
      <alignment horizontal="right" vertical="center"/>
    </xf>
    <xf numFmtId="57" fontId="13" fillId="2" borderId="1" xfId="0" applyNumberFormat="1" applyFont="1" applyFill="1" applyBorder="1" applyAlignment="1">
      <alignment horizontal="right" vertical="center"/>
    </xf>
    <xf numFmtId="0" fontId="17" fillId="4" borderId="1" xfId="0" applyFont="1" applyFill="1" applyBorder="1" applyAlignment="1">
      <alignment vertical="center" wrapText="1"/>
    </xf>
    <xf numFmtId="38" fontId="18" fillId="2" borderId="1" xfId="2" applyNumberFormat="1" applyFont="1" applyFill="1" applyBorder="1" applyAlignment="1">
      <alignment horizontal="right" vertical="center" wrapText="1"/>
    </xf>
    <xf numFmtId="0" fontId="17" fillId="4" borderId="2" xfId="0" applyFont="1" applyFill="1" applyBorder="1" applyAlignment="1">
      <alignment vertical="center" wrapText="1"/>
    </xf>
    <xf numFmtId="57" fontId="13" fillId="2" borderId="4" xfId="2" applyNumberFormat="1" applyFont="1" applyFill="1" applyBorder="1" applyAlignment="1">
      <alignment horizontal="right" vertical="center"/>
    </xf>
    <xf numFmtId="38" fontId="13" fillId="4" borderId="4" xfId="2" applyNumberFormat="1" applyFont="1" applyFill="1" applyBorder="1" applyAlignment="1">
      <alignment horizontal="right" vertical="center"/>
    </xf>
    <xf numFmtId="3" fontId="13" fillId="4" borderId="4" xfId="2" applyNumberFormat="1" applyFont="1" applyFill="1" applyBorder="1" applyAlignment="1">
      <alignment horizontal="right" vertical="center"/>
    </xf>
    <xf numFmtId="3" fontId="13" fillId="2" borderId="4" xfId="2" applyNumberFormat="1" applyFont="1" applyFill="1" applyBorder="1" applyAlignment="1">
      <alignment horizontal="left" vertical="center" wrapText="1"/>
    </xf>
    <xf numFmtId="0" fontId="13" fillId="2" borderId="4" xfId="0" applyFont="1" applyFill="1" applyBorder="1" applyAlignment="1">
      <alignment vertical="center" wrapText="1"/>
    </xf>
    <xf numFmtId="38" fontId="13" fillId="0" borderId="4" xfId="1" applyFont="1" applyFill="1" applyBorder="1" applyAlignment="1">
      <alignment vertical="center"/>
    </xf>
    <xf numFmtId="0" fontId="13" fillId="0" borderId="1" xfId="0" applyFont="1" applyFill="1" applyBorder="1" applyAlignment="1">
      <alignment horizontal="left" vertical="center" wrapText="1"/>
    </xf>
    <xf numFmtId="38" fontId="13" fillId="0" borderId="4" xfId="1" applyFont="1" applyFill="1" applyBorder="1" applyAlignment="1">
      <alignment horizontal="left" vertical="center" wrapText="1"/>
    </xf>
    <xf numFmtId="0" fontId="13" fillId="0" borderId="4" xfId="0" applyFont="1" applyFill="1" applyBorder="1" applyAlignment="1">
      <alignment horizontal="left" vertical="center" wrapText="1"/>
    </xf>
    <xf numFmtId="3" fontId="13" fillId="0" borderId="4" xfId="2" applyNumberFormat="1" applyFont="1" applyFill="1" applyBorder="1" applyAlignment="1">
      <alignment horizontal="left" vertical="center" wrapText="1"/>
    </xf>
    <xf numFmtId="38" fontId="13" fillId="0" borderId="1" xfId="1" applyFont="1" applyFill="1" applyBorder="1" applyAlignment="1">
      <alignment horizontal="left" vertical="center" wrapText="1"/>
    </xf>
    <xf numFmtId="0" fontId="13" fillId="0" borderId="7" xfId="0" applyFont="1" applyFill="1" applyBorder="1" applyAlignment="1">
      <alignment horizontal="left" vertical="center" wrapText="1"/>
    </xf>
    <xf numFmtId="3" fontId="13" fillId="0" borderId="7" xfId="2"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57" fontId="10" fillId="0" borderId="3" xfId="2" applyNumberFormat="1" applyFont="1" applyFill="1" applyBorder="1" applyAlignment="1">
      <alignment horizontal="right" vertical="center"/>
    </xf>
    <xf numFmtId="38" fontId="10" fillId="0" borderId="3" xfId="2" applyNumberFormat="1" applyFont="1" applyFill="1" applyBorder="1" applyAlignment="1">
      <alignment horizontal="right" vertical="center"/>
    </xf>
    <xf numFmtId="38" fontId="10" fillId="0" borderId="17" xfId="1" applyFont="1" applyFill="1" applyBorder="1" applyAlignment="1">
      <alignment horizontal="center" vertical="center" wrapText="1"/>
    </xf>
    <xf numFmtId="0" fontId="10" fillId="0" borderId="18" xfId="2" applyFont="1" applyFill="1" applyBorder="1" applyAlignment="1">
      <alignment horizontal="center" vertical="center" wrapText="1" shrinkToFit="1"/>
    </xf>
    <xf numFmtId="0" fontId="12" fillId="2" borderId="18" xfId="2" applyFont="1" applyFill="1" applyBorder="1" applyAlignment="1">
      <alignment horizontal="center" vertical="center" wrapText="1" shrinkToFit="1"/>
    </xf>
    <xf numFmtId="0" fontId="10" fillId="2" borderId="18" xfId="2" applyFont="1" applyFill="1" applyBorder="1" applyAlignment="1">
      <alignment horizontal="center" vertical="center" wrapText="1" shrinkToFit="1"/>
    </xf>
    <xf numFmtId="0" fontId="13" fillId="2" borderId="18" xfId="2" applyFont="1" applyFill="1" applyBorder="1" applyAlignment="1">
      <alignment horizontal="center" vertical="center" wrapText="1" shrinkToFit="1"/>
    </xf>
    <xf numFmtId="0" fontId="12" fillId="0" borderId="18" xfId="2" applyFont="1" applyFill="1" applyBorder="1" applyAlignment="1">
      <alignment horizontal="center" vertical="center" wrapText="1" shrinkToFit="1"/>
    </xf>
    <xf numFmtId="0" fontId="13" fillId="2" borderId="18" xfId="2" applyFont="1" applyFill="1" applyBorder="1" applyAlignment="1">
      <alignment horizontal="left" vertical="center" wrapText="1" shrinkToFit="1"/>
    </xf>
    <xf numFmtId="0" fontId="10" fillId="0" borderId="20" xfId="2" applyFont="1" applyFill="1" applyBorder="1" applyAlignment="1">
      <alignment horizontal="center" vertical="center" wrapText="1" shrinkToFit="1"/>
    </xf>
    <xf numFmtId="0" fontId="13" fillId="0" borderId="18" xfId="2" applyFont="1" applyFill="1" applyBorder="1" applyAlignment="1">
      <alignment horizontal="left" vertical="center" wrapText="1" shrinkToFit="1"/>
    </xf>
    <xf numFmtId="0" fontId="13" fillId="0" borderId="16" xfId="2" applyFont="1" applyFill="1" applyBorder="1" applyAlignment="1">
      <alignment horizontal="center" vertical="center" wrapText="1" shrinkToFit="1"/>
    </xf>
    <xf numFmtId="38" fontId="13" fillId="2" borderId="17" xfId="1" applyFont="1" applyFill="1" applyBorder="1" applyAlignment="1">
      <alignment horizontal="center" vertical="center" wrapText="1"/>
    </xf>
    <xf numFmtId="0" fontId="13" fillId="2" borderId="16" xfId="2" applyFont="1" applyFill="1" applyBorder="1" applyAlignment="1">
      <alignment horizontal="center" vertical="center" wrapText="1" shrinkToFit="1"/>
    </xf>
    <xf numFmtId="38" fontId="10" fillId="2" borderId="17" xfId="1" applyFont="1" applyFill="1" applyBorder="1" applyAlignment="1">
      <alignment horizontal="center" vertical="center" wrapText="1"/>
    </xf>
    <xf numFmtId="0" fontId="13" fillId="0" borderId="16" xfId="2" applyFont="1" applyFill="1" applyBorder="1" applyAlignment="1">
      <alignment horizontal="left" vertical="center" wrapText="1" shrinkToFit="1"/>
    </xf>
    <xf numFmtId="0" fontId="12" fillId="0" borderId="20" xfId="2" applyFont="1" applyFill="1" applyBorder="1" applyAlignment="1">
      <alignment horizontal="center" vertical="center" wrapText="1" shrinkToFit="1"/>
    </xf>
    <xf numFmtId="0" fontId="13" fillId="0" borderId="18" xfId="2" applyFont="1" applyBorder="1" applyAlignment="1">
      <alignment horizontal="center" vertical="center" wrapText="1" shrinkToFit="1"/>
    </xf>
    <xf numFmtId="0" fontId="13" fillId="0" borderId="18" xfId="2" applyFont="1" applyFill="1" applyBorder="1" applyAlignment="1">
      <alignment horizontal="center" vertical="center" wrapText="1" shrinkToFit="1"/>
    </xf>
    <xf numFmtId="0" fontId="13" fillId="0" borderId="14" xfId="2" applyFont="1" applyFill="1" applyBorder="1" applyAlignment="1">
      <alignment horizontal="center" vertical="center" wrapText="1" shrinkToFit="1"/>
    </xf>
    <xf numFmtId="0" fontId="13" fillId="2" borderId="20" xfId="2" applyFont="1" applyFill="1" applyBorder="1" applyAlignment="1">
      <alignment horizontal="center" vertical="center" wrapText="1" shrinkToFit="1"/>
    </xf>
    <xf numFmtId="0" fontId="12" fillId="0" borderId="16" xfId="2" applyFont="1" applyFill="1" applyBorder="1" applyAlignment="1">
      <alignment horizontal="center" vertical="center" wrapText="1" shrinkToFit="1"/>
    </xf>
    <xf numFmtId="38" fontId="10" fillId="0" borderId="21" xfId="1" applyFont="1" applyFill="1" applyBorder="1" applyAlignment="1">
      <alignment horizontal="center" vertical="center" wrapText="1"/>
    </xf>
    <xf numFmtId="0" fontId="10" fillId="0" borderId="22" xfId="0" applyFont="1" applyFill="1" applyBorder="1" applyAlignment="1">
      <alignment vertical="center" wrapText="1"/>
    </xf>
    <xf numFmtId="57" fontId="12" fillId="0" borderId="22" xfId="2" applyNumberFormat="1" applyFont="1" applyFill="1" applyBorder="1" applyAlignment="1">
      <alignment horizontal="right" vertical="center"/>
    </xf>
    <xf numFmtId="38" fontId="12" fillId="0" borderId="22" xfId="2" applyNumberFormat="1" applyFont="1" applyFill="1" applyBorder="1" applyAlignment="1">
      <alignment horizontal="right" vertical="center"/>
    </xf>
    <xf numFmtId="38" fontId="10" fillId="0" borderId="22" xfId="1" applyFont="1" applyFill="1" applyBorder="1" applyAlignment="1">
      <alignment vertical="center"/>
    </xf>
    <xf numFmtId="38" fontId="10" fillId="0" borderId="22" xfId="1" applyFont="1" applyFill="1" applyBorder="1" applyAlignment="1">
      <alignment horizontal="left" vertical="center" wrapText="1"/>
    </xf>
    <xf numFmtId="0" fontId="10" fillId="0" borderId="22" xfId="0" applyFont="1" applyFill="1" applyBorder="1" applyAlignment="1">
      <alignment horizontal="left" vertical="center" wrapText="1"/>
    </xf>
    <xf numFmtId="0" fontId="12" fillId="0" borderId="23" xfId="2" applyFont="1" applyFill="1" applyBorder="1" applyAlignment="1">
      <alignment horizontal="center" vertical="center" wrapText="1" shrinkToFit="1"/>
    </xf>
    <xf numFmtId="38" fontId="10" fillId="0" borderId="19" xfId="1" applyFont="1" applyFill="1" applyBorder="1" applyAlignment="1">
      <alignment horizontal="center" vertical="center" wrapText="1"/>
    </xf>
    <xf numFmtId="38" fontId="10" fillId="0" borderId="15" xfId="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57" fontId="10" fillId="0" borderId="3" xfId="2" applyNumberFormat="1" applyFont="1" applyFill="1" applyBorder="1" applyAlignment="1">
      <alignment horizontal="right" vertical="center"/>
    </xf>
    <xf numFmtId="57" fontId="10" fillId="0" borderId="4" xfId="2" applyNumberFormat="1" applyFont="1" applyFill="1" applyBorder="1" applyAlignment="1">
      <alignment horizontal="right" vertical="center"/>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38" fontId="10" fillId="0" borderId="3" xfId="2" applyNumberFormat="1" applyFont="1" applyFill="1" applyBorder="1" applyAlignment="1">
      <alignment horizontal="right" vertical="center"/>
    </xf>
    <xf numFmtId="38" fontId="10" fillId="0" borderId="4" xfId="2" applyNumberFormat="1" applyFont="1" applyFill="1" applyBorder="1" applyAlignment="1">
      <alignment horizontal="right" vertical="center"/>
    </xf>
    <xf numFmtId="38" fontId="10" fillId="0" borderId="3" xfId="1" applyFont="1" applyFill="1" applyBorder="1" applyAlignment="1">
      <alignment horizontal="right" vertical="center"/>
    </xf>
    <xf numFmtId="38" fontId="10" fillId="0" borderId="4" xfId="1" applyFont="1" applyFill="1" applyBorder="1" applyAlignment="1">
      <alignment horizontal="right" vertical="center"/>
    </xf>
    <xf numFmtId="0" fontId="10" fillId="0" borderId="20" xfId="2" applyFont="1" applyFill="1" applyBorder="1" applyAlignment="1">
      <alignment horizontal="left" vertical="center" wrapText="1" shrinkToFit="1"/>
    </xf>
    <xf numFmtId="0" fontId="10" fillId="0" borderId="16" xfId="2" applyFont="1" applyFill="1" applyBorder="1" applyAlignment="1">
      <alignment horizontal="left" vertical="center" wrapText="1" shrinkToFit="1"/>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7" xfId="0" applyFont="1" applyFill="1" applyBorder="1" applyAlignment="1">
      <alignment horizontal="left" vertical="center"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unmanw-my.sharepoint.com/&#20849;&#29992;/R2&#24180;&#24230;%20&#12467;&#12525;&#12490;&#33256;&#26178;&#20132;&#20184;&#37329;/04%20&#24193;&#20869;&#12420;&#12426;&#12392;&#12426;/&#9675;&#20844;&#34920;/02&#24193;&#20869;&#36890;&#30693;/&#65288;&#21442;&#32771;&#65289;&#23455;&#26045;&#35336;&#30011;&#12304;&#20844;&#34920;&#26696;&#12305;/&#20196;&#21644;&#65298;&#24180;&#24230;&#23455;&#26045;&#35336;&#30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unmanw-my.sharepoint.com/&#20849;&#29992;/R2&#24180;&#24230;%20&#12467;&#12525;&#12490;&#33256;&#26178;&#20132;&#20184;&#37329;/04%20&#24193;&#20869;&#12420;&#12426;&#12392;&#12426;/&#9675;&#20844;&#34920;/03&#20844;&#34920;&#36215;&#26696;/&#20196;&#21644;&#65298;&#24180;&#24230;&#23455;&#26045;&#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
    </sheetNames>
    <sheetDataSet>
      <sheetData sheetId="0" refreshError="1"/>
      <sheetData sheetId="1" refreshError="1"/>
      <sheetData sheetId="2">
        <row r="1">
          <cell r="G1" t="str">
            <v>R2.4</v>
          </cell>
        </row>
        <row r="2">
          <cell r="G2" t="str">
            <v>R2.5</v>
          </cell>
        </row>
        <row r="3">
          <cell r="G3" t="str">
            <v>R2.6</v>
          </cell>
        </row>
        <row r="4">
          <cell r="G4" t="str">
            <v>R2.7</v>
          </cell>
        </row>
        <row r="5">
          <cell r="G5" t="str">
            <v>R2.8</v>
          </cell>
        </row>
        <row r="6">
          <cell r="G6" t="str">
            <v>R2.9</v>
          </cell>
        </row>
        <row r="7">
          <cell r="G7" t="str">
            <v>R2.10</v>
          </cell>
        </row>
        <row r="8">
          <cell r="G8" t="str">
            <v>R2.11</v>
          </cell>
        </row>
        <row r="9">
          <cell r="G9" t="str">
            <v>R2.12</v>
          </cell>
        </row>
        <row r="10">
          <cell r="G10" t="str">
            <v>R3.1</v>
          </cell>
        </row>
        <row r="11">
          <cell r="G11" t="str">
            <v>R3.2</v>
          </cell>
        </row>
        <row r="12">
          <cell r="G12" t="str">
            <v>R3.3</v>
          </cell>
        </row>
        <row r="13">
          <cell r="G13" t="str">
            <v>R3.4以降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
    </sheetNames>
    <sheetDataSet>
      <sheetData sheetId="0" refreshError="1"/>
      <sheetData sheetId="1" refreshError="1"/>
      <sheetData sheetId="2">
        <row r="1">
          <cell r="A1" t="str">
            <v>補</v>
          </cell>
        </row>
        <row r="2">
          <cell r="A2" t="str">
            <v>単</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tabSelected="1" view="pageBreakPreview" zoomScale="80" zoomScaleNormal="40" zoomScaleSheetLayoutView="80" workbookViewId="0">
      <pane xSplit="2" ySplit="5" topLeftCell="I6" activePane="bottomRight" state="frozen"/>
      <selection pane="topRight" activeCell="C1" sqref="C1"/>
      <selection pane="bottomLeft" activeCell="A5" sqref="A5"/>
      <selection pane="bottomRight" activeCell="I90" sqref="I90"/>
    </sheetView>
  </sheetViews>
  <sheetFormatPr defaultRowHeight="18" x14ac:dyDescent="0.55000000000000004"/>
  <cols>
    <col min="1" max="1" width="5.58203125" style="10" customWidth="1"/>
    <col min="2" max="2" width="20.58203125" style="9" customWidth="1"/>
    <col min="3" max="3" width="84.6640625" style="9" customWidth="1"/>
    <col min="4" max="5" width="9.58203125" style="10" customWidth="1"/>
    <col min="6" max="7" width="18.58203125" style="10" customWidth="1"/>
    <col min="8" max="8" width="159.08203125" style="10" customWidth="1"/>
    <col min="9" max="9" width="143.83203125" style="10" customWidth="1"/>
    <col min="10" max="10" width="12.75" style="9" customWidth="1"/>
    <col min="11" max="11" width="0.58203125" style="10" customWidth="1"/>
    <col min="12" max="16384" width="8.6640625" style="10"/>
  </cols>
  <sheetData>
    <row r="1" spans="1:10" ht="26.5" x14ac:dyDescent="0.55000000000000004">
      <c r="A1" s="8" t="s">
        <v>0</v>
      </c>
    </row>
    <row r="2" spans="1:10" ht="18.75" customHeight="1" thickBot="1" x14ac:dyDescent="0.6"/>
    <row r="3" spans="1:10" ht="30" customHeight="1" thickTop="1" x14ac:dyDescent="0.55000000000000004">
      <c r="A3" s="161" t="s">
        <v>1</v>
      </c>
      <c r="B3" s="164" t="s">
        <v>2</v>
      </c>
      <c r="C3" s="166" t="s">
        <v>3</v>
      </c>
      <c r="D3" s="164" t="s">
        <v>4</v>
      </c>
      <c r="E3" s="164" t="s">
        <v>5</v>
      </c>
      <c r="F3" s="147" t="s">
        <v>6</v>
      </c>
      <c r="G3" s="148"/>
      <c r="H3" s="148"/>
      <c r="I3" s="148"/>
      <c r="J3" s="144" t="s">
        <v>7</v>
      </c>
    </row>
    <row r="4" spans="1:10" ht="30" customHeight="1" x14ac:dyDescent="0.55000000000000004">
      <c r="A4" s="162"/>
      <c r="B4" s="165"/>
      <c r="C4" s="167"/>
      <c r="D4" s="165"/>
      <c r="E4" s="165"/>
      <c r="F4" s="149" t="s">
        <v>8</v>
      </c>
      <c r="G4" s="11"/>
      <c r="H4" s="151" t="s">
        <v>9</v>
      </c>
      <c r="I4" s="149" t="s">
        <v>10</v>
      </c>
      <c r="J4" s="145"/>
    </row>
    <row r="5" spans="1:10" ht="30" customHeight="1" x14ac:dyDescent="0.55000000000000004">
      <c r="A5" s="163"/>
      <c r="B5" s="152"/>
      <c r="C5" s="141"/>
      <c r="D5" s="152"/>
      <c r="E5" s="152"/>
      <c r="F5" s="150"/>
      <c r="G5" s="12" t="s">
        <v>11</v>
      </c>
      <c r="H5" s="152"/>
      <c r="I5" s="150"/>
      <c r="J5" s="146"/>
    </row>
    <row r="6" spans="1:10" ht="111" customHeight="1" x14ac:dyDescent="0.55000000000000004">
      <c r="A6" s="110">
        <v>1</v>
      </c>
      <c r="B6" s="3" t="s">
        <v>12</v>
      </c>
      <c r="C6" s="3" t="s">
        <v>142</v>
      </c>
      <c r="D6" s="2" t="s">
        <v>13</v>
      </c>
      <c r="E6" s="2" t="s">
        <v>14</v>
      </c>
      <c r="F6" s="4">
        <f>5226+1673</f>
        <v>6899</v>
      </c>
      <c r="G6" s="4">
        <f>5226+1673</f>
        <v>6899</v>
      </c>
      <c r="H6" s="13" t="s">
        <v>272</v>
      </c>
      <c r="I6" s="7" t="s">
        <v>273</v>
      </c>
      <c r="J6" s="111" t="s">
        <v>240</v>
      </c>
    </row>
    <row r="7" spans="1:10" ht="162" customHeight="1" x14ac:dyDescent="0.55000000000000004">
      <c r="A7" s="110">
        <v>2</v>
      </c>
      <c r="B7" s="3" t="s">
        <v>15</v>
      </c>
      <c r="C7" s="3" t="s">
        <v>16</v>
      </c>
      <c r="D7" s="2" t="s">
        <v>13</v>
      </c>
      <c r="E7" s="2" t="s">
        <v>14</v>
      </c>
      <c r="F7" s="4">
        <f>8559+31427-1</f>
        <v>39985</v>
      </c>
      <c r="G7" s="5">
        <f>8559+31427-1</f>
        <v>39985</v>
      </c>
      <c r="H7" s="15" t="s">
        <v>274</v>
      </c>
      <c r="I7" s="3" t="s">
        <v>275</v>
      </c>
      <c r="J7" s="112" t="s">
        <v>241</v>
      </c>
    </row>
    <row r="8" spans="1:10" ht="213" customHeight="1" x14ac:dyDescent="0.55000000000000004">
      <c r="A8" s="110">
        <v>3</v>
      </c>
      <c r="B8" s="3" t="s">
        <v>17</v>
      </c>
      <c r="C8" s="3" t="s">
        <v>18</v>
      </c>
      <c r="D8" s="2" t="s">
        <v>13</v>
      </c>
      <c r="E8" s="2" t="s">
        <v>276</v>
      </c>
      <c r="F8" s="24">
        <v>1136498</v>
      </c>
      <c r="G8" s="25">
        <v>1136498</v>
      </c>
      <c r="H8" s="19" t="s">
        <v>175</v>
      </c>
      <c r="I8" s="34" t="s">
        <v>176</v>
      </c>
      <c r="J8" s="113" t="s">
        <v>177</v>
      </c>
    </row>
    <row r="9" spans="1:10" ht="126" customHeight="1" x14ac:dyDescent="0.55000000000000004">
      <c r="A9" s="110">
        <v>4</v>
      </c>
      <c r="B9" s="3" t="s">
        <v>19</v>
      </c>
      <c r="C9" s="3" t="s">
        <v>20</v>
      </c>
      <c r="D9" s="2" t="s">
        <v>13</v>
      </c>
      <c r="E9" s="2" t="s">
        <v>14</v>
      </c>
      <c r="F9" s="31">
        <v>18800</v>
      </c>
      <c r="G9" s="32">
        <v>18800</v>
      </c>
      <c r="H9" s="35" t="s">
        <v>178</v>
      </c>
      <c r="I9" s="36" t="s">
        <v>179</v>
      </c>
      <c r="J9" s="114" t="s">
        <v>277</v>
      </c>
    </row>
    <row r="10" spans="1:10" ht="278.5" customHeight="1" x14ac:dyDescent="0.55000000000000004">
      <c r="A10" s="110">
        <v>5</v>
      </c>
      <c r="B10" s="3" t="s">
        <v>19</v>
      </c>
      <c r="C10" s="3" t="s">
        <v>21</v>
      </c>
      <c r="D10" s="14" t="s">
        <v>13</v>
      </c>
      <c r="E10" s="14" t="s">
        <v>278</v>
      </c>
      <c r="F10" s="31">
        <v>97794</v>
      </c>
      <c r="G10" s="32">
        <v>97255</v>
      </c>
      <c r="H10" s="37" t="s">
        <v>180</v>
      </c>
      <c r="I10" s="38" t="s">
        <v>181</v>
      </c>
      <c r="J10" s="114" t="s">
        <v>277</v>
      </c>
    </row>
    <row r="11" spans="1:10" ht="237" customHeight="1" x14ac:dyDescent="0.55000000000000004">
      <c r="A11" s="110">
        <v>6</v>
      </c>
      <c r="B11" s="3" t="s">
        <v>22</v>
      </c>
      <c r="C11" s="3" t="s">
        <v>149</v>
      </c>
      <c r="D11" s="14" t="s">
        <v>13</v>
      </c>
      <c r="E11" s="14" t="s">
        <v>14</v>
      </c>
      <c r="F11" s="4">
        <v>114795</v>
      </c>
      <c r="G11" s="5">
        <v>107473</v>
      </c>
      <c r="H11" s="15" t="s">
        <v>279</v>
      </c>
      <c r="I11" s="3" t="s">
        <v>280</v>
      </c>
      <c r="J11" s="111" t="s">
        <v>182</v>
      </c>
    </row>
    <row r="12" spans="1:10" ht="155.5" customHeight="1" x14ac:dyDescent="0.55000000000000004">
      <c r="A12" s="110">
        <v>7</v>
      </c>
      <c r="B12" s="3" t="s">
        <v>22</v>
      </c>
      <c r="C12" s="3" t="s">
        <v>23</v>
      </c>
      <c r="D12" s="2" t="s">
        <v>13</v>
      </c>
      <c r="E12" s="2" t="s">
        <v>14</v>
      </c>
      <c r="F12" s="31">
        <v>5506</v>
      </c>
      <c r="G12" s="32">
        <v>5506</v>
      </c>
      <c r="H12" s="33" t="s">
        <v>183</v>
      </c>
      <c r="I12" s="39" t="s">
        <v>184</v>
      </c>
      <c r="J12" s="114" t="s">
        <v>185</v>
      </c>
    </row>
    <row r="13" spans="1:10" ht="155.5" customHeight="1" x14ac:dyDescent="0.55000000000000004">
      <c r="A13" s="110">
        <v>8</v>
      </c>
      <c r="B13" s="3" t="s">
        <v>22</v>
      </c>
      <c r="C13" s="3" t="s">
        <v>24</v>
      </c>
      <c r="D13" s="2" t="s">
        <v>13</v>
      </c>
      <c r="E13" s="2" t="s">
        <v>14</v>
      </c>
      <c r="F13" s="31">
        <v>595</v>
      </c>
      <c r="G13" s="40">
        <v>595</v>
      </c>
      <c r="H13" s="41" t="s">
        <v>186</v>
      </c>
      <c r="I13" s="39" t="s">
        <v>187</v>
      </c>
      <c r="J13" s="114" t="s">
        <v>185</v>
      </c>
    </row>
    <row r="14" spans="1:10" ht="241.5" customHeight="1" x14ac:dyDescent="0.55000000000000004">
      <c r="A14" s="110">
        <v>9</v>
      </c>
      <c r="B14" s="3" t="s">
        <v>25</v>
      </c>
      <c r="C14" s="3" t="s">
        <v>26</v>
      </c>
      <c r="D14" s="2" t="s">
        <v>13</v>
      </c>
      <c r="E14" s="2" t="s">
        <v>14</v>
      </c>
      <c r="F14" s="31">
        <v>4214</v>
      </c>
      <c r="G14" s="32">
        <v>3774</v>
      </c>
      <c r="H14" s="63" t="s">
        <v>281</v>
      </c>
      <c r="I14" s="64" t="s">
        <v>282</v>
      </c>
      <c r="J14" s="114" t="s">
        <v>277</v>
      </c>
    </row>
    <row r="15" spans="1:10" ht="108" customHeight="1" x14ac:dyDescent="0.55000000000000004">
      <c r="A15" s="110">
        <v>10</v>
      </c>
      <c r="B15" s="3" t="s">
        <v>25</v>
      </c>
      <c r="C15" s="3" t="s">
        <v>27</v>
      </c>
      <c r="D15" s="2" t="s">
        <v>13</v>
      </c>
      <c r="E15" s="2" t="s">
        <v>14</v>
      </c>
      <c r="F15" s="31">
        <v>1876</v>
      </c>
      <c r="G15" s="40">
        <v>1876</v>
      </c>
      <c r="H15" s="41" t="s">
        <v>188</v>
      </c>
      <c r="I15" s="39" t="s">
        <v>379</v>
      </c>
      <c r="J15" s="114" t="s">
        <v>185</v>
      </c>
    </row>
    <row r="16" spans="1:10" ht="106" customHeight="1" x14ac:dyDescent="0.55000000000000004">
      <c r="A16" s="110">
        <v>11</v>
      </c>
      <c r="B16" s="3" t="s">
        <v>146</v>
      </c>
      <c r="C16" s="3" t="s">
        <v>147</v>
      </c>
      <c r="D16" s="2" t="s">
        <v>13</v>
      </c>
      <c r="E16" s="2" t="s">
        <v>14</v>
      </c>
      <c r="F16" s="4">
        <f>2660+267</f>
        <v>2927</v>
      </c>
      <c r="G16" s="1">
        <f>460+267</f>
        <v>727</v>
      </c>
      <c r="H16" s="6" t="s">
        <v>294</v>
      </c>
      <c r="I16" s="7" t="s">
        <v>295</v>
      </c>
      <c r="J16" s="111" t="s">
        <v>283</v>
      </c>
    </row>
    <row r="17" spans="1:10" ht="409.5" customHeight="1" x14ac:dyDescent="0.55000000000000004">
      <c r="A17" s="110">
        <v>12</v>
      </c>
      <c r="B17" s="3" t="s">
        <v>28</v>
      </c>
      <c r="C17" s="3" t="s">
        <v>29</v>
      </c>
      <c r="D17" s="2" t="s">
        <v>13</v>
      </c>
      <c r="E17" s="2" t="s">
        <v>14</v>
      </c>
      <c r="F17" s="4">
        <v>86278</v>
      </c>
      <c r="G17" s="1">
        <v>80746</v>
      </c>
      <c r="H17" s="6" t="s">
        <v>298</v>
      </c>
      <c r="I17" s="7" t="s">
        <v>297</v>
      </c>
      <c r="J17" s="111" t="s">
        <v>296</v>
      </c>
    </row>
    <row r="18" spans="1:10" ht="246" customHeight="1" x14ac:dyDescent="0.55000000000000004">
      <c r="A18" s="110">
        <v>13</v>
      </c>
      <c r="B18" s="3" t="s">
        <v>148</v>
      </c>
      <c r="C18" s="3" t="s">
        <v>30</v>
      </c>
      <c r="D18" s="14" t="s">
        <v>13</v>
      </c>
      <c r="E18" s="14" t="s">
        <v>14</v>
      </c>
      <c r="F18" s="16">
        <f>11414+13214+1378+55</f>
        <v>26061</v>
      </c>
      <c r="G18" s="16">
        <f>11414+13214+1378+55</f>
        <v>26061</v>
      </c>
      <c r="H18" s="15" t="s">
        <v>369</v>
      </c>
      <c r="I18" s="7" t="s">
        <v>299</v>
      </c>
      <c r="J18" s="111" t="s">
        <v>284</v>
      </c>
    </row>
    <row r="19" spans="1:10" ht="409.5" customHeight="1" x14ac:dyDescent="0.55000000000000004">
      <c r="A19" s="138">
        <v>14</v>
      </c>
      <c r="B19" s="140" t="s">
        <v>31</v>
      </c>
      <c r="C19" s="140" t="s">
        <v>375</v>
      </c>
      <c r="D19" s="142" t="s">
        <v>13</v>
      </c>
      <c r="E19" s="142" t="s">
        <v>14</v>
      </c>
      <c r="F19" s="155">
        <f>45002+112538</f>
        <v>157540</v>
      </c>
      <c r="G19" s="157">
        <f>45002+112526</f>
        <v>157528</v>
      </c>
      <c r="H19" s="153" t="s">
        <v>376</v>
      </c>
      <c r="I19" s="140" t="s">
        <v>377</v>
      </c>
      <c r="J19" s="159" t="s">
        <v>285</v>
      </c>
    </row>
    <row r="20" spans="1:10" ht="114.5" customHeight="1" x14ac:dyDescent="0.55000000000000004">
      <c r="A20" s="139"/>
      <c r="B20" s="141"/>
      <c r="C20" s="141"/>
      <c r="D20" s="143"/>
      <c r="E20" s="143"/>
      <c r="F20" s="156"/>
      <c r="G20" s="158"/>
      <c r="H20" s="154"/>
      <c r="I20" s="141"/>
      <c r="J20" s="160"/>
    </row>
    <row r="21" spans="1:10" ht="175.5" customHeight="1" x14ac:dyDescent="0.55000000000000004">
      <c r="A21" s="110">
        <v>15</v>
      </c>
      <c r="B21" s="3" t="s">
        <v>32</v>
      </c>
      <c r="C21" s="3" t="s">
        <v>33</v>
      </c>
      <c r="D21" s="2" t="s">
        <v>13</v>
      </c>
      <c r="E21" s="2" t="s">
        <v>14</v>
      </c>
      <c r="F21" s="16">
        <f>473937+128+5042+13178+1</f>
        <v>492286</v>
      </c>
      <c r="G21" s="16">
        <v>491089</v>
      </c>
      <c r="H21" s="6" t="s">
        <v>300</v>
      </c>
      <c r="I21" s="7" t="s">
        <v>301</v>
      </c>
      <c r="J21" s="111" t="s">
        <v>168</v>
      </c>
    </row>
    <row r="22" spans="1:10" ht="132" x14ac:dyDescent="0.55000000000000004">
      <c r="A22" s="110">
        <v>16</v>
      </c>
      <c r="B22" s="3" t="s">
        <v>34</v>
      </c>
      <c r="C22" s="3" t="s">
        <v>35</v>
      </c>
      <c r="D22" s="58" t="s">
        <v>13</v>
      </c>
      <c r="E22" s="58" t="s">
        <v>242</v>
      </c>
      <c r="F22" s="59">
        <v>31298</v>
      </c>
      <c r="G22" s="60">
        <v>31298</v>
      </c>
      <c r="H22" s="61" t="s">
        <v>302</v>
      </c>
      <c r="I22" s="7" t="s">
        <v>303</v>
      </c>
      <c r="J22" s="115" t="s">
        <v>243</v>
      </c>
    </row>
    <row r="23" spans="1:10" ht="99" x14ac:dyDescent="0.55000000000000004">
      <c r="A23" s="110">
        <v>17</v>
      </c>
      <c r="B23" s="3" t="s">
        <v>36</v>
      </c>
      <c r="C23" s="3" t="s">
        <v>37</v>
      </c>
      <c r="D23" s="58" t="s">
        <v>13</v>
      </c>
      <c r="E23" s="58" t="s">
        <v>14</v>
      </c>
      <c r="F23" s="59">
        <v>3116</v>
      </c>
      <c r="G23" s="60">
        <v>3116</v>
      </c>
      <c r="H23" s="61" t="s">
        <v>304</v>
      </c>
      <c r="I23" s="7" t="s">
        <v>382</v>
      </c>
      <c r="J23" s="115" t="s">
        <v>244</v>
      </c>
    </row>
    <row r="24" spans="1:10" ht="148" customHeight="1" x14ac:dyDescent="0.55000000000000004">
      <c r="A24" s="110">
        <v>18</v>
      </c>
      <c r="B24" s="3" t="s">
        <v>38</v>
      </c>
      <c r="C24" s="3" t="s">
        <v>150</v>
      </c>
      <c r="D24" s="58" t="s">
        <v>13</v>
      </c>
      <c r="E24" s="58" t="s">
        <v>14</v>
      </c>
      <c r="F24" s="59">
        <v>17667</v>
      </c>
      <c r="G24" s="60">
        <v>17667</v>
      </c>
      <c r="H24" s="61" t="s">
        <v>305</v>
      </c>
      <c r="I24" s="7" t="s">
        <v>306</v>
      </c>
      <c r="J24" s="115" t="s">
        <v>245</v>
      </c>
    </row>
    <row r="25" spans="1:10" ht="286.5" customHeight="1" x14ac:dyDescent="0.55000000000000004">
      <c r="A25" s="110">
        <v>19</v>
      </c>
      <c r="B25" s="3" t="s">
        <v>39</v>
      </c>
      <c r="C25" s="3" t="s">
        <v>40</v>
      </c>
      <c r="D25" s="58" t="s">
        <v>13</v>
      </c>
      <c r="E25" s="58" t="s">
        <v>246</v>
      </c>
      <c r="F25" s="59">
        <v>2188967</v>
      </c>
      <c r="G25" s="60">
        <v>330408</v>
      </c>
      <c r="H25" s="61" t="s">
        <v>307</v>
      </c>
      <c r="I25" s="3" t="s">
        <v>308</v>
      </c>
      <c r="J25" s="115" t="s">
        <v>247</v>
      </c>
    </row>
    <row r="26" spans="1:10" ht="187.5" customHeight="1" x14ac:dyDescent="0.55000000000000004">
      <c r="A26" s="110">
        <v>20</v>
      </c>
      <c r="B26" s="3" t="s">
        <v>41</v>
      </c>
      <c r="C26" s="3" t="s">
        <v>42</v>
      </c>
      <c r="D26" s="58" t="s">
        <v>13</v>
      </c>
      <c r="E26" s="58" t="s">
        <v>242</v>
      </c>
      <c r="F26" s="59">
        <v>251063</v>
      </c>
      <c r="G26" s="60">
        <v>242827</v>
      </c>
      <c r="H26" s="61" t="s">
        <v>309</v>
      </c>
      <c r="I26" s="7" t="s">
        <v>310</v>
      </c>
      <c r="J26" s="115" t="s">
        <v>248</v>
      </c>
    </row>
    <row r="27" spans="1:10" ht="115.5" x14ac:dyDescent="0.55000000000000004">
      <c r="A27" s="110">
        <v>21</v>
      </c>
      <c r="B27" s="3" t="s">
        <v>43</v>
      </c>
      <c r="C27" s="3" t="s">
        <v>44</v>
      </c>
      <c r="D27" s="2" t="s">
        <v>13</v>
      </c>
      <c r="E27" s="2" t="s">
        <v>14</v>
      </c>
      <c r="F27" s="29">
        <v>48466</v>
      </c>
      <c r="G27" s="30">
        <v>48466</v>
      </c>
      <c r="H27" s="33" t="s">
        <v>311</v>
      </c>
      <c r="I27" s="38" t="s">
        <v>374</v>
      </c>
      <c r="J27" s="114" t="s">
        <v>373</v>
      </c>
    </row>
    <row r="28" spans="1:10" ht="92" customHeight="1" x14ac:dyDescent="0.55000000000000004">
      <c r="A28" s="110">
        <v>23</v>
      </c>
      <c r="B28" s="3" t="s">
        <v>45</v>
      </c>
      <c r="C28" s="3" t="s">
        <v>46</v>
      </c>
      <c r="D28" s="2" t="s">
        <v>13</v>
      </c>
      <c r="E28" s="2" t="s">
        <v>14</v>
      </c>
      <c r="F28" s="31">
        <v>18111</v>
      </c>
      <c r="G28" s="32">
        <v>18111</v>
      </c>
      <c r="H28" s="33" t="s">
        <v>189</v>
      </c>
      <c r="I28" s="38" t="s">
        <v>190</v>
      </c>
      <c r="J28" s="114" t="s">
        <v>177</v>
      </c>
    </row>
    <row r="29" spans="1:10" ht="162" customHeight="1" x14ac:dyDescent="0.55000000000000004">
      <c r="A29" s="110">
        <v>24</v>
      </c>
      <c r="B29" s="3" t="s">
        <v>47</v>
      </c>
      <c r="C29" s="3" t="s">
        <v>48</v>
      </c>
      <c r="D29" s="2" t="s">
        <v>13</v>
      </c>
      <c r="E29" s="2" t="s">
        <v>288</v>
      </c>
      <c r="F29" s="31">
        <v>2007911</v>
      </c>
      <c r="G29" s="32">
        <v>93998</v>
      </c>
      <c r="H29" s="33" t="s">
        <v>191</v>
      </c>
      <c r="I29" s="38" t="s">
        <v>192</v>
      </c>
      <c r="J29" s="116" t="s">
        <v>277</v>
      </c>
    </row>
    <row r="30" spans="1:10" ht="82.5" x14ac:dyDescent="0.55000000000000004">
      <c r="A30" s="110">
        <v>25</v>
      </c>
      <c r="B30" s="3" t="s">
        <v>49</v>
      </c>
      <c r="C30" s="3" t="s">
        <v>143</v>
      </c>
      <c r="D30" s="2" t="s">
        <v>13</v>
      </c>
      <c r="E30" s="2" t="s">
        <v>289</v>
      </c>
      <c r="F30" s="4">
        <v>75017</v>
      </c>
      <c r="G30" s="4">
        <v>75017</v>
      </c>
      <c r="H30" s="6" t="s">
        <v>312</v>
      </c>
      <c r="I30" s="7" t="s">
        <v>144</v>
      </c>
      <c r="J30" s="111" t="s">
        <v>50</v>
      </c>
    </row>
    <row r="31" spans="1:10" ht="82.5" x14ac:dyDescent="0.55000000000000004">
      <c r="A31" s="110">
        <v>26</v>
      </c>
      <c r="B31" s="3" t="s">
        <v>51</v>
      </c>
      <c r="C31" s="3" t="s">
        <v>52</v>
      </c>
      <c r="D31" s="2" t="s">
        <v>13</v>
      </c>
      <c r="E31" s="108" t="s">
        <v>14</v>
      </c>
      <c r="F31" s="109">
        <v>900</v>
      </c>
      <c r="G31" s="109">
        <v>900</v>
      </c>
      <c r="H31" s="73" t="s">
        <v>313</v>
      </c>
      <c r="I31" s="106" t="s">
        <v>145</v>
      </c>
      <c r="J31" s="117" t="s">
        <v>50</v>
      </c>
    </row>
    <row r="32" spans="1:10" ht="232" customHeight="1" x14ac:dyDescent="0.55000000000000004">
      <c r="A32" s="110">
        <v>27</v>
      </c>
      <c r="B32" s="3" t="s">
        <v>53</v>
      </c>
      <c r="C32" s="3" t="s">
        <v>151</v>
      </c>
      <c r="D32" s="2" t="s">
        <v>13</v>
      </c>
      <c r="E32" s="2" t="s">
        <v>14</v>
      </c>
      <c r="F32" s="49">
        <v>407070</v>
      </c>
      <c r="G32" s="50">
        <v>407070</v>
      </c>
      <c r="H32" s="44" t="s">
        <v>314</v>
      </c>
      <c r="I32" s="99" t="s">
        <v>292</v>
      </c>
      <c r="J32" s="118" t="s">
        <v>293</v>
      </c>
    </row>
    <row r="33" spans="1:10" ht="133" customHeight="1" x14ac:dyDescent="0.55000000000000004">
      <c r="A33" s="110">
        <v>28</v>
      </c>
      <c r="B33" s="3" t="s">
        <v>54</v>
      </c>
      <c r="C33" s="3" t="s">
        <v>152</v>
      </c>
      <c r="D33" s="2" t="s">
        <v>13</v>
      </c>
      <c r="E33" s="2" t="s">
        <v>14</v>
      </c>
      <c r="F33" s="67">
        <v>968312</v>
      </c>
      <c r="G33" s="98">
        <v>968312</v>
      </c>
      <c r="H33" s="100" t="s">
        <v>216</v>
      </c>
      <c r="I33" s="101" t="s">
        <v>315</v>
      </c>
      <c r="J33" s="119" t="s">
        <v>217</v>
      </c>
    </row>
    <row r="34" spans="1:10" ht="164.5" customHeight="1" x14ac:dyDescent="0.55000000000000004">
      <c r="A34" s="120">
        <v>29</v>
      </c>
      <c r="B34" s="39" t="s">
        <v>199</v>
      </c>
      <c r="C34" s="39" t="s">
        <v>200</v>
      </c>
      <c r="D34" s="45" t="s">
        <v>193</v>
      </c>
      <c r="E34" s="93" t="s">
        <v>194</v>
      </c>
      <c r="F34" s="94">
        <v>1876046</v>
      </c>
      <c r="G34" s="95">
        <v>136160</v>
      </c>
      <c r="H34" s="96" t="s">
        <v>316</v>
      </c>
      <c r="I34" s="97" t="s">
        <v>195</v>
      </c>
      <c r="J34" s="121" t="s">
        <v>196</v>
      </c>
    </row>
    <row r="35" spans="1:10" ht="110.5" customHeight="1" x14ac:dyDescent="0.55000000000000004">
      <c r="A35" s="122">
        <v>30</v>
      </c>
      <c r="B35" s="34" t="s">
        <v>55</v>
      </c>
      <c r="C35" s="34" t="s">
        <v>56</v>
      </c>
      <c r="D35" s="88" t="s">
        <v>13</v>
      </c>
      <c r="E35" s="88" t="s">
        <v>14</v>
      </c>
      <c r="F35" s="24">
        <v>673642</v>
      </c>
      <c r="G35" s="25">
        <v>181909</v>
      </c>
      <c r="H35" s="19" t="s">
        <v>317</v>
      </c>
      <c r="I35" s="34" t="s">
        <v>223</v>
      </c>
      <c r="J35" s="113" t="s">
        <v>224</v>
      </c>
    </row>
    <row r="36" spans="1:10" ht="409.5" x14ac:dyDescent="0.55000000000000004">
      <c r="A36" s="120">
        <v>31</v>
      </c>
      <c r="B36" s="39" t="s">
        <v>57</v>
      </c>
      <c r="C36" s="39" t="s">
        <v>318</v>
      </c>
      <c r="D36" s="89" t="s">
        <v>13</v>
      </c>
      <c r="E36" s="89" t="s">
        <v>14</v>
      </c>
      <c r="F36" s="31">
        <v>12283670</v>
      </c>
      <c r="G36" s="32">
        <v>12283670</v>
      </c>
      <c r="H36" s="33" t="s">
        <v>197</v>
      </c>
      <c r="I36" s="39" t="s">
        <v>198</v>
      </c>
      <c r="J36" s="114" t="s">
        <v>177</v>
      </c>
    </row>
    <row r="37" spans="1:10" ht="123" customHeight="1" x14ac:dyDescent="0.55000000000000004">
      <c r="A37" s="110">
        <v>32</v>
      </c>
      <c r="B37" s="3" t="s">
        <v>58</v>
      </c>
      <c r="C37" s="3" t="s">
        <v>59</v>
      </c>
      <c r="D37" s="62" t="s">
        <v>13</v>
      </c>
      <c r="E37" s="62" t="s">
        <v>249</v>
      </c>
      <c r="F37" s="59">
        <v>843891</v>
      </c>
      <c r="G37" s="60">
        <v>809559</v>
      </c>
      <c r="H37" s="61" t="s">
        <v>250</v>
      </c>
      <c r="I37" s="7" t="s">
        <v>251</v>
      </c>
      <c r="J37" s="115" t="s">
        <v>252</v>
      </c>
    </row>
    <row r="38" spans="1:10" ht="115.5" x14ac:dyDescent="0.55000000000000004">
      <c r="A38" s="110">
        <v>33</v>
      </c>
      <c r="B38" s="3" t="s">
        <v>60</v>
      </c>
      <c r="C38" s="3" t="s">
        <v>61</v>
      </c>
      <c r="D38" s="58" t="s">
        <v>62</v>
      </c>
      <c r="E38" s="2" t="s">
        <v>249</v>
      </c>
      <c r="F38" s="59">
        <v>8570</v>
      </c>
      <c r="G38" s="60">
        <v>8570</v>
      </c>
      <c r="H38" s="61" t="s">
        <v>319</v>
      </c>
      <c r="I38" s="7" t="s">
        <v>320</v>
      </c>
      <c r="J38" s="115" t="s">
        <v>253</v>
      </c>
    </row>
    <row r="39" spans="1:10" ht="115.5" x14ac:dyDescent="0.55000000000000004">
      <c r="A39" s="110">
        <v>34</v>
      </c>
      <c r="B39" s="65" t="s">
        <v>64</v>
      </c>
      <c r="C39" s="65" t="s">
        <v>65</v>
      </c>
      <c r="D39" s="66" t="s">
        <v>63</v>
      </c>
      <c r="E39" s="66" t="s">
        <v>14</v>
      </c>
      <c r="F39" s="67">
        <f>22184+13448</f>
        <v>35632</v>
      </c>
      <c r="G39" s="68">
        <f>22184+13448</f>
        <v>35632</v>
      </c>
      <c r="H39" s="102" t="s">
        <v>322</v>
      </c>
      <c r="I39" s="101" t="s">
        <v>321</v>
      </c>
      <c r="J39" s="123" t="s">
        <v>225</v>
      </c>
    </row>
    <row r="40" spans="1:10" ht="285" customHeight="1" x14ac:dyDescent="0.55000000000000004">
      <c r="A40" s="110">
        <v>35</v>
      </c>
      <c r="B40" s="69" t="s">
        <v>66</v>
      </c>
      <c r="C40" s="69" t="s">
        <v>67</v>
      </c>
      <c r="D40" s="70" t="s">
        <v>63</v>
      </c>
      <c r="E40" s="70" t="s">
        <v>242</v>
      </c>
      <c r="F40" s="71">
        <v>2024224</v>
      </c>
      <c r="G40" s="72">
        <v>2022368</v>
      </c>
      <c r="H40" s="73" t="s">
        <v>323</v>
      </c>
      <c r="I40" s="69" t="s">
        <v>324</v>
      </c>
      <c r="J40" s="124" t="s">
        <v>286</v>
      </c>
    </row>
    <row r="41" spans="1:10" ht="148.5" x14ac:dyDescent="0.55000000000000004">
      <c r="A41" s="110">
        <v>36</v>
      </c>
      <c r="B41" s="3" t="s">
        <v>53</v>
      </c>
      <c r="C41" s="3" t="s">
        <v>68</v>
      </c>
      <c r="D41" s="2" t="s">
        <v>63</v>
      </c>
      <c r="E41" s="2" t="s">
        <v>14</v>
      </c>
      <c r="F41" s="49">
        <v>20317</v>
      </c>
      <c r="G41" s="74">
        <v>20317</v>
      </c>
      <c r="H41" s="103" t="s">
        <v>325</v>
      </c>
      <c r="I41" s="99" t="s">
        <v>218</v>
      </c>
      <c r="J41" s="118" t="s">
        <v>219</v>
      </c>
    </row>
    <row r="42" spans="1:10" ht="215.5" customHeight="1" x14ac:dyDescent="0.55000000000000004">
      <c r="A42" s="110">
        <v>37</v>
      </c>
      <c r="B42" s="3" t="s">
        <v>69</v>
      </c>
      <c r="C42" s="3" t="s">
        <v>153</v>
      </c>
      <c r="D42" s="2" t="s">
        <v>63</v>
      </c>
      <c r="E42" s="2" t="s">
        <v>14</v>
      </c>
      <c r="F42" s="4">
        <v>8690</v>
      </c>
      <c r="G42" s="4">
        <v>8690</v>
      </c>
      <c r="H42" s="6" t="s">
        <v>140</v>
      </c>
      <c r="I42" s="7" t="s">
        <v>141</v>
      </c>
      <c r="J42" s="111" t="s">
        <v>70</v>
      </c>
    </row>
    <row r="43" spans="1:10" ht="278.5" customHeight="1" x14ac:dyDescent="0.55000000000000004">
      <c r="A43" s="120">
        <v>38</v>
      </c>
      <c r="B43" s="39" t="s">
        <v>71</v>
      </c>
      <c r="C43" s="39" t="s">
        <v>205</v>
      </c>
      <c r="D43" s="45" t="s">
        <v>63</v>
      </c>
      <c r="E43" s="45" t="s">
        <v>201</v>
      </c>
      <c r="F43" s="31">
        <f>3068316+4961</f>
        <v>3073277</v>
      </c>
      <c r="G43" s="40">
        <f>1129547+4961</f>
        <v>1134508</v>
      </c>
      <c r="H43" s="46" t="s">
        <v>326</v>
      </c>
      <c r="I43" s="47" t="s">
        <v>327</v>
      </c>
      <c r="J43" s="114" t="s">
        <v>215</v>
      </c>
    </row>
    <row r="44" spans="1:10" ht="227.5" customHeight="1" x14ac:dyDescent="0.55000000000000004">
      <c r="A44" s="120">
        <v>39</v>
      </c>
      <c r="B44" s="39" t="s">
        <v>202</v>
      </c>
      <c r="C44" s="39" t="s">
        <v>72</v>
      </c>
      <c r="D44" s="45" t="s">
        <v>63</v>
      </c>
      <c r="E44" s="45" t="s">
        <v>14</v>
      </c>
      <c r="F44" s="31">
        <v>186088</v>
      </c>
      <c r="G44" s="32">
        <v>186088</v>
      </c>
      <c r="H44" s="33" t="s">
        <v>203</v>
      </c>
      <c r="I44" s="39" t="s">
        <v>204</v>
      </c>
      <c r="J44" s="114" t="s">
        <v>177</v>
      </c>
    </row>
    <row r="45" spans="1:10" ht="199.5" customHeight="1" x14ac:dyDescent="0.55000000000000004">
      <c r="A45" s="110">
        <v>40</v>
      </c>
      <c r="B45" s="3" t="s">
        <v>73</v>
      </c>
      <c r="C45" s="3" t="s">
        <v>154</v>
      </c>
      <c r="D45" s="2" t="s">
        <v>63</v>
      </c>
      <c r="E45" s="2" t="s">
        <v>14</v>
      </c>
      <c r="F45" s="4">
        <v>7294</v>
      </c>
      <c r="G45" s="4">
        <v>7294</v>
      </c>
      <c r="H45" s="15" t="s">
        <v>328</v>
      </c>
      <c r="I45" s="7" t="s">
        <v>329</v>
      </c>
      <c r="J45" s="111" t="s">
        <v>287</v>
      </c>
    </row>
    <row r="46" spans="1:10" ht="250.5" customHeight="1" x14ac:dyDescent="0.55000000000000004">
      <c r="A46" s="120">
        <v>41</v>
      </c>
      <c r="B46" s="39" t="s">
        <v>74</v>
      </c>
      <c r="C46" s="39" t="s">
        <v>75</v>
      </c>
      <c r="D46" s="45" t="s">
        <v>63</v>
      </c>
      <c r="E46" s="45" t="s">
        <v>14</v>
      </c>
      <c r="F46" s="31">
        <v>44722</v>
      </c>
      <c r="G46" s="32">
        <v>44722</v>
      </c>
      <c r="H46" s="33" t="s">
        <v>206</v>
      </c>
      <c r="I46" s="39" t="s">
        <v>176</v>
      </c>
      <c r="J46" s="114" t="s">
        <v>177</v>
      </c>
    </row>
    <row r="47" spans="1:10" ht="250.5" customHeight="1" x14ac:dyDescent="0.55000000000000004">
      <c r="A47" s="110">
        <v>42</v>
      </c>
      <c r="B47" s="3" t="s">
        <v>76</v>
      </c>
      <c r="C47" s="3" t="s">
        <v>77</v>
      </c>
      <c r="D47" s="14" t="s">
        <v>63</v>
      </c>
      <c r="E47" s="14" t="s">
        <v>14</v>
      </c>
      <c r="F47" s="24">
        <v>7810</v>
      </c>
      <c r="G47" s="25">
        <v>7810</v>
      </c>
      <c r="H47" s="23" t="s">
        <v>165</v>
      </c>
      <c r="I47" s="21" t="s">
        <v>166</v>
      </c>
      <c r="J47" s="111" t="s">
        <v>167</v>
      </c>
    </row>
    <row r="48" spans="1:10" ht="223.5" customHeight="1" x14ac:dyDescent="0.55000000000000004">
      <c r="A48" s="110">
        <v>43</v>
      </c>
      <c r="B48" s="3" t="s">
        <v>78</v>
      </c>
      <c r="C48" s="3" t="s">
        <v>79</v>
      </c>
      <c r="D48" s="14" t="s">
        <v>63</v>
      </c>
      <c r="E48" s="14" t="s">
        <v>14</v>
      </c>
      <c r="F48" s="17">
        <f>6908+2003</f>
        <v>8911</v>
      </c>
      <c r="G48" s="18">
        <f>6908+2003</f>
        <v>8911</v>
      </c>
      <c r="H48" s="19" t="s">
        <v>330</v>
      </c>
      <c r="I48" s="20" t="s">
        <v>331</v>
      </c>
      <c r="J48" s="113" t="s">
        <v>226</v>
      </c>
    </row>
    <row r="49" spans="1:22" ht="132" x14ac:dyDescent="0.55000000000000004">
      <c r="A49" s="122">
        <v>44</v>
      </c>
      <c r="B49" s="34" t="s">
        <v>80</v>
      </c>
      <c r="C49" s="34" t="s">
        <v>230</v>
      </c>
      <c r="D49" s="88" t="s">
        <v>63</v>
      </c>
      <c r="E49" s="88" t="s">
        <v>14</v>
      </c>
      <c r="F49" s="24">
        <v>14452</v>
      </c>
      <c r="G49" s="25">
        <v>14452</v>
      </c>
      <c r="H49" s="19" t="s">
        <v>227</v>
      </c>
      <c r="I49" s="34" t="s">
        <v>228</v>
      </c>
      <c r="J49" s="113" t="s">
        <v>229</v>
      </c>
    </row>
    <row r="50" spans="1:22" ht="146.5" customHeight="1" x14ac:dyDescent="0.55000000000000004">
      <c r="A50" s="110">
        <v>45</v>
      </c>
      <c r="B50" s="3" t="s">
        <v>81</v>
      </c>
      <c r="C50" s="3" t="s">
        <v>82</v>
      </c>
      <c r="D50" s="14" t="s">
        <v>371</v>
      </c>
      <c r="E50" s="14" t="s">
        <v>14</v>
      </c>
      <c r="F50" s="31">
        <v>18491</v>
      </c>
      <c r="G50" s="32">
        <v>18491</v>
      </c>
      <c r="H50" s="33" t="s">
        <v>372</v>
      </c>
      <c r="I50" s="38" t="s">
        <v>332</v>
      </c>
      <c r="J50" s="114" t="s">
        <v>171</v>
      </c>
    </row>
    <row r="51" spans="1:22" ht="82.5" x14ac:dyDescent="0.55000000000000004">
      <c r="A51" s="110">
        <v>46</v>
      </c>
      <c r="B51" s="3" t="s">
        <v>83</v>
      </c>
      <c r="C51" s="3" t="s">
        <v>84</v>
      </c>
      <c r="D51" s="14" t="s">
        <v>63</v>
      </c>
      <c r="E51" s="14" t="s">
        <v>14</v>
      </c>
      <c r="F51" s="4">
        <v>3438</v>
      </c>
      <c r="G51" s="4">
        <v>3438</v>
      </c>
      <c r="H51" s="15" t="s">
        <v>334</v>
      </c>
      <c r="I51" s="15" t="s">
        <v>333</v>
      </c>
      <c r="J51" s="111" t="s">
        <v>50</v>
      </c>
    </row>
    <row r="52" spans="1:22" ht="115.5" x14ac:dyDescent="0.55000000000000004">
      <c r="A52" s="110">
        <v>47</v>
      </c>
      <c r="B52" s="3" t="s">
        <v>85</v>
      </c>
      <c r="C52" s="3" t="s">
        <v>86</v>
      </c>
      <c r="D52" s="14" t="s">
        <v>63</v>
      </c>
      <c r="E52" s="14" t="s">
        <v>289</v>
      </c>
      <c r="F52" s="4">
        <v>89350</v>
      </c>
      <c r="G52" s="4">
        <v>89350</v>
      </c>
      <c r="H52" s="15" t="s">
        <v>335</v>
      </c>
      <c r="I52" s="7" t="s">
        <v>336</v>
      </c>
      <c r="J52" s="111" t="s">
        <v>50</v>
      </c>
    </row>
    <row r="53" spans="1:22" ht="409.5" x14ac:dyDescent="0.55000000000000004">
      <c r="A53" s="110">
        <v>48</v>
      </c>
      <c r="B53" s="3" t="s">
        <v>87</v>
      </c>
      <c r="C53" s="3" t="s">
        <v>88</v>
      </c>
      <c r="D53" s="2" t="s">
        <v>62</v>
      </c>
      <c r="E53" s="2" t="s">
        <v>14</v>
      </c>
      <c r="F53" s="31">
        <v>22927082</v>
      </c>
      <c r="G53" s="32">
        <v>22927082</v>
      </c>
      <c r="H53" s="33" t="s">
        <v>207</v>
      </c>
      <c r="I53" s="39" t="s">
        <v>198</v>
      </c>
      <c r="J53" s="114" t="s">
        <v>177</v>
      </c>
    </row>
    <row r="54" spans="1:22" ht="149.5" customHeight="1" x14ac:dyDescent="0.55000000000000004">
      <c r="A54" s="110">
        <v>49</v>
      </c>
      <c r="B54" s="3" t="s">
        <v>89</v>
      </c>
      <c r="C54" s="3" t="s">
        <v>90</v>
      </c>
      <c r="D54" s="2" t="s">
        <v>62</v>
      </c>
      <c r="E54" s="2" t="s">
        <v>14</v>
      </c>
      <c r="F54" s="31">
        <v>96246</v>
      </c>
      <c r="G54" s="32">
        <f>F54</f>
        <v>96246</v>
      </c>
      <c r="H54" s="33" t="s">
        <v>378</v>
      </c>
      <c r="I54" s="39" t="s">
        <v>198</v>
      </c>
      <c r="J54" s="114" t="s">
        <v>177</v>
      </c>
    </row>
    <row r="55" spans="1:22" ht="177" customHeight="1" x14ac:dyDescent="0.55000000000000004">
      <c r="A55" s="110">
        <v>50</v>
      </c>
      <c r="B55" s="3" t="s">
        <v>15</v>
      </c>
      <c r="C55" s="3" t="s">
        <v>337</v>
      </c>
      <c r="D55" s="2" t="s">
        <v>91</v>
      </c>
      <c r="E55" s="2" t="s">
        <v>254</v>
      </c>
      <c r="F55" s="49">
        <f>4963+6355+82602</f>
        <v>93920</v>
      </c>
      <c r="G55" s="50">
        <f>4963+6355+82602</f>
        <v>93920</v>
      </c>
      <c r="H55" s="44" t="s">
        <v>339</v>
      </c>
      <c r="I55" s="99" t="s">
        <v>338</v>
      </c>
      <c r="J55" s="118" t="s">
        <v>255</v>
      </c>
      <c r="V55" s="10">
        <f ca="1">V55</f>
        <v>0</v>
      </c>
    </row>
    <row r="56" spans="1:22" ht="155.5" customHeight="1" x14ac:dyDescent="0.55000000000000004">
      <c r="A56" s="110">
        <v>51</v>
      </c>
      <c r="B56" s="3" t="s">
        <v>92</v>
      </c>
      <c r="C56" s="3" t="s">
        <v>93</v>
      </c>
      <c r="D56" s="2" t="s">
        <v>94</v>
      </c>
      <c r="E56" s="2" t="s">
        <v>14</v>
      </c>
      <c r="F56" s="31">
        <v>9910</v>
      </c>
      <c r="G56" s="32">
        <v>9910</v>
      </c>
      <c r="H56" s="33" t="s">
        <v>172</v>
      </c>
      <c r="I56" s="39" t="s">
        <v>173</v>
      </c>
      <c r="J56" s="114" t="s">
        <v>174</v>
      </c>
    </row>
    <row r="57" spans="1:22" ht="225" customHeight="1" x14ac:dyDescent="0.55000000000000004">
      <c r="A57" s="110">
        <v>52</v>
      </c>
      <c r="B57" s="3" t="s">
        <v>95</v>
      </c>
      <c r="C57" s="3" t="s">
        <v>96</v>
      </c>
      <c r="D57" s="2" t="s">
        <v>13</v>
      </c>
      <c r="E57" s="2" t="s">
        <v>14</v>
      </c>
      <c r="F57" s="17">
        <f>185081+39376+1846+7740</f>
        <v>234043</v>
      </c>
      <c r="G57" s="17">
        <f>185081+39376+1846+7740</f>
        <v>234043</v>
      </c>
      <c r="H57" s="22" t="s">
        <v>340</v>
      </c>
      <c r="I57" s="22" t="s">
        <v>341</v>
      </c>
      <c r="J57" s="111" t="s">
        <v>164</v>
      </c>
    </row>
    <row r="58" spans="1:22" ht="230.5" customHeight="1" x14ac:dyDescent="0.55000000000000004">
      <c r="A58" s="110">
        <v>53</v>
      </c>
      <c r="B58" s="3" t="s">
        <v>97</v>
      </c>
      <c r="C58" s="3" t="s">
        <v>155</v>
      </c>
      <c r="D58" s="2" t="s">
        <v>94</v>
      </c>
      <c r="E58" s="52" t="s">
        <v>290</v>
      </c>
      <c r="F58" s="31">
        <v>30405</v>
      </c>
      <c r="G58" s="32">
        <v>30405</v>
      </c>
      <c r="H58" s="48" t="s">
        <v>208</v>
      </c>
      <c r="I58" s="38" t="s">
        <v>209</v>
      </c>
      <c r="J58" s="114" t="s">
        <v>277</v>
      </c>
    </row>
    <row r="59" spans="1:22" ht="107.5" customHeight="1" x14ac:dyDescent="0.55000000000000004">
      <c r="A59" s="110">
        <v>54</v>
      </c>
      <c r="B59" s="3" t="s">
        <v>98</v>
      </c>
      <c r="C59" s="3" t="s">
        <v>99</v>
      </c>
      <c r="D59" s="2" t="s">
        <v>100</v>
      </c>
      <c r="E59" s="45" t="s">
        <v>14</v>
      </c>
      <c r="F59" s="31">
        <v>9616</v>
      </c>
      <c r="G59" s="32">
        <v>9616</v>
      </c>
      <c r="H59" s="33" t="s">
        <v>342</v>
      </c>
      <c r="I59" s="42" t="s">
        <v>343</v>
      </c>
      <c r="J59" s="114" t="s">
        <v>185</v>
      </c>
    </row>
    <row r="60" spans="1:22" ht="124" customHeight="1" x14ac:dyDescent="0.55000000000000004">
      <c r="A60" s="110">
        <v>55</v>
      </c>
      <c r="B60" s="3" t="s">
        <v>101</v>
      </c>
      <c r="C60" s="3" t="s">
        <v>102</v>
      </c>
      <c r="D60" s="2" t="s">
        <v>100</v>
      </c>
      <c r="E60" s="43" t="s">
        <v>210</v>
      </c>
      <c r="F60" s="31">
        <v>15701</v>
      </c>
      <c r="G60" s="32">
        <v>15701</v>
      </c>
      <c r="H60" s="44" t="s">
        <v>344</v>
      </c>
      <c r="I60" s="42" t="s">
        <v>211</v>
      </c>
      <c r="J60" s="125" t="s">
        <v>196</v>
      </c>
    </row>
    <row r="61" spans="1:22" ht="78" customHeight="1" x14ac:dyDescent="0.55000000000000004">
      <c r="A61" s="110">
        <v>56</v>
      </c>
      <c r="B61" s="3" t="s">
        <v>103</v>
      </c>
      <c r="C61" s="3" t="s">
        <v>104</v>
      </c>
      <c r="D61" s="2" t="s">
        <v>13</v>
      </c>
      <c r="E61" s="2" t="s">
        <v>14</v>
      </c>
      <c r="F61" s="4">
        <v>10380</v>
      </c>
      <c r="G61" s="5">
        <v>10380</v>
      </c>
      <c r="H61" s="15" t="s">
        <v>345</v>
      </c>
      <c r="I61" s="7" t="s">
        <v>346</v>
      </c>
      <c r="J61" s="111" t="s">
        <v>50</v>
      </c>
    </row>
    <row r="62" spans="1:22" ht="82.5" x14ac:dyDescent="0.55000000000000004">
      <c r="A62" s="110">
        <v>57</v>
      </c>
      <c r="B62" s="69" t="s">
        <v>105</v>
      </c>
      <c r="C62" s="69" t="s">
        <v>106</v>
      </c>
      <c r="D62" s="108" t="s">
        <v>107</v>
      </c>
      <c r="E62" s="108" t="s">
        <v>14</v>
      </c>
      <c r="F62" s="109">
        <v>201601</v>
      </c>
      <c r="G62" s="109">
        <v>201601</v>
      </c>
      <c r="H62" s="75" t="s">
        <v>347</v>
      </c>
      <c r="I62" s="106" t="s">
        <v>348</v>
      </c>
      <c r="J62" s="117" t="s">
        <v>50</v>
      </c>
    </row>
    <row r="63" spans="1:22" ht="99" x14ac:dyDescent="0.55000000000000004">
      <c r="A63" s="110">
        <v>58</v>
      </c>
      <c r="B63" s="3" t="s">
        <v>108</v>
      </c>
      <c r="C63" s="3" t="s">
        <v>109</v>
      </c>
      <c r="D63" s="2" t="s">
        <v>13</v>
      </c>
      <c r="E63" s="2" t="s">
        <v>14</v>
      </c>
      <c r="F63" s="49">
        <v>168590</v>
      </c>
      <c r="G63" s="50">
        <v>84295</v>
      </c>
      <c r="H63" s="44" t="s">
        <v>349</v>
      </c>
      <c r="I63" s="99" t="s">
        <v>350</v>
      </c>
      <c r="J63" s="126" t="s">
        <v>221</v>
      </c>
    </row>
    <row r="64" spans="1:22" ht="115.5" x14ac:dyDescent="0.55000000000000004">
      <c r="A64" s="110">
        <v>59</v>
      </c>
      <c r="B64" s="76" t="s">
        <v>110</v>
      </c>
      <c r="C64" s="76" t="s">
        <v>156</v>
      </c>
      <c r="D64" s="77" t="s">
        <v>13</v>
      </c>
      <c r="E64" s="77" t="s">
        <v>14</v>
      </c>
      <c r="F64" s="78">
        <v>22806</v>
      </c>
      <c r="G64" s="79">
        <v>11404</v>
      </c>
      <c r="H64" s="105" t="s">
        <v>352</v>
      </c>
      <c r="I64" s="104" t="s">
        <v>351</v>
      </c>
      <c r="J64" s="127" t="s">
        <v>222</v>
      </c>
    </row>
    <row r="65" spans="1:10" ht="96" customHeight="1" x14ac:dyDescent="0.55000000000000004">
      <c r="A65" s="110">
        <v>60</v>
      </c>
      <c r="B65" s="3" t="s">
        <v>111</v>
      </c>
      <c r="C65" s="3" t="s">
        <v>112</v>
      </c>
      <c r="D65" s="2" t="s">
        <v>13</v>
      </c>
      <c r="E65" s="2" t="s">
        <v>14</v>
      </c>
      <c r="F65" s="26">
        <v>1942</v>
      </c>
      <c r="G65" s="27">
        <v>973</v>
      </c>
      <c r="H65" s="28" t="s">
        <v>353</v>
      </c>
      <c r="I65" s="20" t="s">
        <v>169</v>
      </c>
      <c r="J65" s="112" t="s">
        <v>170</v>
      </c>
    </row>
    <row r="66" spans="1:10" ht="256" customHeight="1" x14ac:dyDescent="0.55000000000000004">
      <c r="A66" s="110">
        <v>61</v>
      </c>
      <c r="B66" s="3" t="s">
        <v>113</v>
      </c>
      <c r="C66" s="3" t="s">
        <v>157</v>
      </c>
      <c r="D66" s="2" t="s">
        <v>63</v>
      </c>
      <c r="E66" s="2" t="s">
        <v>14</v>
      </c>
      <c r="F66" s="4">
        <v>11361</v>
      </c>
      <c r="G66" s="5">
        <v>5680</v>
      </c>
      <c r="H66" s="15" t="s">
        <v>354</v>
      </c>
      <c r="I66" s="7" t="s">
        <v>114</v>
      </c>
      <c r="J66" s="111" t="s">
        <v>70</v>
      </c>
    </row>
    <row r="67" spans="1:10" ht="195" x14ac:dyDescent="0.55000000000000004">
      <c r="A67" s="110">
        <v>62</v>
      </c>
      <c r="B67" s="3" t="s">
        <v>115</v>
      </c>
      <c r="C67" s="3" t="s">
        <v>158</v>
      </c>
      <c r="D67" s="2" t="s">
        <v>13</v>
      </c>
      <c r="E67" s="2" t="s">
        <v>14</v>
      </c>
      <c r="F67" s="31">
        <v>9527</v>
      </c>
      <c r="G67" s="32">
        <v>2382</v>
      </c>
      <c r="H67" s="48" t="s">
        <v>212</v>
      </c>
      <c r="I67" s="39" t="s">
        <v>380</v>
      </c>
      <c r="J67" s="114" t="s">
        <v>185</v>
      </c>
    </row>
    <row r="68" spans="1:10" ht="115.5" x14ac:dyDescent="0.55000000000000004">
      <c r="A68" s="110">
        <v>63</v>
      </c>
      <c r="B68" s="69" t="s">
        <v>116</v>
      </c>
      <c r="C68" s="69" t="s">
        <v>117</v>
      </c>
      <c r="D68" s="108" t="s">
        <v>13</v>
      </c>
      <c r="E68" s="108" t="s">
        <v>14</v>
      </c>
      <c r="F68" s="80">
        <v>9483</v>
      </c>
      <c r="G68" s="81">
        <v>2371</v>
      </c>
      <c r="H68" s="82" t="s">
        <v>355</v>
      </c>
      <c r="I68" s="83" t="s">
        <v>213</v>
      </c>
      <c r="J68" s="128" t="s">
        <v>214</v>
      </c>
    </row>
    <row r="69" spans="1:10" ht="193.5" customHeight="1" x14ac:dyDescent="0.55000000000000004">
      <c r="A69" s="110">
        <v>64</v>
      </c>
      <c r="B69" s="3" t="s">
        <v>118</v>
      </c>
      <c r="C69" s="3" t="s">
        <v>159</v>
      </c>
      <c r="D69" s="2" t="s">
        <v>288</v>
      </c>
      <c r="E69" s="2" t="s">
        <v>290</v>
      </c>
      <c r="F69" s="49">
        <v>34279</v>
      </c>
      <c r="G69" s="74">
        <v>17140</v>
      </c>
      <c r="H69" s="103" t="s">
        <v>356</v>
      </c>
      <c r="I69" s="99" t="s">
        <v>357</v>
      </c>
      <c r="J69" s="126" t="s">
        <v>220</v>
      </c>
    </row>
    <row r="70" spans="1:10" ht="82.5" x14ac:dyDescent="0.55000000000000004">
      <c r="A70" s="110">
        <v>65</v>
      </c>
      <c r="B70" s="65" t="s">
        <v>119</v>
      </c>
      <c r="C70" s="65" t="s">
        <v>160</v>
      </c>
      <c r="D70" s="84" t="s">
        <v>267</v>
      </c>
      <c r="E70" s="84" t="s">
        <v>14</v>
      </c>
      <c r="F70" s="85">
        <v>2523</v>
      </c>
      <c r="G70" s="86">
        <v>631</v>
      </c>
      <c r="H70" s="87" t="s">
        <v>358</v>
      </c>
      <c r="I70" s="107" t="s">
        <v>256</v>
      </c>
      <c r="J70" s="129" t="s">
        <v>257</v>
      </c>
    </row>
    <row r="71" spans="1:10" ht="66" x14ac:dyDescent="0.55000000000000004">
      <c r="A71" s="110">
        <v>66</v>
      </c>
      <c r="B71" s="3" t="s">
        <v>120</v>
      </c>
      <c r="C71" s="3" t="s">
        <v>121</v>
      </c>
      <c r="D71" s="58" t="s">
        <v>107</v>
      </c>
      <c r="E71" s="58" t="s">
        <v>14</v>
      </c>
      <c r="F71" s="59">
        <v>198</v>
      </c>
      <c r="G71" s="60">
        <v>66</v>
      </c>
      <c r="H71" s="61" t="s">
        <v>258</v>
      </c>
      <c r="I71" s="7" t="s">
        <v>259</v>
      </c>
      <c r="J71" s="115" t="s">
        <v>260</v>
      </c>
    </row>
    <row r="72" spans="1:10" ht="82.5" x14ac:dyDescent="0.55000000000000004">
      <c r="A72" s="110">
        <v>67</v>
      </c>
      <c r="B72" s="3" t="s">
        <v>122</v>
      </c>
      <c r="C72" s="3" t="s">
        <v>161</v>
      </c>
      <c r="D72" s="58" t="s">
        <v>107</v>
      </c>
      <c r="E72" s="58" t="s">
        <v>14</v>
      </c>
      <c r="F72" s="59">
        <v>1523</v>
      </c>
      <c r="G72" s="60">
        <v>507</v>
      </c>
      <c r="H72" s="61" t="s">
        <v>261</v>
      </c>
      <c r="I72" s="7" t="s">
        <v>262</v>
      </c>
      <c r="J72" s="115" t="s">
        <v>260</v>
      </c>
    </row>
    <row r="73" spans="1:10" ht="99" x14ac:dyDescent="0.55000000000000004">
      <c r="A73" s="110">
        <v>68</v>
      </c>
      <c r="B73" s="3" t="s">
        <v>122</v>
      </c>
      <c r="C73" s="3" t="s">
        <v>123</v>
      </c>
      <c r="D73" s="58" t="s">
        <v>107</v>
      </c>
      <c r="E73" s="58" t="s">
        <v>14</v>
      </c>
      <c r="F73" s="59">
        <v>19209</v>
      </c>
      <c r="G73" s="1">
        <v>6412</v>
      </c>
      <c r="H73" s="6" t="s">
        <v>263</v>
      </c>
      <c r="I73" s="7" t="s">
        <v>264</v>
      </c>
      <c r="J73" s="115" t="s">
        <v>260</v>
      </c>
    </row>
    <row r="74" spans="1:10" ht="82.5" x14ac:dyDescent="0.55000000000000004">
      <c r="A74" s="110">
        <v>70</v>
      </c>
      <c r="B74" s="3" t="s">
        <v>119</v>
      </c>
      <c r="C74" s="3" t="s">
        <v>124</v>
      </c>
      <c r="D74" s="58" t="s">
        <v>13</v>
      </c>
      <c r="E74" s="58" t="s">
        <v>14</v>
      </c>
      <c r="F74" s="59">
        <v>1000</v>
      </c>
      <c r="G74" s="1">
        <v>250</v>
      </c>
      <c r="H74" s="6" t="s">
        <v>265</v>
      </c>
      <c r="I74" s="7" t="s">
        <v>266</v>
      </c>
      <c r="J74" s="115" t="s">
        <v>260</v>
      </c>
    </row>
    <row r="75" spans="1:10" ht="99" x14ac:dyDescent="0.55000000000000004">
      <c r="A75" s="110">
        <v>71</v>
      </c>
      <c r="B75" s="3" t="s">
        <v>125</v>
      </c>
      <c r="C75" s="3" t="s">
        <v>126</v>
      </c>
      <c r="D75" s="58" t="s">
        <v>13</v>
      </c>
      <c r="E75" s="58" t="s">
        <v>14</v>
      </c>
      <c r="F75" s="59">
        <v>1562</v>
      </c>
      <c r="G75" s="1">
        <v>331</v>
      </c>
      <c r="H75" s="6" t="s">
        <v>268</v>
      </c>
      <c r="I75" s="7" t="s">
        <v>269</v>
      </c>
      <c r="J75" s="115" t="s">
        <v>260</v>
      </c>
    </row>
    <row r="76" spans="1:10" ht="132" x14ac:dyDescent="0.55000000000000004">
      <c r="A76" s="122">
        <v>72</v>
      </c>
      <c r="B76" s="34" t="s">
        <v>55</v>
      </c>
      <c r="C76" s="34" t="s">
        <v>127</v>
      </c>
      <c r="D76" s="52" t="s">
        <v>13</v>
      </c>
      <c r="E76" s="52" t="s">
        <v>278</v>
      </c>
      <c r="F76" s="24">
        <v>32125</v>
      </c>
      <c r="G76" s="53">
        <v>16062</v>
      </c>
      <c r="H76" s="51" t="s">
        <v>359</v>
      </c>
      <c r="I76" s="34" t="s">
        <v>231</v>
      </c>
      <c r="J76" s="113" t="s">
        <v>224</v>
      </c>
    </row>
    <row r="77" spans="1:10" ht="82.5" x14ac:dyDescent="0.55000000000000004">
      <c r="A77" s="122">
        <v>73</v>
      </c>
      <c r="B77" s="34" t="s">
        <v>128</v>
      </c>
      <c r="C77" s="34" t="s">
        <v>381</v>
      </c>
      <c r="D77" s="52" t="s">
        <v>13</v>
      </c>
      <c r="E77" s="52" t="s">
        <v>14</v>
      </c>
      <c r="F77" s="54">
        <v>68835</v>
      </c>
      <c r="G77" s="55">
        <v>68835</v>
      </c>
      <c r="H77" s="56" t="s">
        <v>360</v>
      </c>
      <c r="I77" s="56" t="s">
        <v>232</v>
      </c>
      <c r="J77" s="113" t="s">
        <v>229</v>
      </c>
    </row>
    <row r="78" spans="1:10" ht="90.5" customHeight="1" x14ac:dyDescent="0.55000000000000004">
      <c r="A78" s="122">
        <v>75</v>
      </c>
      <c r="B78" s="34" t="s">
        <v>129</v>
      </c>
      <c r="C78" s="34" t="s">
        <v>162</v>
      </c>
      <c r="D78" s="52" t="s">
        <v>13</v>
      </c>
      <c r="E78" s="52" t="s">
        <v>14</v>
      </c>
      <c r="F78" s="24">
        <v>710</v>
      </c>
      <c r="G78" s="25">
        <v>178</v>
      </c>
      <c r="H78" s="19" t="s">
        <v>361</v>
      </c>
      <c r="I78" s="34" t="s">
        <v>233</v>
      </c>
      <c r="J78" s="113" t="s">
        <v>229</v>
      </c>
    </row>
    <row r="79" spans="1:10" ht="148.5" x14ac:dyDescent="0.55000000000000004">
      <c r="A79" s="122">
        <v>76</v>
      </c>
      <c r="B79" s="34" t="s">
        <v>130</v>
      </c>
      <c r="C79" s="34" t="s">
        <v>131</v>
      </c>
      <c r="D79" s="52" t="s">
        <v>13</v>
      </c>
      <c r="E79" s="52" t="s">
        <v>14</v>
      </c>
      <c r="F79" s="24">
        <v>5228</v>
      </c>
      <c r="G79" s="25">
        <v>1289</v>
      </c>
      <c r="H79" s="19" t="s">
        <v>362</v>
      </c>
      <c r="I79" s="34" t="s">
        <v>234</v>
      </c>
      <c r="J79" s="113" t="s">
        <v>235</v>
      </c>
    </row>
    <row r="80" spans="1:10" ht="225" customHeight="1" x14ac:dyDescent="0.55000000000000004">
      <c r="A80" s="122">
        <v>77</v>
      </c>
      <c r="B80" s="34" t="s">
        <v>132</v>
      </c>
      <c r="C80" s="34" t="s">
        <v>236</v>
      </c>
      <c r="D80" s="52" t="s">
        <v>13</v>
      </c>
      <c r="E80" s="52" t="s">
        <v>14</v>
      </c>
      <c r="F80" s="24">
        <f>7691+905</f>
        <v>8596</v>
      </c>
      <c r="G80" s="25">
        <f>3846+453</f>
        <v>4299</v>
      </c>
      <c r="H80" s="19" t="s">
        <v>363</v>
      </c>
      <c r="I80" s="34" t="s">
        <v>364</v>
      </c>
      <c r="J80" s="113" t="s">
        <v>229</v>
      </c>
    </row>
    <row r="81" spans="1:10" ht="178.5" customHeight="1" x14ac:dyDescent="0.55000000000000004">
      <c r="A81" s="122">
        <v>78</v>
      </c>
      <c r="B81" s="34" t="s">
        <v>133</v>
      </c>
      <c r="C81" s="34" t="s">
        <v>237</v>
      </c>
      <c r="D81" s="52" t="s">
        <v>13</v>
      </c>
      <c r="E81" s="52" t="s">
        <v>289</v>
      </c>
      <c r="F81" s="91">
        <v>25536</v>
      </c>
      <c r="G81" s="57">
        <v>11645</v>
      </c>
      <c r="H81" s="90" t="s">
        <v>365</v>
      </c>
      <c r="I81" s="34" t="s">
        <v>370</v>
      </c>
      <c r="J81" s="113" t="s">
        <v>224</v>
      </c>
    </row>
    <row r="82" spans="1:10" ht="80.5" customHeight="1" x14ac:dyDescent="0.55000000000000004">
      <c r="A82" s="122">
        <v>79</v>
      </c>
      <c r="B82" s="34" t="s">
        <v>133</v>
      </c>
      <c r="C82" s="34" t="s">
        <v>134</v>
      </c>
      <c r="D82" s="52" t="s">
        <v>13</v>
      </c>
      <c r="E82" s="52" t="s">
        <v>14</v>
      </c>
      <c r="F82" s="24">
        <v>2119</v>
      </c>
      <c r="G82" s="25">
        <v>1061</v>
      </c>
      <c r="H82" s="90" t="s">
        <v>291</v>
      </c>
      <c r="I82" s="92" t="s">
        <v>238</v>
      </c>
      <c r="J82" s="113" t="s">
        <v>224</v>
      </c>
    </row>
    <row r="83" spans="1:10" ht="166.5" customHeight="1" x14ac:dyDescent="0.55000000000000004">
      <c r="A83" s="122">
        <v>80</v>
      </c>
      <c r="B83" s="34" t="s">
        <v>135</v>
      </c>
      <c r="C83" s="34" t="s">
        <v>136</v>
      </c>
      <c r="D83" s="52" t="s">
        <v>91</v>
      </c>
      <c r="E83" s="52" t="s">
        <v>14</v>
      </c>
      <c r="F83" s="24">
        <v>14998</v>
      </c>
      <c r="G83" s="25">
        <v>3749</v>
      </c>
      <c r="H83" s="19" t="s">
        <v>366</v>
      </c>
      <c r="I83" s="34" t="s">
        <v>367</v>
      </c>
      <c r="J83" s="113" t="s">
        <v>235</v>
      </c>
    </row>
    <row r="84" spans="1:10" ht="244.5" customHeight="1" x14ac:dyDescent="0.55000000000000004">
      <c r="A84" s="122">
        <v>81</v>
      </c>
      <c r="B84" s="34" t="s">
        <v>163</v>
      </c>
      <c r="C84" s="34" t="s">
        <v>137</v>
      </c>
      <c r="D84" s="52" t="s">
        <v>13</v>
      </c>
      <c r="E84" s="52" t="s">
        <v>289</v>
      </c>
      <c r="F84" s="24">
        <v>37009</v>
      </c>
      <c r="G84" s="25">
        <v>14630</v>
      </c>
      <c r="H84" s="19" t="s">
        <v>368</v>
      </c>
      <c r="I84" s="34" t="s">
        <v>239</v>
      </c>
      <c r="J84" s="113" t="s">
        <v>229</v>
      </c>
    </row>
    <row r="85" spans="1:10" ht="136.5" customHeight="1" thickBot="1" x14ac:dyDescent="0.6">
      <c r="A85" s="130">
        <v>82</v>
      </c>
      <c r="B85" s="131" t="s">
        <v>120</v>
      </c>
      <c r="C85" s="131" t="s">
        <v>138</v>
      </c>
      <c r="D85" s="132" t="s">
        <v>139</v>
      </c>
      <c r="E85" s="132" t="s">
        <v>14</v>
      </c>
      <c r="F85" s="133">
        <v>4363</v>
      </c>
      <c r="G85" s="134">
        <v>1455</v>
      </c>
      <c r="H85" s="135" t="s">
        <v>270</v>
      </c>
      <c r="I85" s="136" t="s">
        <v>271</v>
      </c>
      <c r="J85" s="137" t="s">
        <v>260</v>
      </c>
    </row>
    <row r="86" spans="1:10" ht="18.5" thickTop="1" x14ac:dyDescent="0.55000000000000004"/>
  </sheetData>
  <mergeCells count="20">
    <mergeCell ref="A3:A5"/>
    <mergeCell ref="B3:B5"/>
    <mergeCell ref="C3:C5"/>
    <mergeCell ref="D3:D5"/>
    <mergeCell ref="E3:E5"/>
    <mergeCell ref="H19:H20"/>
    <mergeCell ref="I19:I20"/>
    <mergeCell ref="F19:F20"/>
    <mergeCell ref="G19:G20"/>
    <mergeCell ref="J19:J20"/>
    <mergeCell ref="J3:J5"/>
    <mergeCell ref="F3:I3"/>
    <mergeCell ref="I4:I5"/>
    <mergeCell ref="F4:F5"/>
    <mergeCell ref="H4:H5"/>
    <mergeCell ref="A19:A20"/>
    <mergeCell ref="B19:B20"/>
    <mergeCell ref="C19:C20"/>
    <mergeCell ref="D19:D20"/>
    <mergeCell ref="E19:E20"/>
  </mergeCells>
  <phoneticPr fontId="1"/>
  <pageMargins left="0.70866141732283472" right="0.70866141732283472" top="0.74803149606299213" bottom="0.74803149606299213" header="0.31496062992125984" footer="0.31496062992125984"/>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令和３年度実施計画分</vt:lpstr>
      <vt:lpstr>令和３年度実施計画分!Print_Area</vt:lpstr>
      <vt:lpstr>令和３年度実施計画分!Print_Titles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2024-03-19T07:20:09Z</dcterms:created>
  <dcterms:modified xsi:type="dcterms:W3CDTF">2024-03-19T07:20:17Z</dcterms:modified>
  <cp:category/>
  <cp:contentStatus/>
</cp:coreProperties>
</file>