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706D4DB0-7D4E-4797-9022-4D900EC1491B}" xr6:coauthVersionLast="47" xr6:coauthVersionMax="47" xr10:uidLastSave="{00000000-0000-0000-0000-000000000000}"/>
  <bookViews>
    <workbookView xWindow="-110" yWindow="-110" windowWidth="19420" windowHeight="10420" tabRatio="95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s="1"/>
  <c r="BE42" i="10"/>
  <c r="AM42" i="10"/>
  <c r="U42" i="10"/>
  <c r="E42" i="10"/>
  <c r="C42" i="10" s="1"/>
  <c r="DG41" i="10"/>
  <c r="CQ41" i="10"/>
  <c r="CO41" i="10"/>
  <c r="BY41" i="10"/>
  <c r="BW41" i="10" s="1"/>
  <c r="BE41" i="10"/>
  <c r="AM41" i="10"/>
  <c r="U41" i="10"/>
  <c r="E41" i="10"/>
  <c r="C41" i="10" s="1"/>
  <c r="DG40" i="10"/>
  <c r="CQ40" i="10"/>
  <c r="CO40" i="10"/>
  <c r="BY40" i="10"/>
  <c r="BE40" i="10"/>
  <c r="AM40" i="10"/>
  <c r="U40" i="10"/>
  <c r="E40" i="10"/>
  <c r="C40" i="10" s="1"/>
  <c r="DG39" i="10"/>
  <c r="CQ39" i="10"/>
  <c r="CO39" i="10"/>
  <c r="BY39" i="10"/>
  <c r="BE39" i="10"/>
  <c r="AM39" i="10"/>
  <c r="U39" i="10"/>
  <c r="E39" i="10"/>
  <c r="C39" i="10"/>
  <c r="DG38" i="10"/>
  <c r="CQ38" i="10"/>
  <c r="CO38" i="10"/>
  <c r="BY38" i="10"/>
  <c r="BE38" i="10"/>
  <c r="AM38" i="10"/>
  <c r="U38" i="10"/>
  <c r="E38" i="10"/>
  <c r="C38" i="10"/>
  <c r="DG37" i="10"/>
  <c r="CQ37" i="10"/>
  <c r="CO37" i="10" s="1"/>
  <c r="BY37" i="10"/>
  <c r="BE37" i="10"/>
  <c r="AM37" i="10"/>
  <c r="U37" i="10"/>
  <c r="E37" i="10"/>
  <c r="C37" i="10"/>
  <c r="DG36" i="10"/>
  <c r="CQ36" i="10"/>
  <c r="CO36" i="10" s="1"/>
  <c r="BY36" i="10"/>
  <c r="BG36" i="10"/>
  <c r="AM36" i="10"/>
  <c r="W36" i="10"/>
  <c r="E36" i="10"/>
  <c r="C36" i="10"/>
  <c r="DG35" i="10"/>
  <c r="CQ35" i="10"/>
  <c r="CO35" i="10"/>
  <c r="BY35" i="10"/>
  <c r="BG35" i="10"/>
  <c r="AM35" i="10"/>
  <c r="W35" i="10"/>
  <c r="E35" i="10"/>
  <c r="C35" i="10"/>
  <c r="DG34" i="10"/>
  <c r="CQ34" i="10"/>
  <c r="BY34" i="10"/>
  <c r="BG34" i="10"/>
  <c r="AM34" i="10"/>
  <c r="W34" i="10"/>
  <c r="E34" i="10"/>
  <c r="C34" i="10"/>
  <c r="U34" i="10" l="1"/>
  <c r="U35" i="10" s="1"/>
  <c r="U36" i="10" s="1"/>
  <c r="BE34" i="10" l="1"/>
  <c r="BE35" i="10" s="1"/>
  <c r="BE36" i="10" s="1"/>
  <c r="BW34" i="10" l="1"/>
  <c r="BW35" i="10" s="1"/>
  <c r="BW36" i="10" s="1"/>
  <c r="BW37" i="10" s="1"/>
  <c r="BW38" i="10" s="1"/>
  <c r="BW39" i="10" s="1"/>
  <c r="BW40" i="10" s="1"/>
  <c r="CO34" i="10" l="1"/>
</calcChain>
</file>

<file path=xl/sharedStrings.xml><?xml version="1.0" encoding="utf-8"?>
<sst xmlns="http://schemas.openxmlformats.org/spreadsheetml/2006/main" count="1126" uniqueCount="540">
  <si>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</si>
  <si>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</si>
  <si>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</si>
  <si>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</si>
  <si>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</si>
  <si>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</si>
  <si>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</si>
  <si>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</si>
  <si>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</si>
  <si>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</si>
  <si>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</si>
  <si>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</si>
  <si>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</si>
  <si>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</si>
  <si>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</si>
  <si>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</si>
  <si>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</si>
  <si>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</si>
  <si>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</si>
  <si>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</si>
  <si>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</si>
  <si>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</si>
  <si>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</si>
  <si>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</si>
  <si>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</si>
  <si>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自然休養村特別会計</t>
  </si>
  <si>
    <t>法非適用企業</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</si>
  <si>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</si>
  <si>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</si>
  <si>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</si>
  <si>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</si>
  <si>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</si>
  <si>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</si>
  <si>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</si>
  <si>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</si>
  <si>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</si>
  <si>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</si>
  <si>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</si>
  <si>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</si>
  <si>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</si>
  <si>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</si>
  <si>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4.11</t>
  </si>
  <si>
    <t>債務負担行為に基づく支出額</t>
  </si>
  <si>
    <t>対比（差引）</t>
    <rPh sb="0" eb="2">
      <t>タイヒ</t>
    </rPh>
    <rPh sb="3" eb="5">
      <t>サシヒキ</t>
    </rPh>
    <phoneticPr fontId="5"/>
  </si>
  <si>
    <t>基準財政需要額算入見込額</t>
  </si>
  <si>
    <t>利子割交付金</t>
  </si>
  <si>
    <t>群馬県市町村会館管理組合</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</si>
  <si>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</si>
  <si>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</si>
  <si>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</si>
  <si>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</si>
  <si>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</si>
  <si>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</si>
  <si>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</si>
  <si>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</si>
  <si>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</si>
  <si>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</si>
  <si>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</si>
  <si>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</si>
  <si>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</si>
  <si>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</si>
  <si>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</si>
  <si>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</si>
  <si>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</si>
  <si>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</si>
  <si>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</si>
  <si>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</si>
  <si>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</si>
  <si>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</si>
  <si>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</si>
  <si>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</si>
  <si>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</si>
  <si>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</si>
  <si>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</si>
  <si>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</si>
  <si>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</si>
  <si>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</si>
  <si>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</si>
  <si>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</si>
  <si>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</si>
  <si>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</si>
  <si>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</si>
  <si>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</si>
  <si>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</si>
  <si>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</si>
  <si>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</si>
  <si>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</si>
  <si>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</si>
  <si>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</si>
  <si>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</si>
  <si>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</si>
  <si>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</si>
  <si>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</si>
  <si>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</si>
  <si>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</si>
  <si>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</si>
  <si>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</si>
  <si>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</si>
  <si>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</si>
  <si>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</si>
  <si>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</si>
  <si>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</si>
  <si>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</si>
  <si>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</si>
  <si>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</si>
  <si>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</si>
  <si>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</si>
  <si>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</si>
  <si>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</si>
  <si>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</si>
  <si>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</si>
  <si>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</si>
  <si>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</si>
  <si>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</si>
  <si>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</si>
  <si>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</si>
  <si>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</si>
  <si>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</si>
  <si>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</si>
  <si>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</si>
  <si>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</si>
  <si>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</si>
  <si>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</si>
  <si>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</si>
  <si>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</si>
  <si>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</si>
  <si>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</si>
  <si>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</si>
  <si>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</si>
  <si>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</si>
  <si>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</si>
  <si>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</si>
  <si>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</si>
  <si>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</si>
  <si>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</si>
  <si>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</si>
  <si>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</si>
  <si>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</si>
  <si>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</si>
  <si>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</si>
  <si>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</si>
  <si>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</si>
  <si>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群馬県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</si>
  <si>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</si>
  <si>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</si>
  <si>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</si>
  <si>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</si>
  <si>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</si>
  <si>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</si>
  <si>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</si>
  <si>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</si>
  <si>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</si>
  <si>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</si>
  <si>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</si>
  <si>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</si>
  <si>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簡易水道特別会計</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</si>
  <si>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</si>
  <si>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</si>
  <si>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</si>
  <si>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</si>
  <si>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</si>
  <si>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</si>
  <si>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</si>
  <si>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南牧村</t>
  </si>
  <si>
    <t>　前年度繰上充用金</t>
  </si>
  <si>
    <t>項番</t>
    <rPh sb="0" eb="2">
      <t>コウバン</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</si>
  <si>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</si>
  <si>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</si>
  <si>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</si>
  <si>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</si>
  <si>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</si>
  <si>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</si>
  <si>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</si>
  <si>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</si>
  <si>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</si>
  <si>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</si>
  <si>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</si>
  <si>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</si>
  <si>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</si>
  <si>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</si>
  <si>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</si>
  <si>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</si>
  <si>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</si>
  <si>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</si>
  <si>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</si>
  <si>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</si>
  <si>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</si>
  <si>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</si>
  <si>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</si>
  <si>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</si>
  <si>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</si>
  <si>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</si>
  <si>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</si>
  <si>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</si>
  <si>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</si>
  <si>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</si>
  <si>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t>甘楽郡土地開発公社</t>
    <rPh sb="0" eb="3">
      <t>カンラグン</t>
    </rPh>
    <rPh sb="3" eb="7">
      <t>トチカイハツ</t>
    </rPh>
    <rPh sb="7" eb="9">
      <t>コウシャ</t>
    </rPh>
    <phoneticPr fontId="5"/>
  </si>
  <si>
    <r>
      <t xml:space="preserve">増減率 </t>
    </r>
    <r>
      <rPr>
        <sz val="9"/>
        <color indexed="8"/>
        <rFont val="ＭＳ ゴシック"/>
        <family val="3"/>
        <charset val="128"/>
      </rPr>
      <t xml:space="preserve"> (％)</t>
    </r>
    <rPh sb="0" eb="2">
      <t>ゾウゲン</t>
    </rPh>
    <rPh sb="2" eb="3">
      <t>リツ</t>
    </rPh>
    <phoneticPr fontId="5"/>
  </si>
  <si>
    <t>-18.6</t>
  </si>
  <si>
    <t>　　　所得割</t>
  </si>
  <si>
    <t>類似団体平均</t>
    <rPh sb="0" eb="2">
      <t>ルイジ</t>
    </rPh>
    <rPh sb="2" eb="4">
      <t>ダンタイ</t>
    </rPh>
    <rPh sb="4" eb="6">
      <t>ヘイキン</t>
    </rPh>
    <phoneticPr fontId="5"/>
  </si>
  <si>
    <t>被保険者数(人)</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</si>
  <si>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</si>
  <si>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</si>
  <si>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</si>
  <si>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</si>
  <si>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</si>
  <si>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</si>
  <si>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</si>
  <si>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</si>
  <si>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</si>
  <si>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</si>
  <si>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</si>
  <si>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</si>
  <si>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</si>
  <si>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</si>
  <si>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</si>
  <si>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</si>
  <si>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</si>
  <si>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</si>
  <si>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</si>
  <si>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</si>
  <si>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</si>
  <si>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</si>
  <si>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</si>
  <si>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</si>
  <si>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</si>
  <si>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</si>
  <si>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</si>
  <si>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</si>
  <si>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</si>
  <si>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</si>
  <si>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</si>
  <si>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</si>
  <si>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-3.5</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</si>
  <si>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</si>
  <si>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-3.6</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</si>
  <si>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</si>
  <si>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</si>
  <si>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</si>
  <si>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</si>
  <si>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</si>
  <si>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</si>
  <si>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</si>
  <si>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</si>
  <si>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</si>
  <si>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</si>
  <si>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</si>
  <si>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</si>
  <si>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</si>
  <si>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</si>
  <si>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</si>
  <si>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</si>
  <si>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</si>
  <si>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</si>
  <si>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</si>
  <si>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</si>
  <si>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</si>
  <si>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</si>
  <si>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</si>
  <si>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</si>
  <si>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</si>
  <si>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</si>
  <si>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</si>
  <si>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</si>
  <si>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</si>
  <si>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</si>
  <si>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</si>
  <si>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</si>
  <si>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</si>
  <si>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</si>
  <si>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</si>
  <si>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</si>
  <si>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</si>
  <si>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</si>
  <si>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</si>
  <si>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</si>
  <si>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</si>
  <si>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</si>
  <si>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</si>
  <si>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</si>
  <si>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</si>
  <si>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</si>
  <si>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</si>
  <si>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</si>
  <si>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</si>
  <si>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</si>
  <si>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</si>
  <si>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</si>
  <si>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</si>
  <si>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</si>
  <si>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</si>
  <si>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団体名</t>
    <rPh sb="0" eb="2">
      <t>ダンタイ</t>
    </rPh>
    <phoneticPr fontId="5"/>
  </si>
  <si>
    <t>（注釈）</t>
    <rPh sb="1" eb="3">
      <t>チュウシャク</t>
    </rPh>
    <phoneticPr fontId="5"/>
  </si>
  <si>
    <t>群馬県後期高齢者医療広域連合（一般会計）</t>
  </si>
  <si>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</si>
  <si>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</si>
  <si>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</si>
  <si>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</si>
  <si>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</si>
  <si>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</si>
  <si>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</si>
  <si>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</si>
  <si>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</si>
  <si>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</si>
  <si>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</si>
  <si>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</si>
  <si>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</si>
  <si>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群馬県市町村総合事務組合</t>
  </si>
  <si>
    <t>※7：人口については、調査対象年度の1月1日現在の住民基本台帳に登載されている人口に基づいている。</t>
    <rPh sb="13" eb="15">
      <t>タイショウ</t>
    </rPh>
    <rPh sb="27" eb="29">
      <t>キホン</t>
    </rPh>
    <rPh sb="42" eb="43">
      <t>モト</t>
    </rPh>
    <phoneticPr fontId="38"/>
  </si>
  <si>
    <t>群馬県南牧村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</si>
  <si>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</si>
  <si>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</si>
  <si>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</si>
  <si>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</si>
  <si>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</si>
  <si>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</si>
  <si>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</si>
  <si>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</si>
  <si>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教育施設整備基金</t>
    <rPh sb="0" eb="4">
      <t>キョウイ</t>
    </rPh>
    <rPh sb="4" eb="8">
      <t>セイビ</t>
    </rPh>
    <phoneticPr fontId="5"/>
  </si>
  <si>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</si>
  <si>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</si>
  <si>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</si>
  <si>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</si>
  <si>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</si>
  <si>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</si>
  <si>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</si>
  <si>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</si>
  <si>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</si>
  <si>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</si>
  <si>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</si>
  <si>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</si>
  <si>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</si>
  <si>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</si>
  <si>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</si>
  <si>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</si>
  <si>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</si>
  <si>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</si>
  <si>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</si>
  <si>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</si>
  <si>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</si>
  <si>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</si>
  <si>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</si>
  <si>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</si>
  <si>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</si>
  <si>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</si>
  <si>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</si>
  <si>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福祉安心基金</t>
    <rPh sb="0" eb="6">
      <t>フクシアンシ</t>
    </rPh>
    <phoneticPr fontId="5"/>
  </si>
  <si>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</si>
  <si>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</si>
  <si>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</si>
  <si>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</si>
  <si>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</si>
  <si>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</si>
  <si>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</si>
  <si>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</si>
  <si>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</si>
  <si>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</si>
  <si>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</si>
  <si>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</si>
  <si>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</si>
  <si>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</si>
  <si>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</si>
  <si>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</si>
  <si>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</si>
  <si>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</si>
  <si>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</si>
  <si>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</si>
  <si>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</si>
  <si>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</si>
  <si>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</si>
  <si>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</si>
  <si>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</si>
  <si>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</si>
  <si>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</si>
  <si>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</si>
  <si>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</si>
  <si>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</si>
  <si>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</si>
  <si>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</si>
  <si>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</si>
  <si>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</si>
  <si>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</si>
  <si>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</si>
  <si>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</si>
  <si>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</si>
  <si>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</si>
  <si>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</si>
  <si>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</si>
  <si>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</si>
  <si>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</si>
  <si>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</si>
  <si>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</si>
  <si>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</si>
  <si>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</si>
  <si>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</si>
  <si>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</si>
  <si>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</si>
  <si>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</si>
  <si>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</si>
  <si>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</si>
  <si>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</si>
  <si>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</si>
  <si>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</si>
  <si>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</si>
  <si>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</si>
  <si>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</si>
  <si>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</si>
  <si>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生活排水特別会計</t>
  </si>
  <si>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</si>
  <si>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</si>
  <si>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</si>
  <si>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</si>
  <si>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</si>
  <si>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</si>
  <si>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</si>
  <si>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</si>
  <si>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</si>
  <si>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</si>
  <si>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</si>
  <si>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</si>
  <si>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観光施設</t>
  </si>
  <si>
    <t>公債費負担の状況</t>
    <rPh sb="0" eb="3">
      <t>コウサイヒ</t>
    </rPh>
    <rPh sb="3" eb="5">
      <t>フタン</t>
    </rPh>
    <rPh sb="6" eb="8">
      <t>ジョウキョウ</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</si>
  <si>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</si>
  <si>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</si>
  <si>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</si>
  <si>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</si>
  <si>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</si>
  <si>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</si>
  <si>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 xml:space="preserve"> 過去５年間平均</t>
    <rPh sb="1" eb="3">
      <t>カコ</t>
    </rPh>
    <rPh sb="4" eb="6">
      <t>ネンカン</t>
    </rPh>
    <rPh sb="6" eb="8">
      <t>ヘイキン</t>
    </rPh>
    <phoneticPr fontId="5"/>
  </si>
  <si>
    <t>簡易水道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</si>
  <si>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</si>
  <si>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</si>
  <si>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</si>
  <si>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</si>
  <si>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</si>
  <si>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</si>
  <si>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</si>
  <si>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</si>
  <si>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</si>
  <si>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</si>
  <si>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</si>
  <si>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</si>
  <si>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</si>
  <si>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</si>
  <si>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</si>
  <si>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</si>
  <si>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</si>
  <si>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森林環境譲与税基金</t>
    <rPh sb="0" eb="4">
      <t>シンリン</t>
    </rPh>
    <rPh sb="4" eb="7">
      <t>ジョ</t>
    </rPh>
    <rPh sb="7" eb="9">
      <t>キキン</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</si>
  <si>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</si>
  <si>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</si>
  <si>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</si>
  <si>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</si>
  <si>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</si>
  <si>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</si>
  <si>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</si>
  <si>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</si>
  <si>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</si>
  <si>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</si>
  <si>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</si>
  <si>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</si>
  <si>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</si>
  <si>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</si>
  <si>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</si>
  <si>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</si>
  <si>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</si>
  <si>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</si>
  <si>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</si>
  <si>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</si>
  <si>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</si>
  <si>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</si>
  <si>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</si>
  <si>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</si>
  <si>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</si>
  <si>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</si>
  <si>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</si>
  <si>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</si>
  <si>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</si>
  <si>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</si>
  <si>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</si>
  <si>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</si>
  <si>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</si>
  <si>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</si>
  <si>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</si>
  <si>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</si>
  <si>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</si>
  <si>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</si>
  <si>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</si>
  <si>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</si>
  <si>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</si>
  <si>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</si>
  <si>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</si>
  <si>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</si>
  <si>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</si>
  <si>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</si>
  <si>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</si>
  <si>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</si>
  <si>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</si>
  <si>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</si>
  <si>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</si>
  <si>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</si>
  <si>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</si>
  <si>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</si>
  <si>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</si>
  <si>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</si>
  <si>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</si>
  <si>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</si>
  <si>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</si>
  <si>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</si>
  <si>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</si>
  <si>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</si>
  <si>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</si>
  <si>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</si>
  <si>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</si>
  <si>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</si>
  <si>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</si>
  <si>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</si>
  <si>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</si>
  <si>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</si>
  <si>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</si>
  <si>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</si>
  <si>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</si>
  <si>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</si>
  <si>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</si>
  <si>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</si>
  <si>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</si>
  <si>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</si>
  <si>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</si>
  <si>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</si>
  <si>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</si>
  <si>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1.71</t>
  </si>
  <si>
    <t>その他会計（赤字）</t>
  </si>
  <si>
    <t>（百万円）</t>
  </si>
  <si>
    <t>甘楽西部環境衛生施設組合</t>
  </si>
  <si>
    <t>下仁田南牧医療事務組合</t>
  </si>
  <si>
    <t>群馬県後期高齢者医療広域連合（事業会計）</t>
  </si>
  <si>
    <t>富岡甘楽広域市町村圏振興整備組合</t>
  </si>
  <si>
    <t>〇</t>
  </si>
  <si>
    <t>村基金</t>
    <rPh sb="0" eb="3">
      <t>ムラキ</t>
    </rPh>
    <phoneticPr fontId="5"/>
  </si>
  <si>
    <t>元気な村づくり基金</t>
    <rPh sb="0" eb="2">
      <t>ゲンキ</t>
    </rPh>
    <rPh sb="3" eb="4">
      <t>ムラ</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</si>
</sst>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30" xfId="10" applyFont="1" applyBorder="1" applyAlignment="1">
      <alignment horizontal="center" vertical="center"/>
    </xf>
    <xf numFmtId="0" fontId="2" fillId="0" borderId="23" xfId="10" applyFont="1" applyBorder="1" applyAlignment="1">
      <alignment horizontal="center" vertical="center"/>
    </xf>
    <xf numFmtId="0" fontId="2" fillId="0" borderId="16" xfId="10" applyFont="1" applyBorder="1" applyAlignment="1">
      <alignment horizontal="center" vertical="center"/>
    </xf>
    <xf numFmtId="0" fontId="2" fillId="0" borderId="31" xfId="10" applyFont="1" applyBorder="1" applyAlignment="1">
      <alignment horizontal="center" vertical="center"/>
    </xf>
    <xf numFmtId="0" fontId="2" fillId="0" borderId="34" xfId="10" applyFont="1" applyBorder="1" applyAlignment="1">
      <alignment horizontal="center" vertical="center"/>
    </xf>
    <xf numFmtId="0" fontId="2" fillId="0" borderId="15" xfId="10" applyFont="1" applyBorder="1" applyAlignment="1">
      <alignment horizontal="center" vertical="center"/>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2" fillId="0" borderId="30"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0" fontId="2" fillId="0" borderId="32" xfId="10" applyFont="1" applyBorder="1">
      <alignment vertical="center"/>
    </xf>
    <xf numFmtId="0" fontId="2" fillId="0" borderId="35" xfId="10" applyFont="1" applyBorder="1">
      <alignment vertical="center"/>
    </xf>
    <xf numFmtId="0" fontId="2" fillId="0" borderId="37"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8" xfId="10" applyFont="1" applyBorder="1" applyAlignment="1">
      <alignment horizontal="center" vertical="center"/>
    </xf>
    <xf numFmtId="0" fontId="2" fillId="0" borderId="0" xfId="10" applyFont="1" applyAlignment="1">
      <alignment horizontal="center" vertical="center"/>
    </xf>
    <xf numFmtId="0" fontId="2" fillId="0" borderId="56" xfId="10" applyFont="1" applyBorder="1" applyAlignment="1">
      <alignment horizontal="center" vertical="center"/>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0" xfId="10" applyNumberFormat="1" applyFont="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21" xfId="10"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pplyProtection="1">
      <alignment horizontal="left" vertical="center" wrapText="1"/>
      <protection hidden="1"/>
    </xf>
    <xf numFmtId="176" fontId="2" fillId="0" borderId="0" xfId="10" applyNumberFormat="1" applyFont="1" applyAlignment="1" applyProtection="1">
      <alignment horizontal="center" vertical="center" shrinkToFit="1"/>
      <protection hidden="1"/>
    </xf>
    <xf numFmtId="0" fontId="2" fillId="0" borderId="0" xfId="10" applyFont="1" applyAlignment="1" applyProtection="1">
      <alignment horizontal="center" vertical="center" shrinkToFit="1"/>
      <protection hidden="1"/>
    </xf>
    <xf numFmtId="0" fontId="2" fillId="0" borderId="0" xfId="10" applyFont="1" applyAlignment="1">
      <alignment horizontal="center" vertical="center" shrinkToFit="1"/>
    </xf>
    <xf numFmtId="0" fontId="2" fillId="0" borderId="0" xfId="10" applyFont="1" applyAlignment="1">
      <alignment horizontal="left" vertical="center"/>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10" applyNumberFormat="1" applyFont="1" applyAlignment="1">
      <alignment horizontal="left"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0" fontId="11" fillId="0" borderId="35" xfId="10" applyFont="1" applyBorder="1">
      <alignment vertical="center"/>
    </xf>
    <xf numFmtId="0" fontId="11" fillId="0" borderId="37" xfId="10" applyFont="1" applyBorder="1">
      <alignment vertical="center"/>
    </xf>
    <xf numFmtId="0" fontId="2" fillId="0" borderId="8" xfId="10" applyFont="1" applyBorder="1" applyAlignment="1">
      <alignment horizontal="left" vertical="center"/>
    </xf>
    <xf numFmtId="0" fontId="2" fillId="0" borderId="58" xfId="10" applyFont="1" applyBorder="1" applyAlignment="1">
      <alignment horizontal="left"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2" fillId="0" borderId="10" xfId="10" applyFont="1" applyBorder="1" applyAlignment="1">
      <alignment horizontal="center" vertical="center"/>
    </xf>
    <xf numFmtId="0" fontId="2" fillId="0" borderId="29" xfId="10" applyFont="1" applyBorder="1" applyAlignment="1">
      <alignment horizontal="center" vertical="center"/>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0" fontId="2" fillId="0" borderId="5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0" xfId="10" applyFont="1" applyBorder="1">
      <alignment vertical="center"/>
    </xf>
    <xf numFmtId="0" fontId="10" fillId="0" borderId="23" xfId="10" applyFont="1" applyBorder="1">
      <alignment vertical="center"/>
    </xf>
    <xf numFmtId="0" fontId="10" fillId="0" borderId="16"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0" fontId="10" fillId="0" borderId="35" xfId="10" applyFont="1" applyBorder="1">
      <alignment vertical="center"/>
    </xf>
    <xf numFmtId="0" fontId="10" fillId="0" borderId="37" xfId="10" applyFont="1" applyBorder="1">
      <alignment vertical="center"/>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49" fontId="6" fillId="0" borderId="0" xfId="10" applyNumberFormat="1" applyFont="1" applyAlignment="1">
      <alignment horizontal="center" vertical="center"/>
    </xf>
    <xf numFmtId="0" fontId="2" fillId="0" borderId="64" xfId="10" applyFont="1" applyBorder="1" applyAlignment="1">
      <alignment horizontal="center"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0" fontId="3" fillId="0" borderId="67" xfId="5" applyBorder="1" applyAlignment="1">
      <alignment horizontal="right" vertical="center" shrinkToFit="1"/>
    </xf>
    <xf numFmtId="180" fontId="2" fillId="0" borderId="73" xfId="5" applyNumberFormat="1" applyFont="1"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42" xfId="5" applyFont="1" applyBorder="1">
      <alignment vertical="center"/>
    </xf>
    <xf numFmtId="0" fontId="2" fillId="0" borderId="14" xfId="5" applyFont="1" applyBorder="1">
      <alignment vertical="center"/>
    </xf>
    <xf numFmtId="178" fontId="2" fillId="0" borderId="4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2" fillId="0" borderId="70" xfId="5" applyNumberFormat="1" applyFont="1"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0" fontId="3" fillId="0" borderId="14" xfId="5" applyBorder="1" applyAlignment="1">
      <alignment horizontal="right" vertical="center" shrinkToFit="1"/>
    </xf>
    <xf numFmtId="178" fontId="2" fillId="0" borderId="14" xfId="5" applyNumberFormat="1" applyFont="1" applyBorder="1" applyAlignment="1">
      <alignment horizontal="right" vertical="center" shrinkToFit="1"/>
    </xf>
    <xf numFmtId="180" fontId="3" fillId="0" borderId="14" xfId="5" applyNumberForma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16" xfId="5" applyNumberFormat="1" applyFont="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0" fontId="2" fillId="0" borderId="31" xfId="5" applyNumberFormat="1" applyFont="1" applyBorder="1" applyAlignment="1">
      <alignment horizontal="right" vertical="center" shrinkToFit="1"/>
    </xf>
    <xf numFmtId="180" fontId="2" fillId="0" borderId="42"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80" fontId="2" fillId="0" borderId="30" xfId="5" applyNumberFormat="1" applyFont="1" applyBorder="1" applyAlignment="1">
      <alignment horizontal="right" vertical="center" shrinkToFit="1"/>
    </xf>
    <xf numFmtId="0" fontId="3" fillId="0" borderId="23" xfId="5" applyBorder="1" applyAlignment="1">
      <alignment horizontal="right" vertical="center" shrinkToFit="1"/>
    </xf>
    <xf numFmtId="180" fontId="2" fillId="0" borderId="23" xfId="5" applyNumberFormat="1" applyFont="1" applyBorder="1" applyAlignment="1">
      <alignment horizontal="right" vertical="center" shrinkToFit="1"/>
    </xf>
    <xf numFmtId="0" fontId="3" fillId="0" borderId="16" xfId="5" applyBorder="1" applyAlignment="1">
      <alignment horizontal="right" vertical="center" shrinkToFit="1"/>
    </xf>
    <xf numFmtId="178" fontId="2" fillId="0" borderId="75"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65"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0" xfId="13" applyFont="1" applyFill="1">
      <alignment vertical="center"/>
    </xf>
    <xf numFmtId="0" fontId="17" fillId="3" borderId="14" xfId="13" applyFont="1" applyFill="1" applyBorder="1">
      <alignment vertical="center"/>
    </xf>
    <xf numFmtId="0" fontId="17" fillId="3" borderId="8" xfId="13" applyFont="1" applyFill="1" applyBorder="1">
      <alignment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84" fontId="17" fillId="0" borderId="101" xfId="13" applyNumberFormat="1" applyFont="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3" fontId="17" fillId="5" borderId="97"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4" xfId="6" xr:uid="{00000000-0005-0000-0000-000006000000}"/>
    <cellStyle name="標準 4_APAHO401600" xfId="7" xr:uid="{00000000-0005-0000-0000-000007000000}"/>
    <cellStyle name="標準 4_APAHO4019001" xfId="8" xr:uid="{00000000-0005-0000-0000-000008000000}"/>
    <cellStyle name="標準 4_ZJ08_022012_青森市_2010" xfId="9" xr:uid="{00000000-0005-0000-0000-000009000000}"/>
    <cellStyle name="標準 6" xfId="10" xr:uid="{00000000-0005-0000-0000-00000A000000}"/>
    <cellStyle name="標準 6_APAHO401000" xfId="11" xr:uid="{00000000-0005-0000-0000-00000B000000}"/>
    <cellStyle name="標準 6_APAHO401200_O-JJ1016-001-3_財政状況資料集(決算状況カード(各会計・関係団体))(Rev2)2" xfId="12" xr:uid="{00000000-0005-0000-0000-00000C000000}"/>
    <cellStyle name="標準 6_APAHO402200_O-JJ1016-001-3_財政状況資料集(決算状況カード(各会計・関係団体))(Rev2)2"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3A36-4419-94AF-DBF22B21D5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313673</c:v>
                </c:pt>
                <c:pt idx="1">
                  <c:v>131124</c:v>
                </c:pt>
                <c:pt idx="2">
                  <c:v>112863</c:v>
                </c:pt>
                <c:pt idx="3">
                  <c:v>109094</c:v>
                </c:pt>
                <c:pt idx="4">
                  <c:v>229885</c:v>
                </c:pt>
              </c:numCache>
            </c:numRef>
          </c:val>
          <c:smooth val="0"/>
          <c:extLst>
            <c:ext xmlns:c16="http://schemas.microsoft.com/office/drawing/2014/chart" uri="{C3380CC4-5D6E-409C-BE32-E72D297353CC}">
              <c16:uniqueId val="{00000001-3A36-4419-94AF-DBF22B21D5F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9.67</c:v>
                </c:pt>
                <c:pt idx="1">
                  <c:v>13.73</c:v>
                </c:pt>
                <c:pt idx="2">
                  <c:v>12.74</c:v>
                </c:pt>
                <c:pt idx="3">
                  <c:v>13.64</c:v>
                </c:pt>
                <c:pt idx="4">
                  <c:v>12.4</c:v>
                </c:pt>
              </c:numCache>
            </c:numRef>
          </c:val>
          <c:extLst>
            <c:ext xmlns:c16="http://schemas.microsoft.com/office/drawing/2014/chart" uri="{C3380CC4-5D6E-409C-BE32-E72D297353CC}">
              <c16:uniqueId val="{00000000-1F91-4111-84F6-04E1E846B3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54.09</c:v>
                </c:pt>
                <c:pt idx="1">
                  <c:v>55.86</c:v>
                </c:pt>
                <c:pt idx="2">
                  <c:v>62.2</c:v>
                </c:pt>
                <c:pt idx="3">
                  <c:v>63.18</c:v>
                </c:pt>
                <c:pt idx="4">
                  <c:v>75.33</c:v>
                </c:pt>
              </c:numCache>
            </c:numRef>
          </c:val>
          <c:extLst>
            <c:ext xmlns:c16="http://schemas.microsoft.com/office/drawing/2014/chart" uri="{C3380CC4-5D6E-409C-BE32-E72D297353CC}">
              <c16:uniqueId val="{00000001-1F91-4111-84F6-04E1E846B3F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-4.1100000000000003</c:v>
                </c:pt>
                <c:pt idx="1">
                  <c:v>0.54</c:v>
                </c:pt>
                <c:pt idx="2">
                  <c:v>2.41</c:v>
                </c:pt>
                <c:pt idx="3">
                  <c:v>2.0299999999999998</c:v>
                </c:pt>
                <c:pt idx="4">
                  <c:v>-1.71</c:v>
                </c:pt>
              </c:numCache>
            </c:numRef>
          </c:val>
          <c:smooth val="0"/>
          <c:extLst>
            <c:ext xmlns:c16="http://schemas.microsoft.com/office/drawing/2014/chart" uri="{C3380CC4-5D6E-409C-BE32-E72D297353CC}">
              <c16:uniqueId val="{00000002-1F91-4111-84F6-04E1E846B3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C8-4064-9D5A-8E0357B503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C8-4064-9D5A-8E0357B503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C8-4064-9D5A-8E0357B5036C}"/>
            </c:ext>
          </c:extLst>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6C8-4064-9D5A-8E0357B5036C}"/>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6C8-4064-9D5A-8E0357B503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6C8-4064-9D5A-8E0357B5036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6C8-4064-9D5A-8E0357B5036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0.22</c:v>
                </c:pt>
                <c:pt idx="4">
                  <c:v>#N/A</c:v>
                </c:pt>
                <c:pt idx="5">
                  <c:v>0.66</c:v>
                </c:pt>
                <c:pt idx="6">
                  <c:v>#N/A</c:v>
                </c:pt>
                <c:pt idx="7">
                  <c:v>0.35</c:v>
                </c:pt>
                <c:pt idx="8">
                  <c:v>#N/A</c:v>
                </c:pt>
                <c:pt idx="9">
                  <c:v>0.44</c:v>
                </c:pt>
              </c:numCache>
            </c:numRef>
          </c:val>
          <c:extLst>
            <c:ext xmlns:c16="http://schemas.microsoft.com/office/drawing/2014/chart" uri="{C3380CC4-5D6E-409C-BE32-E72D297353CC}">
              <c16:uniqueId val="{00000007-A6C8-4064-9D5A-8E0357B5036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0.04</c:v>
                </c:pt>
                <c:pt idx="4">
                  <c:v>#N/A</c:v>
                </c:pt>
                <c:pt idx="5">
                  <c:v>0</c:v>
                </c:pt>
                <c:pt idx="6">
                  <c:v>#N/A</c:v>
                </c:pt>
                <c:pt idx="7">
                  <c:v>1</c:v>
                </c:pt>
                <c:pt idx="8">
                  <c:v>#N/A</c:v>
                </c:pt>
                <c:pt idx="9">
                  <c:v>0.54</c:v>
                </c:pt>
              </c:numCache>
            </c:numRef>
          </c:val>
          <c:extLst>
            <c:ext xmlns:c16="http://schemas.microsoft.com/office/drawing/2014/chart" uri="{C3380CC4-5D6E-409C-BE32-E72D297353CC}">
              <c16:uniqueId val="{00000008-A6C8-4064-9D5A-8E0357B503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9.67</c:v>
                </c:pt>
                <c:pt idx="2">
                  <c:v>#N/A</c:v>
                </c:pt>
                <c:pt idx="3">
                  <c:v>13.72</c:v>
                </c:pt>
                <c:pt idx="4">
                  <c:v>#N/A</c:v>
                </c:pt>
                <c:pt idx="5">
                  <c:v>12.74</c:v>
                </c:pt>
                <c:pt idx="6">
                  <c:v>#N/A</c:v>
                </c:pt>
                <c:pt idx="7">
                  <c:v>13.63</c:v>
                </c:pt>
                <c:pt idx="8">
                  <c:v>#N/A</c:v>
                </c:pt>
                <c:pt idx="9">
                  <c:v>12.39</c:v>
                </c:pt>
              </c:numCache>
            </c:numRef>
          </c:val>
          <c:extLst>
            <c:ext xmlns:c16="http://schemas.microsoft.com/office/drawing/2014/chart" uri="{C3380CC4-5D6E-409C-BE32-E72D297353CC}">
              <c16:uniqueId val="{00000009-A6C8-4064-9D5A-8E0357B5036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172</c:v>
                </c:pt>
                <c:pt idx="5">
                  <c:v>163</c:v>
                </c:pt>
                <c:pt idx="8">
                  <c:v>161</c:v>
                </c:pt>
                <c:pt idx="11">
                  <c:v>158</c:v>
                </c:pt>
                <c:pt idx="14">
                  <c:v>177</c:v>
                </c:pt>
              </c:numCache>
            </c:numRef>
          </c:val>
          <c:extLst>
            <c:ext xmlns:c16="http://schemas.microsoft.com/office/drawing/2014/chart" uri="{C3380CC4-5D6E-409C-BE32-E72D297353CC}">
              <c16:uniqueId val="{00000000-7367-4F23-A524-514AFED5A2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67-4F23-A524-514AFED5A2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67-4F23-A524-514AFED5A2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11</c:v>
                </c:pt>
                <c:pt idx="6">
                  <c:v>11</c:v>
                </c:pt>
                <c:pt idx="9">
                  <c:v>12</c:v>
                </c:pt>
                <c:pt idx="12">
                  <c:v>11</c:v>
                </c:pt>
              </c:numCache>
            </c:numRef>
          </c:val>
          <c:extLst>
            <c:ext xmlns:c16="http://schemas.microsoft.com/office/drawing/2014/chart" uri="{C3380CC4-5D6E-409C-BE32-E72D297353CC}">
              <c16:uniqueId val="{00000003-7367-4F23-A524-514AFED5A2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c:v>
                </c:pt>
                <c:pt idx="3">
                  <c:v>4</c:v>
                </c:pt>
                <c:pt idx="6">
                  <c:v>4</c:v>
                </c:pt>
                <c:pt idx="9">
                  <c:v>3</c:v>
                </c:pt>
                <c:pt idx="12">
                  <c:v>2</c:v>
                </c:pt>
              </c:numCache>
            </c:numRef>
          </c:val>
          <c:extLst>
            <c:ext xmlns:c16="http://schemas.microsoft.com/office/drawing/2014/chart" uri="{C3380CC4-5D6E-409C-BE32-E72D297353CC}">
              <c16:uniqueId val="{00000004-7367-4F23-A524-514AFED5A2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67-4F23-A524-514AFED5A2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67-4F23-A524-514AFED5A2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c:v>
                </c:pt>
                <c:pt idx="3">
                  <c:v>175</c:v>
                </c:pt>
                <c:pt idx="6">
                  <c:v>177</c:v>
                </c:pt>
                <c:pt idx="9">
                  <c:v>186</c:v>
                </c:pt>
                <c:pt idx="12">
                  <c:v>218</c:v>
                </c:pt>
              </c:numCache>
            </c:numRef>
          </c:val>
          <c:extLst>
            <c:ext xmlns:c16="http://schemas.microsoft.com/office/drawing/2014/chart" uri="{C3380CC4-5D6E-409C-BE32-E72D297353CC}">
              <c16:uniqueId val="{00000007-7367-4F23-A524-514AFED5A28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c:v>
                </c:pt>
                <c:pt idx="2">
                  <c:v>#N/A</c:v>
                </c:pt>
                <c:pt idx="3">
                  <c:v>#N/A</c:v>
                </c:pt>
                <c:pt idx="4">
                  <c:v>27</c:v>
                </c:pt>
                <c:pt idx="5">
                  <c:v>#N/A</c:v>
                </c:pt>
                <c:pt idx="6">
                  <c:v>#N/A</c:v>
                </c:pt>
                <c:pt idx="7">
                  <c:v>31</c:v>
                </c:pt>
                <c:pt idx="8">
                  <c:v>#N/A</c:v>
                </c:pt>
                <c:pt idx="9">
                  <c:v>#N/A</c:v>
                </c:pt>
                <c:pt idx="10">
                  <c:v>43</c:v>
                </c:pt>
                <c:pt idx="11">
                  <c:v>#N/A</c:v>
                </c:pt>
                <c:pt idx="12">
                  <c:v>#N/A</c:v>
                </c:pt>
                <c:pt idx="13">
                  <c:v>54</c:v>
                </c:pt>
                <c:pt idx="14">
                  <c:v>#N/A</c:v>
                </c:pt>
              </c:numCache>
            </c:numRef>
          </c:val>
          <c:smooth val="0"/>
          <c:extLst>
            <c:ext xmlns:c16="http://schemas.microsoft.com/office/drawing/2014/chart" uri="{C3380CC4-5D6E-409C-BE32-E72D297353CC}">
              <c16:uniqueId val="{00000008-7367-4F23-A524-514AFED5A2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1703</c:v>
                </c:pt>
                <c:pt idx="5">
                  <c:v>1687</c:v>
                </c:pt>
                <c:pt idx="8">
                  <c:v>1617</c:v>
                </c:pt>
                <c:pt idx="11">
                  <c:v>1554</c:v>
                </c:pt>
                <c:pt idx="14">
                  <c:v>1435</c:v>
                </c:pt>
              </c:numCache>
            </c:numRef>
          </c:val>
          <c:extLst>
            <c:ext xmlns:c16="http://schemas.microsoft.com/office/drawing/2014/chart" uri="{C3380CC4-5D6E-409C-BE32-E72D297353CC}">
              <c16:uniqueId val="{00000000-3823-47CD-9884-3C7A0853AA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c:v>
                </c:pt>
                <c:pt idx="5">
                  <c:v>1</c:v>
                </c:pt>
                <c:pt idx="8">
                  <c:v>0</c:v>
                </c:pt>
                <c:pt idx="11">
                  <c:v>14</c:v>
                </c:pt>
                <c:pt idx="14">
                  <c:v>13</c:v>
                </c:pt>
              </c:numCache>
            </c:numRef>
          </c:val>
          <c:extLst>
            <c:ext xmlns:c16="http://schemas.microsoft.com/office/drawing/2014/chart" uri="{C3380CC4-5D6E-409C-BE32-E72D297353CC}">
              <c16:uniqueId val="{00000001-3823-47CD-9884-3C7A0853AA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1099</c:v>
                </c:pt>
                <c:pt idx="5">
                  <c:v>1183</c:v>
                </c:pt>
                <c:pt idx="8">
                  <c:v>1391</c:v>
                </c:pt>
                <c:pt idx="11">
                  <c:v>1618</c:v>
                </c:pt>
                <c:pt idx="14">
                  <c:v>1848</c:v>
                </c:pt>
              </c:numCache>
            </c:numRef>
          </c:val>
          <c:extLst>
            <c:ext xmlns:c16="http://schemas.microsoft.com/office/drawing/2014/chart" uri="{C3380CC4-5D6E-409C-BE32-E72D297353CC}">
              <c16:uniqueId val="{00000002-3823-47CD-9884-3C7A0853AA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23-47CD-9884-3C7A0853AA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23-47CD-9884-3C7A0853AA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3823-47CD-9884-3C7A0853AA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726</c:v>
                </c:pt>
                <c:pt idx="3">
                  <c:v>716</c:v>
                </c:pt>
                <c:pt idx="6">
                  <c:v>716</c:v>
                </c:pt>
                <c:pt idx="9">
                  <c:v>721</c:v>
                </c:pt>
                <c:pt idx="12">
                  <c:v>713</c:v>
                </c:pt>
              </c:numCache>
            </c:numRef>
          </c:val>
          <c:extLst>
            <c:ext xmlns:c16="http://schemas.microsoft.com/office/drawing/2014/chart" uri="{C3380CC4-5D6E-409C-BE32-E72D297353CC}">
              <c16:uniqueId val="{00000006-3823-47CD-9884-3C7A0853AA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c:v>
                </c:pt>
                <c:pt idx="3">
                  <c:v>77</c:v>
                </c:pt>
                <c:pt idx="6">
                  <c:v>69</c:v>
                </c:pt>
                <c:pt idx="9">
                  <c:v>59</c:v>
                </c:pt>
                <c:pt idx="12">
                  <c:v>65</c:v>
                </c:pt>
              </c:numCache>
            </c:numRef>
          </c:val>
          <c:extLst>
            <c:ext xmlns:c16="http://schemas.microsoft.com/office/drawing/2014/chart" uri="{C3380CC4-5D6E-409C-BE32-E72D297353CC}">
              <c16:uniqueId val="{00000007-3823-47CD-9884-3C7A0853AA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c:v>
                </c:pt>
                <c:pt idx="3">
                  <c:v>32</c:v>
                </c:pt>
                <c:pt idx="6">
                  <c:v>24</c:v>
                </c:pt>
                <c:pt idx="9">
                  <c:v>24</c:v>
                </c:pt>
                <c:pt idx="12">
                  <c:v>24</c:v>
                </c:pt>
              </c:numCache>
            </c:numRef>
          </c:val>
          <c:extLst>
            <c:ext xmlns:c16="http://schemas.microsoft.com/office/drawing/2014/chart" uri="{C3380CC4-5D6E-409C-BE32-E72D297353CC}">
              <c16:uniqueId val="{00000008-3823-47CD-9884-3C7A0853AA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23-47CD-9884-3C7A0853AA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1915</c:v>
                </c:pt>
                <c:pt idx="3">
                  <c:v>1945</c:v>
                </c:pt>
                <c:pt idx="6">
                  <c:v>1875</c:v>
                </c:pt>
                <c:pt idx="9">
                  <c:v>1819</c:v>
                </c:pt>
                <c:pt idx="12">
                  <c:v>1811</c:v>
                </c:pt>
              </c:numCache>
            </c:numRef>
          </c:val>
          <c:extLst>
            <c:ext xmlns:c16="http://schemas.microsoft.com/office/drawing/2014/chart" uri="{C3380CC4-5D6E-409C-BE32-E72D297353CC}">
              <c16:uniqueId val="{0000000A-3823-47CD-9884-3C7A0853AA3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23-47CD-9884-3C7A0853AA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915</c:v>
                </c:pt>
                <c:pt idx="1">
                  <c:v>1016</c:v>
                </c:pt>
                <c:pt idx="2">
                  <c:v>1167</c:v>
                </c:pt>
              </c:numCache>
            </c:numRef>
          </c:val>
          <c:extLst>
            <c:ext xmlns:c16="http://schemas.microsoft.com/office/drawing/2014/chart" uri="{C3380CC4-5D6E-409C-BE32-E72D297353CC}">
              <c16:uniqueId val="{00000000-5D5E-4353-B6B0-3D1015774B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5D5E-4353-B6B0-3D1015774B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208</c:v>
                </c:pt>
                <c:pt idx="1">
                  <c:v>352</c:v>
                </c:pt>
                <c:pt idx="2">
                  <c:v>405</c:v>
                </c:pt>
              </c:numCache>
            </c:numRef>
          </c:val>
          <c:extLst>
            <c:ext xmlns:c16="http://schemas.microsoft.com/office/drawing/2014/chart" uri="{C3380CC4-5D6E-409C-BE32-E72D297353CC}">
              <c16:uniqueId val="{00000002-5D5E-4353-B6B0-3D1015774BB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836930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a:latin typeface="ＭＳ ゴシック"/>
              <a:ea typeface="ＭＳ ゴシック"/>
            </a:rPr>
            <a:t>　</a:t>
          </a:r>
          <a:r>
            <a:rPr kumimoji="1" lang="ja-JP" altLang="en-US" sz="1300">
              <a:solidFill>
                <a:schemeClr val="tx1"/>
              </a:solidFill>
              <a:effectLst/>
              <a:latin typeface="ＭＳ Ｐゴシック"/>
              <a:ea typeface="ＭＳ Ｐゴシック"/>
              <a:cs typeface="+mn-cs"/>
            </a:rPr>
            <a:t>一般会計における元利償還金は、ケーブルテレビ光化促進事業等の大型投資事業の償還開始により、増加傾向に</a:t>
          </a:r>
          <a:r>
            <a:rPr kumimoji="1" lang="ja-JP" altLang="ja-JP" sz="1300">
              <a:solidFill>
                <a:schemeClr val="tx1"/>
              </a:solidFill>
              <a:effectLst/>
              <a:latin typeface="ＭＳ Ｐゴシック"/>
              <a:ea typeface="ＭＳ Ｐゴシック"/>
              <a:cs typeface="+mn-cs"/>
            </a:rPr>
            <a:t>ある</a:t>
          </a:r>
          <a:r>
            <a:rPr kumimoji="1" lang="ja-JP" altLang="en-US" sz="1300">
              <a:solidFill>
                <a:schemeClr val="tx1"/>
              </a:solidFill>
              <a:effectLst/>
              <a:latin typeface="ＭＳ Ｐゴシック"/>
              <a:ea typeface="ＭＳ Ｐゴシック"/>
              <a:cs typeface="+mn-cs"/>
            </a:rPr>
            <a:t>。今後は、義務教育学校整備に伴う借入金の増加により、更なる増加が見込まれる。　</a:t>
          </a:r>
          <a:endParaRPr kumimoji="1" lang="en-US" altLang="ja-JP" sz="1300">
            <a:solidFill>
              <a:schemeClr val="tx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tx1"/>
              </a:solidFill>
              <a:effectLst/>
              <a:latin typeface="ＭＳ Ｐゴシック"/>
              <a:ea typeface="ＭＳ Ｐゴシック"/>
              <a:cs typeface="+mn-cs"/>
            </a:rPr>
            <a:t>　地方債の新規発行を伴う普通建設事業の抑制をはじめ、交付税措置率の高い起債を計画的に活用することにより、実質的な負担額を軽減し、必要な公共投資と健全な財政運営の両立</a:t>
          </a:r>
          <a:r>
            <a:rPr kumimoji="1" lang="ja-JP" altLang="ja-JP" sz="1300">
              <a:solidFill>
                <a:schemeClr val="tx1"/>
              </a:solidFill>
              <a:effectLst/>
              <a:latin typeface="ＭＳ Ｐゴシック"/>
              <a:ea typeface="ＭＳ Ｐゴシック"/>
              <a:cs typeface="+mn-cs"/>
            </a:rPr>
            <a:t>に努めたい。</a:t>
          </a:r>
          <a:endParaRPr lang="ja-JP" altLang="ja-JP" sz="1300">
            <a:solidFill>
              <a:schemeClr val="tx1"/>
            </a:solidFill>
            <a:effectLst/>
            <a:latin typeface="ＭＳ Ｐゴシック"/>
            <a:ea typeface="ＭＳ Ｐゴシック"/>
          </a:endParaRPr>
        </a:p>
        <a:p>
          <a:endParaRPr kumimoji="1" lang="ja-JP" altLang="en-US" sz="1400">
            <a:solidFill>
              <a:srgbClr val="FF0000"/>
            </a:solidFill>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523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420600"/>
          <a:ext cx="443674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116205</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4110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630785"/>
          <a:ext cx="42297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a:ea typeface="ＭＳ ゴシック"/>
            </a:rPr>
            <a:t>　</a:t>
          </a:r>
          <a:r>
            <a:rPr kumimoji="1" lang="ja-JP" altLang="en-US" sz="1100">
              <a:solidFill>
                <a:schemeClr val="tx1"/>
              </a:solidFill>
              <a:latin typeface="ＭＳ Ｐゴシック"/>
              <a:ea typeface="ＭＳ Ｐゴシック"/>
            </a:rPr>
            <a:t>減債基金においては、満期一括償還地方債の財源として積み立てた額はない。義務教育学校の整備に伴い、令和５年度に多額の借入を予定しているため、令和９年度以降の償還のピークに備え、積み増しを検討することも必要である。</a:t>
          </a:r>
          <a:endParaRPr kumimoji="1" lang="ja-JP" altLang="en-US" sz="1000">
            <a:solidFill>
              <a:schemeClr val="tx1"/>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ja-JP" sz="1300">
              <a:solidFill>
                <a:schemeClr val="tx1"/>
              </a:solidFill>
              <a:effectLst/>
              <a:latin typeface="ＭＳ Ｐゴシック"/>
              <a:ea typeface="ＭＳ Ｐゴシック"/>
              <a:cs typeface="+mn-cs"/>
            </a:rPr>
            <a:t>近年の大型投資事業に</a:t>
          </a:r>
          <a:r>
            <a:rPr kumimoji="1" lang="ja-JP" altLang="en-US" sz="1300">
              <a:solidFill>
                <a:schemeClr val="tx1"/>
              </a:solidFill>
              <a:effectLst/>
              <a:latin typeface="ＭＳ Ｐゴシック"/>
              <a:ea typeface="ＭＳ Ｐゴシック"/>
              <a:cs typeface="+mn-cs"/>
            </a:rPr>
            <a:t>係</a:t>
          </a:r>
          <a:r>
            <a:rPr kumimoji="1" lang="ja-JP" altLang="ja-JP" sz="1300">
              <a:solidFill>
                <a:schemeClr val="tx1"/>
              </a:solidFill>
              <a:effectLst/>
              <a:latin typeface="ＭＳ Ｐゴシック"/>
              <a:ea typeface="ＭＳ Ｐゴシック"/>
              <a:cs typeface="+mn-cs"/>
            </a:rPr>
            <a:t>る地方債の</a:t>
          </a:r>
          <a:r>
            <a:rPr kumimoji="1" lang="ja-JP" altLang="en-US" sz="1300">
              <a:solidFill>
                <a:schemeClr val="tx1"/>
              </a:solidFill>
              <a:effectLst/>
              <a:latin typeface="ＭＳ Ｐゴシック"/>
              <a:ea typeface="ＭＳ Ｐゴシック"/>
              <a:cs typeface="+mn-cs"/>
            </a:rPr>
            <a:t>償還開始と新規発行額の抑制により、地方債現在高が減少した。また、</a:t>
          </a:r>
          <a:r>
            <a:rPr kumimoji="1" lang="ja-JP" altLang="ja-JP" sz="1300">
              <a:solidFill>
                <a:schemeClr val="tx1"/>
              </a:solidFill>
              <a:effectLst/>
              <a:latin typeface="ＭＳ Ｐゴシック"/>
              <a:ea typeface="ＭＳ Ｐゴシック"/>
              <a:cs typeface="+mn-cs"/>
            </a:rPr>
            <a:t>財政調整基金残高の増により、充当可能財源が増加し、比率の上昇を抑制できた。</a:t>
          </a:r>
          <a:r>
            <a:rPr kumimoji="1" lang="ja-JP" altLang="en-US" sz="1300">
              <a:solidFill>
                <a:schemeClr val="tx1"/>
              </a:solidFill>
              <a:effectLst/>
              <a:latin typeface="ＭＳ Ｐゴシック"/>
              <a:ea typeface="ＭＳ Ｐゴシック"/>
              <a:cs typeface="+mn-cs"/>
            </a:rPr>
            <a:t>今後は、令和５年度に整備する義務教育学校の建設に伴う借入金の増により、地方債現在高は、大幅に増加する見込みである。</a:t>
          </a:r>
          <a:endParaRPr kumimoji="1" lang="en-US" altLang="ja-JP" sz="1300">
            <a:solidFill>
              <a:schemeClr val="tx1"/>
            </a:solidFill>
            <a:effectLst/>
            <a:latin typeface="ＭＳ Ｐゴシック"/>
            <a:ea typeface="ＭＳ Ｐゴシック"/>
            <a:cs typeface="+mn-cs"/>
          </a:endParaRPr>
        </a:p>
        <a:p>
          <a:r>
            <a:rPr kumimoji="1" lang="ja-JP" altLang="en-US" sz="1300">
              <a:solidFill>
                <a:schemeClr val="tx1"/>
              </a:solidFill>
              <a:effectLst/>
              <a:latin typeface="ＭＳ Ｐゴシック"/>
              <a:ea typeface="ＭＳ Ｐゴシック"/>
              <a:cs typeface="+mn-cs"/>
            </a:rPr>
            <a:t>　行政改革大綱に沿った適正な定員管理に努めるとともに、地方債の新規発行を伴う普通建設事業の抑制をはじめ、交付税措置率の高い起債を活用することで、比率の上昇を最小限にとどめたい。</a:t>
          </a:r>
          <a:endParaRPr kumimoji="1" lang="ja-JP" altLang="en-US" sz="1400">
            <a:solidFill>
              <a:schemeClr val="tx1"/>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群馬県南牧村</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Ｐゴシック"/>
              <a:ea typeface="ＭＳ Ｐゴシック"/>
              <a:cs typeface="+mn-cs"/>
            </a:rPr>
            <a:t>新型コロナウイルス感染症対策や森林環境整備のため、特定目的基金を２,９００万円を取り崩したが、財政調整基金に１億５,１００万円、福祉安心基金に５,０００万円、森林環境譲与税基金に２,１００万円を積み立てたこと等により、基金全体としては、２億</a:t>
          </a:r>
          <a:r>
            <a:rPr kumimoji="1" lang="en-US" altLang="ja-JP" sz="1300">
              <a:solidFill>
                <a:schemeClr val="tx1"/>
              </a:solidFill>
              <a:effectLst/>
              <a:latin typeface="ＭＳ Ｐゴシック"/>
              <a:ea typeface="ＭＳ Ｐゴシック"/>
              <a:cs typeface="+mn-cs"/>
            </a:rPr>
            <a:t>４</a:t>
          </a:r>
          <a:r>
            <a:rPr kumimoji="1" lang="ja-JP" altLang="en-US" sz="1300">
              <a:solidFill>
                <a:schemeClr val="tx1"/>
              </a:solidFill>
              <a:effectLst/>
              <a:latin typeface="ＭＳ Ｐゴシック"/>
              <a:ea typeface="ＭＳ Ｐゴシック"/>
              <a:cs typeface="+mn-cs"/>
            </a:rPr>
            <a:t>００万円の増加となっている</a:t>
          </a:r>
          <a:r>
            <a:rPr kumimoji="1" lang="ja-JP" altLang="ja-JP" sz="1300">
              <a:solidFill>
                <a:schemeClr val="tx1"/>
              </a:solidFill>
              <a:effectLst/>
              <a:latin typeface="ＭＳ Ｐゴシック"/>
              <a:ea typeface="ＭＳ Ｐゴシック"/>
              <a:cs typeface="+mn-cs"/>
            </a:rPr>
            <a:t>。</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ja-JP" sz="1300">
              <a:solidFill>
                <a:schemeClr val="tx1"/>
              </a:solidFill>
              <a:effectLst/>
              <a:latin typeface="ＭＳ Ｐゴシック"/>
              <a:ea typeface="ＭＳ Ｐゴシック"/>
              <a:cs typeface="+mn-cs"/>
            </a:rPr>
            <a:t>人口減少により</a:t>
          </a:r>
          <a:r>
            <a:rPr kumimoji="1" lang="ja-JP" altLang="en-US" sz="1300">
              <a:solidFill>
                <a:schemeClr val="tx1"/>
              </a:solidFill>
              <a:effectLst/>
              <a:latin typeface="ＭＳ Ｐゴシック"/>
              <a:ea typeface="ＭＳ Ｐゴシック"/>
              <a:cs typeface="+mn-cs"/>
            </a:rPr>
            <a:t>想定される村税の減収及び</a:t>
          </a:r>
          <a:r>
            <a:rPr kumimoji="1" lang="ja-JP" altLang="ja-JP" sz="1300">
              <a:solidFill>
                <a:schemeClr val="tx1"/>
              </a:solidFill>
              <a:effectLst/>
              <a:latin typeface="ＭＳ Ｐゴシック"/>
              <a:ea typeface="ＭＳ Ｐゴシック"/>
              <a:cs typeface="+mn-cs"/>
            </a:rPr>
            <a:t>地方交付税の減額</a:t>
          </a:r>
          <a:r>
            <a:rPr kumimoji="1" lang="ja-JP" altLang="en-US" sz="1300">
              <a:solidFill>
                <a:schemeClr val="tx1"/>
              </a:solidFill>
              <a:effectLst/>
              <a:latin typeface="ＭＳ Ｐゴシック"/>
              <a:ea typeface="ＭＳ Ｐゴシック"/>
              <a:cs typeface="+mn-cs"/>
            </a:rPr>
            <a:t>への対応をはじめ、公共施設の老朽化対策、物価高騰対策など、</a:t>
          </a:r>
          <a:r>
            <a:rPr kumimoji="1" lang="ja-JP" altLang="ja-JP" sz="1300">
              <a:solidFill>
                <a:schemeClr val="tx1"/>
              </a:solidFill>
              <a:effectLst/>
              <a:latin typeface="ＭＳ Ｐゴシック"/>
              <a:ea typeface="ＭＳ Ｐゴシック"/>
              <a:cs typeface="+mn-cs"/>
            </a:rPr>
            <a:t>今後</a:t>
          </a:r>
          <a:r>
            <a:rPr kumimoji="1" lang="ja-JP" altLang="en-US" sz="1300">
              <a:solidFill>
                <a:schemeClr val="tx1"/>
              </a:solidFill>
              <a:effectLst/>
              <a:latin typeface="ＭＳ Ｐゴシック"/>
              <a:ea typeface="ＭＳ Ｐゴシック"/>
              <a:cs typeface="+mn-cs"/>
            </a:rPr>
            <a:t>の財政需要の増大に適切に対応していけるよう、財政調整基金の一定額の確保と、特定目的基金の計画的な積立を行う。</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教育施設整備基金：</a:t>
          </a:r>
          <a:r>
            <a:rPr lang="ja-JP" altLang="ja-JP" sz="1300">
              <a:solidFill>
                <a:schemeClr val="tx1"/>
              </a:solidFill>
              <a:effectLst/>
              <a:latin typeface="ＭＳ Ｐゴシック"/>
              <a:ea typeface="ＭＳ Ｐゴシック"/>
              <a:cs typeface="+mn-cs"/>
            </a:rPr>
            <a:t>教育施設の整備に要する経費の財源に充てる。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・福祉安心基金：村民誰もが安心で豊かな日常生活を営める明るい福祉社会の実現を目指し、住民福祉の充実及び推進を図る。</a:t>
          </a:r>
          <a:r>
            <a:rPr kumimoji="1" lang="ja-JP" altLang="en-US" sz="1300">
              <a:solidFill>
                <a:schemeClr val="tx1"/>
              </a:solidFill>
              <a:effectLst/>
              <a:latin typeface="ＭＳ Ｐゴシック"/>
              <a:ea typeface="ＭＳ Ｐゴシック"/>
              <a:cs typeface="+mn-cs"/>
            </a:rPr>
            <a:t>感染症対策への財源確保。</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a:t>
          </a:r>
          <a:r>
            <a:rPr kumimoji="1" lang="ja-JP" altLang="en-US" sz="1300">
              <a:solidFill>
                <a:schemeClr val="tx1"/>
              </a:solidFill>
              <a:effectLst/>
              <a:latin typeface="ＭＳ Ｐゴシック"/>
              <a:ea typeface="ＭＳ Ｐゴシック"/>
              <a:cs typeface="+mn-cs"/>
            </a:rPr>
            <a:t>森林環境譲与税</a:t>
          </a:r>
          <a:r>
            <a:rPr kumimoji="1" lang="ja-JP" altLang="ja-JP" sz="1300">
              <a:solidFill>
                <a:schemeClr val="tx1"/>
              </a:solidFill>
              <a:effectLst/>
              <a:latin typeface="ＭＳ Ｐゴシック"/>
              <a:ea typeface="ＭＳ Ｐゴシック"/>
              <a:cs typeface="+mn-cs"/>
            </a:rPr>
            <a:t>基金：</a:t>
          </a:r>
          <a:r>
            <a:rPr lang="ja-JP" altLang="en-US" sz="1300">
              <a:solidFill>
                <a:schemeClr val="tx1"/>
              </a:solidFill>
              <a:latin typeface="ＭＳ Ｐゴシック"/>
              <a:ea typeface="ＭＳ Ｐゴシック"/>
            </a:rPr>
            <a:t>林業経営の効率化及び森林の管理の適正化の一体的な促進等を図り、林業の持続的発展及び森林の有する多面的機能の発揮に資する</a:t>
          </a:r>
          <a:r>
            <a:rPr kumimoji="1" lang="ja-JP" altLang="ja-JP" sz="1300">
              <a:solidFill>
                <a:schemeClr val="tx1"/>
              </a:solidFill>
              <a:effectLst/>
              <a:latin typeface="ＭＳ Ｐゴシック"/>
              <a:ea typeface="ＭＳ Ｐゴシック"/>
              <a:cs typeface="+mn-cs"/>
            </a:rPr>
            <a:t>。</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・村基金：村の財政の充実を図るとともに、長期にわたる財政の健全な運営に資する。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・元気な村づくり基金：</a:t>
          </a:r>
          <a:r>
            <a:rPr lang="ja-JP" altLang="ja-JP" sz="1300">
              <a:solidFill>
                <a:schemeClr val="tx1"/>
              </a:solidFill>
              <a:effectLst/>
              <a:latin typeface="ＭＳ Ｐゴシック"/>
              <a:ea typeface="ＭＳ Ｐゴシック"/>
              <a:cs typeface="+mn-cs"/>
            </a:rPr>
            <a:t>高齢者福祉･子育て･教育活動の充実に関する事業、森林の保全及び景観の維持、水源の保全及び生活排水の浄化等。</a:t>
          </a:r>
          <a:endParaRPr kumimoji="1" lang="en-US" altLang="ja-JP" sz="1300">
            <a:solidFill>
              <a:schemeClr val="tx1"/>
            </a:solidFill>
            <a:effectLst/>
            <a:latin typeface="ＭＳ Ｐゴシック"/>
            <a:ea typeface="ＭＳ Ｐ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Ｐゴシック"/>
            <a:ea typeface="ＭＳ Ｐゴシック"/>
            <a:cs typeface="+mn-cs"/>
          </a:endParaRPr>
        </a:p>
        <a:p>
          <a:r>
            <a:rPr lang="ja-JP" altLang="en-US" sz="1300">
              <a:solidFill>
                <a:schemeClr val="tx1"/>
              </a:solidFill>
              <a:effectLst/>
              <a:latin typeface="ＭＳ Ｐゴシック"/>
              <a:ea typeface="ＭＳ Ｐゴシック"/>
            </a:rPr>
            <a:t>・福祉安心基金：新型コロナウイルス感染症対策として、１,５００万円取り崩したが、５，０００万円積み立てたことによる増額。</a:t>
          </a:r>
          <a:endParaRPr kumimoji="1" lang="en-US" altLang="ja-JP" sz="1300">
            <a:solidFill>
              <a:schemeClr val="tx1"/>
            </a:solidFill>
            <a:effectLst/>
            <a:latin typeface="ＭＳ Ｐゴシック"/>
            <a:ea typeface="ＭＳ Ｐゴシック"/>
            <a:cs typeface="+mn-cs"/>
          </a:endParaRPr>
        </a:p>
        <a:p>
          <a:r>
            <a:rPr kumimoji="1" lang="ja-JP" altLang="en-US" sz="1300">
              <a:solidFill>
                <a:schemeClr val="tx1"/>
              </a:solidFill>
              <a:effectLst/>
              <a:latin typeface="ＭＳ Ｐゴシック"/>
              <a:ea typeface="ＭＳ Ｐゴシック"/>
              <a:cs typeface="+mn-cs"/>
            </a:rPr>
            <a:t>・森林環境譲与税基金：森林環境整備費用として、１,２８６万円を取り崩したが、森林環境譲与税を２,１１９万円積み立てたことによる増額。</a:t>
          </a:r>
          <a:endParaRPr kumimoji="1" lang="en-US" altLang="ja-JP" sz="1300">
            <a:solidFill>
              <a:schemeClr val="tx1"/>
            </a:solidFill>
            <a:effectLst/>
            <a:latin typeface="ＭＳ Ｐゴシック"/>
            <a:ea typeface="ＭＳ Ｐゴシック"/>
            <a:cs typeface="+mn-cs"/>
          </a:endParaRPr>
        </a:p>
        <a:p>
          <a:r>
            <a:rPr kumimoji="1" lang="ja-JP" altLang="ja-JP" sz="1300">
              <a:solidFill>
                <a:schemeClr val="tx1"/>
              </a:solidFill>
              <a:effectLst/>
              <a:latin typeface="ＭＳ Ｐゴシック"/>
              <a:ea typeface="ＭＳ Ｐゴシック"/>
              <a:cs typeface="+mn-cs"/>
            </a:rPr>
            <a:t>・村基金：</a:t>
          </a:r>
          <a:r>
            <a:rPr kumimoji="1" lang="ja-JP" altLang="en-US" sz="1300">
              <a:solidFill>
                <a:schemeClr val="tx1"/>
              </a:solidFill>
              <a:effectLst/>
              <a:latin typeface="ＭＳ Ｐゴシック"/>
              <a:ea typeface="ＭＳ Ｐゴシック"/>
              <a:cs typeface="+mn-cs"/>
            </a:rPr>
            <a:t>一般</a:t>
          </a:r>
          <a:r>
            <a:rPr kumimoji="1" lang="ja-JP" altLang="ja-JP" sz="1300">
              <a:solidFill>
                <a:schemeClr val="tx1"/>
              </a:solidFill>
              <a:effectLst/>
              <a:latin typeface="ＭＳ Ｐゴシック"/>
              <a:ea typeface="ＭＳ Ｐゴシック"/>
              <a:cs typeface="+mn-cs"/>
            </a:rPr>
            <a:t>寄附金として受け入れ</a:t>
          </a:r>
          <a:r>
            <a:rPr kumimoji="1" lang="ja-JP" altLang="en-US" sz="1300">
              <a:solidFill>
                <a:schemeClr val="tx1"/>
              </a:solidFill>
              <a:effectLst/>
              <a:latin typeface="ＭＳ Ｐゴシック"/>
              <a:ea typeface="ＭＳ Ｐゴシック"/>
              <a:cs typeface="+mn-cs"/>
            </a:rPr>
            <a:t>た１３４</a:t>
          </a:r>
          <a:r>
            <a:rPr kumimoji="1" lang="ja-JP" altLang="ja-JP" sz="1300">
              <a:solidFill>
                <a:schemeClr val="tx1"/>
              </a:solidFill>
              <a:effectLst/>
              <a:latin typeface="ＭＳ Ｐゴシック"/>
              <a:ea typeface="ＭＳ Ｐゴシック"/>
              <a:cs typeface="+mn-cs"/>
            </a:rPr>
            <a:t>万円を積み立てたことによる増額</a:t>
          </a:r>
          <a:r>
            <a:rPr kumimoji="1" lang="ja-JP" altLang="en-US" sz="1300">
              <a:solidFill>
                <a:schemeClr val="tx1"/>
              </a:solidFill>
              <a:effectLst/>
              <a:latin typeface="ＭＳ Ｐゴシック"/>
              <a:ea typeface="ＭＳ Ｐゴシック"/>
              <a:cs typeface="+mn-cs"/>
            </a:rPr>
            <a:t>。</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・元気な村づくり基金：ふるさと納税寄附金</a:t>
          </a:r>
          <a:r>
            <a:rPr kumimoji="1" lang="ja-JP" altLang="en-US" sz="1300">
              <a:solidFill>
                <a:schemeClr val="tx1"/>
              </a:solidFill>
              <a:effectLst/>
              <a:latin typeface="ＭＳ Ｐゴシック"/>
              <a:ea typeface="ＭＳ Ｐゴシック"/>
              <a:cs typeface="+mn-cs"/>
            </a:rPr>
            <a:t>を１６０</a:t>
          </a:r>
          <a:r>
            <a:rPr kumimoji="1" lang="ja-JP" altLang="ja-JP" sz="1300">
              <a:solidFill>
                <a:schemeClr val="tx1"/>
              </a:solidFill>
              <a:effectLst/>
              <a:latin typeface="ＭＳ Ｐゴシック"/>
              <a:ea typeface="ＭＳ Ｐゴシック"/>
              <a:cs typeface="+mn-cs"/>
            </a:rPr>
            <a:t>万円を積み立てたことによる増額。</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・教育施設整備基金は、義務教育学校整備事業に活用するため、今後、全額を取り崩す予定である。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・森林環境譲与税基金は、森林環境整備事業の財源として、積極的に活用していく。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元気な村づくり基金は、ふるさと納税寄附者の意向に最大限に配慮しつつ計画的に活用していく。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Ｐゴシック"/>
              <a:ea typeface="ＭＳ Ｐゴシック"/>
              <a:cs typeface="+mn-cs"/>
            </a:rPr>
            <a:t>令和４年度末の財政調整基金残高は、１１億６</a:t>
          </a:r>
          <a:r>
            <a:rPr kumimoji="1" lang="en-US" altLang="ja-JP" sz="1300">
              <a:solidFill>
                <a:schemeClr val="tx1"/>
              </a:solidFill>
              <a:effectLst/>
              <a:latin typeface="ＭＳ Ｐゴシック"/>
              <a:ea typeface="ＭＳ Ｐゴシック"/>
              <a:cs typeface="+mn-cs"/>
            </a:rPr>
            <a:t>,７</a:t>
          </a:r>
          <a:r>
            <a:rPr kumimoji="1" lang="ja-JP" altLang="en-US" sz="1300">
              <a:solidFill>
                <a:schemeClr val="tx1"/>
              </a:solidFill>
              <a:effectLst/>
              <a:latin typeface="ＭＳ Ｐゴシック"/>
              <a:ea typeface="ＭＳ Ｐゴシック"/>
              <a:cs typeface="+mn-cs"/>
            </a:rPr>
            <a:t>００万円となっており、前年度から１億５,１００万円増加となっている。</a:t>
          </a:r>
          <a:endParaRPr lang="ja-JP" altLang="ja-JP" sz="1300">
            <a:solidFill>
              <a:schemeClr val="tx1"/>
            </a:solidFill>
            <a:effectLst/>
            <a:latin typeface="ＭＳ Ｐゴシック"/>
            <a:ea typeface="ＭＳ Ｐゴシック"/>
          </a:endParaRPr>
        </a:p>
        <a:p>
          <a:pPr eaLnBrk="1" fontAlgn="auto" latinLnBrk="0" hangingPunct="1"/>
          <a:r>
            <a:rPr kumimoji="1" lang="ja-JP" altLang="en-US" sz="1300">
              <a:solidFill>
                <a:schemeClr val="tx1"/>
              </a:solidFill>
              <a:effectLst/>
              <a:latin typeface="ＭＳ Ｐゴシック"/>
              <a:ea typeface="ＭＳ Ｐゴシック"/>
              <a:cs typeface="+mn-cs"/>
            </a:rPr>
            <a:t>   適切な財源確保と歳出の精査により、取崩しを回避でき、決算剰余金を１億５,０００万円積立てたことが主な要因である。</a:t>
          </a:r>
          <a:endParaRPr kumimoji="1" lang="en-US" altLang="ja-JP" sz="1300">
            <a:solidFill>
              <a:schemeClr val="tx1"/>
            </a:solidFill>
            <a:effectLst/>
            <a:latin typeface="ＭＳ Ｐゴシック"/>
            <a:ea typeface="ＭＳ Ｐゴシック"/>
            <a:cs typeface="+mn-cs"/>
          </a:endParaRPr>
        </a:p>
        <a:p>
          <a:pPr eaLnBrk="1" fontAlgn="auto" latinLnBrk="0" hangingPunct="1"/>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en-US" sz="1300">
              <a:solidFill>
                <a:schemeClr val="tx1"/>
              </a:solidFill>
              <a:effectLst/>
              <a:latin typeface="ＭＳ Ｐゴシック"/>
              <a:ea typeface="ＭＳ Ｐゴシック"/>
              <a:cs typeface="+mn-cs"/>
            </a:rPr>
            <a:t>人口減少による村税収入の減少、普通交付税の減額及び大規模</a:t>
          </a:r>
          <a:r>
            <a:rPr kumimoji="1" lang="ja-JP" altLang="ja-JP" sz="1300">
              <a:solidFill>
                <a:schemeClr val="tx1"/>
              </a:solidFill>
              <a:effectLst/>
              <a:latin typeface="ＭＳ Ｐゴシック"/>
              <a:ea typeface="ＭＳ Ｐゴシック"/>
              <a:cs typeface="+mn-cs"/>
            </a:rPr>
            <a:t>災害等の</a:t>
          </a:r>
          <a:r>
            <a:rPr kumimoji="1" lang="ja-JP" altLang="en-US" sz="1300">
              <a:solidFill>
                <a:schemeClr val="tx1"/>
              </a:solidFill>
              <a:effectLst/>
              <a:latin typeface="ＭＳ Ｐゴシック"/>
              <a:ea typeface="ＭＳ Ｐゴシック"/>
              <a:cs typeface="+mn-cs"/>
            </a:rPr>
            <a:t>不測の事態に備える</a:t>
          </a:r>
          <a:r>
            <a:rPr kumimoji="1" lang="ja-JP" altLang="ja-JP" sz="1300">
              <a:solidFill>
                <a:schemeClr val="tx1"/>
              </a:solidFill>
              <a:effectLst/>
              <a:latin typeface="ＭＳ Ｐゴシック"/>
              <a:ea typeface="ＭＳ Ｐゴシック"/>
              <a:cs typeface="+mn-cs"/>
            </a:rPr>
            <a:t>ため、</a:t>
          </a:r>
          <a:r>
            <a:rPr kumimoji="1" lang="ja-JP" altLang="en-US" sz="1300">
              <a:solidFill>
                <a:schemeClr val="tx1"/>
              </a:solidFill>
              <a:effectLst/>
              <a:latin typeface="ＭＳ Ｐゴシック"/>
              <a:ea typeface="ＭＳ Ｐゴシック"/>
              <a:cs typeface="+mn-cs"/>
            </a:rPr>
            <a:t>行政改革の取組みを通じた事務事業の効率化を着実に進め、</a:t>
          </a:r>
          <a:r>
            <a:rPr kumimoji="1" lang="ja-JP" altLang="ja-JP" sz="1300">
              <a:solidFill>
                <a:schemeClr val="tx1"/>
              </a:solidFill>
              <a:effectLst/>
              <a:latin typeface="ＭＳ Ｐゴシック"/>
              <a:ea typeface="ＭＳ Ｐゴシック"/>
              <a:cs typeface="+mn-cs"/>
            </a:rPr>
            <a:t>取崩し額を極力抑制し、</a:t>
          </a:r>
          <a:r>
            <a:rPr kumimoji="1" lang="ja-JP" altLang="en-US" sz="1300">
              <a:solidFill>
                <a:schemeClr val="tx1"/>
              </a:solidFill>
              <a:effectLst/>
              <a:latin typeface="ＭＳ Ｐゴシック"/>
              <a:ea typeface="ＭＳ Ｐゴシック"/>
              <a:cs typeface="+mn-cs"/>
            </a:rPr>
            <a:t>残高の確保に</a:t>
          </a:r>
          <a:r>
            <a:rPr kumimoji="1" lang="ja-JP" altLang="ja-JP" sz="1300">
              <a:solidFill>
                <a:schemeClr val="tx1"/>
              </a:solidFill>
              <a:effectLst/>
              <a:latin typeface="ＭＳ Ｐゴシック"/>
              <a:ea typeface="ＭＳ Ｐゴシック"/>
              <a:cs typeface="+mn-cs"/>
            </a:rPr>
            <a:t>努める。</a:t>
          </a:r>
          <a:endParaRPr lang="ja-JP" altLang="ja-JP" sz="1300">
            <a:solidFill>
              <a:schemeClr val="tx1"/>
            </a:solidFill>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r>
            <a:rPr kumimoji="1" lang="ja-JP" altLang="en-US" sz="1300">
              <a:solidFill>
                <a:schemeClr val="tx1"/>
              </a:solidFill>
              <a:effectLst/>
              <a:latin typeface="ＭＳ Ｐゴシック"/>
              <a:ea typeface="ＭＳ Ｐゴシック"/>
              <a:cs typeface="+mn-cs"/>
            </a:rPr>
            <a:t>令和３年度末の減債基金残高は、５</a:t>
          </a:r>
          <a:r>
            <a:rPr kumimoji="1" lang="en-US" altLang="ja-JP" sz="1300">
              <a:solidFill>
                <a:schemeClr val="tx1"/>
              </a:solidFill>
              <a:effectLst/>
              <a:latin typeface="ＭＳ Ｐゴシック"/>
              <a:ea typeface="ＭＳ Ｐゴシック"/>
              <a:cs typeface="+mn-cs"/>
            </a:rPr>
            <a:t>,</a:t>
          </a:r>
          <a:r>
            <a:rPr kumimoji="1" lang="ja-JP" altLang="en-US" sz="1300">
              <a:solidFill>
                <a:schemeClr val="tx1"/>
              </a:solidFill>
              <a:effectLst/>
              <a:latin typeface="ＭＳ Ｐゴシック"/>
              <a:ea typeface="ＭＳ Ｐゴシック"/>
              <a:cs typeface="+mn-cs"/>
            </a:rPr>
            <a:t>４００万円となっており、</a:t>
          </a:r>
          <a:r>
            <a:rPr kumimoji="1" lang="ja-JP" altLang="ja-JP" sz="1300">
              <a:solidFill>
                <a:schemeClr val="tx1"/>
              </a:solidFill>
              <a:effectLst/>
              <a:latin typeface="ＭＳ Ｐゴシック"/>
              <a:ea typeface="ＭＳ Ｐゴシック"/>
              <a:cs typeface="+mn-cs"/>
            </a:rPr>
            <a:t>基金の運用から生ずる少額の利息を積み立て</a:t>
          </a:r>
          <a:r>
            <a:rPr kumimoji="1" lang="ja-JP" altLang="en-US" sz="1300">
              <a:solidFill>
                <a:schemeClr val="tx1"/>
              </a:solidFill>
              <a:effectLst/>
              <a:latin typeface="ＭＳ Ｐゴシック"/>
              <a:ea typeface="ＭＳ Ｐゴシック"/>
              <a:cs typeface="+mn-cs"/>
            </a:rPr>
            <a:t>たのみで、前年度からの大きな増減はない。</a:t>
          </a:r>
          <a:endParaRPr kumimoji="1" lang="en-US" altLang="ja-JP" sz="1300">
            <a:solidFill>
              <a:schemeClr val="tx1"/>
            </a:solidFill>
            <a:effectLst/>
            <a:latin typeface="ＭＳ Ｐゴシック"/>
            <a:ea typeface="ＭＳ Ｐ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tx1"/>
              </a:solidFill>
              <a:effectLst/>
              <a:latin typeface="ＭＳ Ｐゴシック"/>
              <a:ea typeface="ＭＳ Ｐゴシック"/>
              <a:cs typeface="+mn-cs"/>
            </a:rPr>
            <a:t>義務教育学校整備事業の償還が令和９年度から開始され、その後数年間に渡り、償還のピークを迎えるため、それに備えて積み増しを検討する。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
1,570
118.83
2,629,789
2,378,194
192,028
1,548,663
1,811,480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54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87598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財政力指数は類似団体平均を０</a:t>
          </a:r>
          <a:r>
            <a:rPr kumimoji="1" lang="en-US" altLang="ja-JP"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１２ポイント下回っている。人口の減少や高齢化率全国トップ（２０２０年国勢調査６５．２％）に加え、村内には大規模な事業所は皆無であり、農林業は従事者の高齢化・後継者不足により衰退し、税収も納税者の減により年々減少傾向にあるため、財政基盤が非常に弱い。南牧村行政改革大綱に基づき、行政組織の改革や事務事業の見直しを徹底し、今後も効率的な行政運営に努めると共に人口減少対策に力を入れ、定住者の獲得と雇用の場の確保に努める。</a:t>
          </a:r>
          <a:endParaRPr kumimoji="1" lang="ja-JP" altLang="en-US" sz="1300">
            <a:latin typeface="ＭＳ ゴシック"/>
            <a:ea typeface="ＭＳ 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74295</xdr:rowOff>
    </xdr:from>
    <xdr:to>
      <xdr:col>27</xdr:col>
      <xdr:colOff>184150</xdr:colOff>
      <xdr:row>45</xdr:row>
      <xdr:rowOff>74295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5628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978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595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97155</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05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84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09185" y="5942330"/>
          <a:ext cx="0" cy="1487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99618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20285" y="74295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78740</xdr:rowOff>
    </xdr:from>
    <xdr:ext cx="762000"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996180" y="5692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20285" y="59423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132715</xdr:rowOff>
    </xdr:from>
    <xdr:to>
      <xdr:col>23</xdr:col>
      <xdr:colOff>133350</xdr:colOff>
      <xdr:row>44</xdr:row>
      <xdr:rowOff>132715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078605" y="739711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1905</xdr:rowOff>
    </xdr:from>
    <xdr:ext cx="762000" cy="259080"/>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996180" y="7101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156845</xdr:rowOff>
    </xdr:from>
    <xdr:to>
      <xdr:col>23</xdr:col>
      <xdr:colOff>184150</xdr:colOff>
      <xdr:row>44</xdr:row>
      <xdr:rowOff>86995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858385" y="7256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125095</xdr:rowOff>
    </xdr:from>
    <xdr:to>
      <xdr:col>19</xdr:col>
      <xdr:colOff>133350</xdr:colOff>
      <xdr:row>44</xdr:row>
      <xdr:rowOff>132715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197225" y="7389495"/>
          <a:ext cx="881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149225</xdr:rowOff>
    </xdr:from>
    <xdr:to>
      <xdr:col>19</xdr:col>
      <xdr:colOff>184150</xdr:colOff>
      <xdr:row>44</xdr:row>
      <xdr:rowOff>79375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27805" y="7248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89535</xdr:rowOff>
    </xdr:from>
    <xdr:ext cx="736600" cy="2584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01415" y="7023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125095</xdr:rowOff>
    </xdr:from>
    <xdr:to>
      <xdr:col>15</xdr:col>
      <xdr:colOff>82550</xdr:colOff>
      <xdr:row>44</xdr:row>
      <xdr:rowOff>132715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15845" y="7389495"/>
          <a:ext cx="881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132715</xdr:rowOff>
    </xdr:from>
    <xdr:to>
      <xdr:col>15</xdr:col>
      <xdr:colOff>133350</xdr:colOff>
      <xdr:row>44</xdr:row>
      <xdr:rowOff>62865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46425" y="7232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73025</xdr:rowOff>
    </xdr:from>
    <xdr:ext cx="761365"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20035" y="7007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132715</xdr:rowOff>
    </xdr:from>
    <xdr:to>
      <xdr:col>11</xdr:col>
      <xdr:colOff>31750</xdr:colOff>
      <xdr:row>44</xdr:row>
      <xdr:rowOff>132715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36370" y="739711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66950" y="724027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81280</xdr:rowOff>
    </xdr:from>
    <xdr:ext cx="761365"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38655" y="7015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132715</xdr:rowOff>
    </xdr:from>
    <xdr:to>
      <xdr:col>7</xdr:col>
      <xdr:colOff>31750</xdr:colOff>
      <xdr:row>44</xdr:row>
      <xdr:rowOff>62865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85570" y="723201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73025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57275" y="700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84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84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84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44</xdr:row>
      <xdr:rowOff>81915</xdr:rowOff>
    </xdr:from>
    <xdr:to>
      <xdr:col>23</xdr:col>
      <xdr:colOff>184150</xdr:colOff>
      <xdr:row>45</xdr:row>
      <xdr:rowOff>12065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858385" y="734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149225</xdr:rowOff>
    </xdr:from>
    <xdr:ext cx="762000" cy="2584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996180" y="724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81915</xdr:rowOff>
    </xdr:from>
    <xdr:to>
      <xdr:col>19</xdr:col>
      <xdr:colOff>184150</xdr:colOff>
      <xdr:row>45</xdr:row>
      <xdr:rowOff>12065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27805" y="734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165100</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01415" y="742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74295</xdr:rowOff>
    </xdr:from>
    <xdr:to>
      <xdr:col>15</xdr:col>
      <xdr:colOff>133350</xdr:colOff>
      <xdr:row>45</xdr:row>
      <xdr:rowOff>4445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46425" y="7338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160655</xdr:rowOff>
    </xdr:from>
    <xdr:ext cx="761365" cy="2584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20035" y="742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81915</xdr:rowOff>
    </xdr:from>
    <xdr:to>
      <xdr:col>11</xdr:col>
      <xdr:colOff>82550</xdr:colOff>
      <xdr:row>45</xdr:row>
      <xdr:rowOff>12065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66950" y="73463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165100</xdr:rowOff>
    </xdr:from>
    <xdr:ext cx="761365"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38655" y="742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81915</xdr:rowOff>
    </xdr:from>
    <xdr:to>
      <xdr:col>7</xdr:col>
      <xdr:colOff>31750</xdr:colOff>
      <xdr:row>45</xdr:row>
      <xdr:rowOff>12065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85570" y="73463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165100</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57275" y="742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92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77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経常収支比率は、普通交付税、村税の減少により、前年度から２.５ポイント上昇し、公債費の増加により、類似団体平均を１.７ポイント上回っている。新規発行地方債の抑制により、村債残高の縮減を図るとともに、新規採用職員の抑制による人件費の削減など、行財政改革への取組みを通じて義務的経費の削減に努める。</a:t>
          </a:r>
          <a:endParaRPr kumimoji="1" lang="ja-JP" altLang="en-US" sz="1300">
            <a:latin typeface="ＭＳ ゴシック"/>
            <a:ea typeface="ＭＳ ゴシック"/>
          </a:endParaRPr>
        </a:p>
      </xdr:txBody>
    </xdr:sp>
    <xdr:clientData/>
  </xdr:twoCellAnchor>
  <xdr:oneCellAnchor>
    <xdr:from>
      <xdr:col>3</xdr:col>
      <xdr:colOff>95250</xdr:colOff>
      <xdr:row>54</xdr:row>
      <xdr:rowOff>139700</xdr:rowOff>
    </xdr:from>
    <xdr:ext cx="297815"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5628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3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5628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4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5628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84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5628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7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5628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8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84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123190</xdr:rowOff>
    </xdr:from>
    <xdr:to>
      <xdr:col>23</xdr:col>
      <xdr:colOff>133350</xdr:colOff>
      <xdr:row>67</xdr:row>
      <xdr:rowOff>15875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09185" y="969899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159385</xdr:rowOff>
    </xdr:from>
    <xdr:ext cx="762000" cy="2584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996180" y="1105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15875</xdr:rowOff>
    </xdr:from>
    <xdr:to>
      <xdr:col>24</xdr:col>
      <xdr:colOff>12700</xdr:colOff>
      <xdr:row>67</xdr:row>
      <xdr:rowOff>15875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20285" y="110775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38100</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996180" y="944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123190</xdr:rowOff>
    </xdr:from>
    <xdr:to>
      <xdr:col>24</xdr:col>
      <xdr:colOff>12700</xdr:colOff>
      <xdr:row>58</xdr:row>
      <xdr:rowOff>123190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20285" y="96989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26035</xdr:rowOff>
    </xdr:from>
    <xdr:to>
      <xdr:col>23</xdr:col>
      <xdr:colOff>133350</xdr:colOff>
      <xdr:row>63</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078605" y="10427335"/>
          <a:ext cx="83058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23495</xdr:rowOff>
    </xdr:from>
    <xdr:ext cx="762000"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996180" y="102596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6985</xdr:rowOff>
    </xdr:from>
    <xdr:to>
      <xdr:col>23</xdr:col>
      <xdr:colOff>184150</xdr:colOff>
      <xdr:row>63</xdr:row>
      <xdr:rowOff>108585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858385" y="104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26035</xdr:rowOff>
    </xdr:from>
    <xdr:to>
      <xdr:col>19</xdr:col>
      <xdr:colOff>133350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197225" y="10427335"/>
          <a:ext cx="88138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45720</xdr:rowOff>
    </xdr:from>
    <xdr:to>
      <xdr:col>19</xdr:col>
      <xdr:colOff>184150</xdr:colOff>
      <xdr:row>62</xdr:row>
      <xdr:rowOff>147320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2780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157480</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01415" y="10063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3175</xdr:rowOff>
    </xdr:from>
    <xdr:to>
      <xdr:col>15</xdr:col>
      <xdr:colOff>82550</xdr:colOff>
      <xdr:row>64</xdr:row>
      <xdr:rowOff>120015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15845" y="10569575"/>
          <a:ext cx="88138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46425" y="10476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15875</xdr:rowOff>
    </xdr:from>
    <xdr:ext cx="761365"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20035" y="10252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59690</xdr:rowOff>
    </xdr:from>
    <xdr:to>
      <xdr:col>11</xdr:col>
      <xdr:colOff>31750</xdr:colOff>
      <xdr:row>64</xdr:row>
      <xdr:rowOff>120015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36370" y="10626090"/>
          <a:ext cx="87947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116205</xdr:rowOff>
    </xdr:from>
    <xdr:to>
      <xdr:col>11</xdr:col>
      <xdr:colOff>82550</xdr:colOff>
      <xdr:row>64</xdr:row>
      <xdr:rowOff>45720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66950" y="10517505"/>
          <a:ext cx="9969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55880</xdr:rowOff>
    </xdr:from>
    <xdr:ext cx="761365"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38655" y="10292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85570" y="104768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15875</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57275" y="1025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1365"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1365"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1365" cy="25908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858385" y="10476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47625</xdr:rowOff>
    </xdr:from>
    <xdr:ext cx="762000" cy="25908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99618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146685</xdr:rowOff>
    </xdr:from>
    <xdr:to>
      <xdr:col>19</xdr:col>
      <xdr:colOff>184150</xdr:colOff>
      <xdr:row>63</xdr:row>
      <xdr:rowOff>76835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27805" y="10382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61595</xdr:rowOff>
    </xdr:from>
    <xdr:ext cx="736600" cy="2584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01415" y="10462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46425" y="10525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38735</xdr:rowOff>
    </xdr:from>
    <xdr:ext cx="761365"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20035" y="10605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69215</xdr:rowOff>
    </xdr:from>
    <xdr:to>
      <xdr:col>11</xdr:col>
      <xdr:colOff>82550</xdr:colOff>
      <xdr:row>64</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66950" y="10635615"/>
          <a:ext cx="9969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155575</xdr:rowOff>
    </xdr:from>
    <xdr:ext cx="761365" cy="2584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38655" y="10721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8890</xdr:rowOff>
    </xdr:from>
    <xdr:to>
      <xdr:col>7</xdr:col>
      <xdr:colOff>31750</xdr:colOff>
      <xdr:row>64</xdr:row>
      <xdr:rowOff>110490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85570" y="1057529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95250</xdr:rowOff>
    </xdr:from>
    <xdr:ext cx="762000" cy="2584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57275" y="10661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100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[543,885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人件費、物件費及び維持補修費の合計の人口１人当たりの金額が類似団体平均を上回り、前年度に比べ上昇しているのは、維持補修費の増加が主な要因となっている。これは、インフラ施設の老朽化に伴う点検・維持補修経費の増加が影響している。公共施設総合管理計画に沿った維持管理により、保全費用の平準化を図る。</a:t>
          </a:r>
          <a:endParaRPr kumimoji="1" lang="ja-JP" altLang="en-US" sz="1300">
            <a:latin typeface="ＭＳ ゴシック"/>
            <a:ea typeface="ＭＳ ゴシック"/>
          </a:endParaRPr>
        </a:p>
      </xdr:txBody>
    </xdr:sp>
    <xdr:clientData/>
  </xdr:twoCellAnchor>
  <xdr:oneCellAnchor>
    <xdr:from>
      <xdr:col>3</xdr:col>
      <xdr:colOff>95250</xdr:colOff>
      <xdr:row>77</xdr:row>
      <xdr:rowOff>6350</xdr:rowOff>
    </xdr:from>
    <xdr:ext cx="349250" cy="22542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5628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5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5628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2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5628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84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9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5628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84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6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5628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43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5628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099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276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153670</xdr:rowOff>
    </xdr:from>
    <xdr:to>
      <xdr:col>23</xdr:col>
      <xdr:colOff>133350</xdr:colOff>
      <xdr:row>89</xdr:row>
      <xdr:rowOff>69850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09185" y="13196570"/>
          <a:ext cx="0" cy="1567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41910</xdr:rowOff>
    </xdr:from>
    <xdr:ext cx="762000" cy="25908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4996180" y="1473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1,680,151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69850</xdr:rowOff>
    </xdr:from>
    <xdr:to>
      <xdr:col>24</xdr:col>
      <xdr:colOff>12700</xdr:colOff>
      <xdr:row>89</xdr:row>
      <xdr:rowOff>69850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20285" y="14763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68580</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4996180" y="1294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260,677</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153670</xdr:rowOff>
    </xdr:from>
    <xdr:to>
      <xdr:col>24</xdr:col>
      <xdr:colOff>12700</xdr:colOff>
      <xdr:row>79</xdr:row>
      <xdr:rowOff>153670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20285" y="131965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79375</xdr:rowOff>
    </xdr:from>
    <xdr:to>
      <xdr:col>23</xdr:col>
      <xdr:colOff>133350</xdr:colOff>
      <xdr:row>81</xdr:row>
      <xdr:rowOff>135890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078605" y="13452475"/>
          <a:ext cx="8305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161290</xdr:rowOff>
    </xdr:from>
    <xdr:ext cx="762000" cy="2584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4996180" y="132041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446,379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144780</xdr:rowOff>
    </xdr:from>
    <xdr:to>
      <xdr:col>23</xdr:col>
      <xdr:colOff>184150</xdr:colOff>
      <xdr:row>81</xdr:row>
      <xdr:rowOff>74930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858385" y="13352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13970</xdr:rowOff>
    </xdr:from>
    <xdr:to>
      <xdr:col>19</xdr:col>
      <xdr:colOff>133350</xdr:colOff>
      <xdr:row>81</xdr:row>
      <xdr:rowOff>79375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197225" y="13387070"/>
          <a:ext cx="8813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125730</xdr:rowOff>
    </xdr:from>
    <xdr:to>
      <xdr:col>19</xdr:col>
      <xdr:colOff>184150</xdr:colOff>
      <xdr:row>81</xdr:row>
      <xdr:rowOff>55880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27805" y="13333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66040</xdr:rowOff>
    </xdr:from>
    <xdr:ext cx="7366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01415" y="13108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429,974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126365</xdr:rowOff>
    </xdr:from>
    <xdr:to>
      <xdr:col>15</xdr:col>
      <xdr:colOff>82550</xdr:colOff>
      <xdr:row>81</xdr:row>
      <xdr:rowOff>13970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15845" y="13334365"/>
          <a:ext cx="8813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113030</xdr:rowOff>
    </xdr:from>
    <xdr:to>
      <xdr:col>15</xdr:col>
      <xdr:colOff>133350</xdr:colOff>
      <xdr:row>81</xdr:row>
      <xdr:rowOff>43180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46425" y="13321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53340</xdr:rowOff>
    </xdr:from>
    <xdr:ext cx="761365" cy="2584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20035" y="13096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100965</xdr:rowOff>
    </xdr:from>
    <xdr:to>
      <xdr:col>11</xdr:col>
      <xdr:colOff>31750</xdr:colOff>
      <xdr:row>80</xdr:row>
      <xdr:rowOff>126365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36370" y="13308965"/>
          <a:ext cx="8794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55245</xdr:rowOff>
    </xdr:from>
    <xdr:to>
      <xdr:col>11</xdr:col>
      <xdr:colOff>82550</xdr:colOff>
      <xdr:row>80</xdr:row>
      <xdr:rowOff>156845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66950" y="132632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165100</xdr:rowOff>
    </xdr:from>
    <xdr:ext cx="761365"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38655" y="13042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54610</xdr:rowOff>
    </xdr:from>
    <xdr:to>
      <xdr:col>7</xdr:col>
      <xdr:colOff>31750</xdr:colOff>
      <xdr:row>80</xdr:row>
      <xdr:rowOff>156210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85570" y="132626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140970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57275" y="1334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85090</xdr:rowOff>
    </xdr:from>
    <xdr:to>
      <xdr:col>23</xdr:col>
      <xdr:colOff>184150</xdr:colOff>
      <xdr:row>82</xdr:row>
      <xdr:rowOff>15240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858385" y="13458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57150</xdr:rowOff>
    </xdr:from>
    <xdr:ext cx="762000" cy="2584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4996180" y="13430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543,885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28575</xdr:rowOff>
    </xdr:from>
    <xdr:to>
      <xdr:col>19</xdr:col>
      <xdr:colOff>184150</xdr:colOff>
      <xdr:row>81</xdr:row>
      <xdr:rowOff>130175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27805" y="134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114935</xdr:rowOff>
    </xdr:from>
    <xdr:ext cx="7366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01415" y="13488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494,798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134620</xdr:rowOff>
    </xdr:from>
    <xdr:to>
      <xdr:col>15</xdr:col>
      <xdr:colOff>133350</xdr:colOff>
      <xdr:row>81</xdr:row>
      <xdr:rowOff>64770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46425" y="13342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50165</xdr:rowOff>
    </xdr:from>
    <xdr:ext cx="761365" cy="2584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20035" y="13423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437,785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75565</xdr:rowOff>
    </xdr:from>
    <xdr:to>
      <xdr:col>11</xdr:col>
      <xdr:colOff>82550</xdr:colOff>
      <xdr:row>81</xdr:row>
      <xdr:rowOff>5715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66950" y="132835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161925</xdr:rowOff>
    </xdr:from>
    <xdr:ext cx="761365" cy="2584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38655" y="13369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386,508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50165</xdr:rowOff>
    </xdr:from>
    <xdr:to>
      <xdr:col>7</xdr:col>
      <xdr:colOff>31750</xdr:colOff>
      <xdr:row>80</xdr:row>
      <xdr:rowOff>151765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85570" y="132581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161925</xdr:rowOff>
    </xdr:from>
    <xdr:ext cx="762000" cy="2584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57275" y="1303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364,236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類似団体の中では、低水準にあるが、今後も職務能力・意識の低下を招かないよう配慮しながらより一層の給与の適正化に努める。</a:t>
          </a:r>
          <a:endParaRPr kumimoji="1" lang="ja-JP" altLang="en-US" sz="1300">
            <a:latin typeface="ＭＳ ゴシック"/>
            <a:ea typeface="ＭＳ 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1365"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1956415" y="147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120015</xdr:rowOff>
    </xdr:from>
    <xdr:ext cx="761365"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1956415" y="14318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1365"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1956415" y="1392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1365"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1956415" y="13540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1365"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1956415" y="1315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74295</xdr:rowOff>
    </xdr:from>
    <xdr:to>
      <xdr:col>81</xdr:col>
      <xdr:colOff>44450</xdr:colOff>
      <xdr:row>90</xdr:row>
      <xdr:rowOff>32385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863695" y="13447395"/>
          <a:ext cx="0" cy="1443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xdr:rowOff>
    </xdr:from>
    <xdr:ext cx="762000" cy="25908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6952595" y="1486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32385</xdr:rowOff>
    </xdr:from>
    <xdr:to>
      <xdr:col>81</xdr:col>
      <xdr:colOff>133350</xdr:colOff>
      <xdr:row>90</xdr:row>
      <xdr:rowOff>32385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776700" y="148913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160655</xdr:rowOff>
    </xdr:from>
    <xdr:ext cx="762000" cy="2584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6952595" y="1320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74295</xdr:rowOff>
    </xdr:from>
    <xdr:to>
      <xdr:col>81</xdr:col>
      <xdr:colOff>133350</xdr:colOff>
      <xdr:row>81</xdr:row>
      <xdr:rowOff>74295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776700" y="134473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109220</xdr:rowOff>
    </xdr:from>
    <xdr:to>
      <xdr:col>81</xdr:col>
      <xdr:colOff>44450</xdr:colOff>
      <xdr:row>85</xdr:row>
      <xdr:rowOff>18415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033115" y="13977620"/>
          <a:ext cx="8305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50165</xdr:rowOff>
    </xdr:from>
    <xdr:ext cx="762000" cy="2584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6952595" y="14248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77470</xdr:rowOff>
    </xdr:from>
    <xdr:to>
      <xdr:col>81</xdr:col>
      <xdr:colOff>95250</xdr:colOff>
      <xdr:row>87</xdr:row>
      <xdr:rowOff>7620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814800" y="1427607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18415</xdr:rowOff>
    </xdr:from>
    <xdr:to>
      <xdr:col>77</xdr:col>
      <xdr:colOff>44450</xdr:colOff>
      <xdr:row>86</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153640" y="14051915"/>
          <a:ext cx="879475"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104140</xdr:rowOff>
    </xdr:from>
    <xdr:to>
      <xdr:col>77</xdr:col>
      <xdr:colOff>95250</xdr:colOff>
      <xdr:row>87</xdr:row>
      <xdr:rowOff>34290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984220" y="1430274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19050</xdr:rowOff>
    </xdr:from>
    <xdr:ext cx="736600" cy="2584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655925" y="14382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85090</xdr:rowOff>
    </xdr:from>
    <xdr:to>
      <xdr:col>72</xdr:col>
      <xdr:colOff>203200</xdr:colOff>
      <xdr:row>86</xdr:row>
      <xdr:rowOff>7620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272260" y="14118590"/>
          <a:ext cx="88138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90805</xdr:rowOff>
    </xdr:from>
    <xdr:to>
      <xdr:col>73</xdr:col>
      <xdr:colOff>44450</xdr:colOff>
      <xdr:row>87</xdr:row>
      <xdr:rowOff>20955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102840" y="142894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5715</xdr:rowOff>
    </xdr:from>
    <xdr:ext cx="761365"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774545" y="14369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85090</xdr:rowOff>
    </xdr:from>
    <xdr:to>
      <xdr:col>68</xdr:col>
      <xdr:colOff>152400</xdr:colOff>
      <xdr:row>85</xdr:row>
      <xdr:rowOff>99060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390880" y="14118590"/>
          <a:ext cx="881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77470</xdr:rowOff>
    </xdr:from>
    <xdr:to>
      <xdr:col>68</xdr:col>
      <xdr:colOff>203200</xdr:colOff>
      <xdr:row>87</xdr:row>
      <xdr:rowOff>7620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221460" y="14276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163830</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895070" y="14362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77470</xdr:rowOff>
    </xdr:from>
    <xdr:to>
      <xdr:col>64</xdr:col>
      <xdr:colOff>152400</xdr:colOff>
      <xdr:row>87</xdr:row>
      <xdr:rowOff>7620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340080" y="14276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163830</xdr:rowOff>
    </xdr:from>
    <xdr:ext cx="761365"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013690" y="14362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58420</xdr:rowOff>
    </xdr:from>
    <xdr:to>
      <xdr:col>81</xdr:col>
      <xdr:colOff>95250</xdr:colOff>
      <xdr:row>84</xdr:row>
      <xdr:rowOff>160020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814800" y="139268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74930</xdr:rowOff>
    </xdr:from>
    <xdr:ext cx="762000" cy="25908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6952595"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139065</xdr:rowOff>
    </xdr:from>
    <xdr:to>
      <xdr:col>77</xdr:col>
      <xdr:colOff>95250</xdr:colOff>
      <xdr:row>85</xdr:row>
      <xdr:rowOff>69215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984220" y="140074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79375</xdr:rowOff>
    </xdr:from>
    <xdr:ext cx="7366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655925" y="13782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128270</xdr:rowOff>
    </xdr:from>
    <xdr:to>
      <xdr:col>73</xdr:col>
      <xdr:colOff>44450</xdr:colOff>
      <xdr:row>86</xdr:row>
      <xdr:rowOff>58420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102840" y="141617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68580</xdr:rowOff>
    </xdr:from>
    <xdr:ext cx="761365"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774545" y="13936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34290</xdr:rowOff>
    </xdr:from>
    <xdr:to>
      <xdr:col>68</xdr:col>
      <xdr:colOff>203200</xdr:colOff>
      <xdr:row>85</xdr:row>
      <xdr:rowOff>135890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221460" y="140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146050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895070" y="1384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48260</xdr:rowOff>
    </xdr:from>
    <xdr:to>
      <xdr:col>64</xdr:col>
      <xdr:colOff>152400</xdr:colOff>
      <xdr:row>85</xdr:row>
      <xdr:rowOff>149860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340080" y="140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160020</xdr:rowOff>
    </xdr:from>
    <xdr:ext cx="761365" cy="2584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013690" y="13863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226415" y="885190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59369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南牧村行政改革大綱により補充割合を抑制し、平成２０年度から令和２年度で２７.１％（１６人）の削減を行っている。</a:t>
          </a:r>
          <a:r>
            <a:rPr lang="ja-JP" altLang="ja-JP" sz="1300">
              <a:solidFill>
                <a:schemeClr val="dk1"/>
              </a:solidFill>
              <a:effectLst/>
              <a:latin typeface="ＭＳ ゴシック"/>
              <a:ea typeface="ＭＳ ゴシック"/>
              <a:cs typeface="+mn-cs"/>
            </a:rPr>
            <a:t>令和４年度を初年度とし、令和８年度までの５年間で８.５％（４人）の削減を目標とし、</a:t>
          </a:r>
          <a:r>
            <a:rPr kumimoji="1" lang="ja-JP" altLang="ja-JP" sz="1300">
              <a:solidFill>
                <a:schemeClr val="dk1"/>
              </a:solidFill>
              <a:effectLst/>
              <a:latin typeface="ＭＳ ゴシック"/>
              <a:ea typeface="ＭＳ ゴシック"/>
              <a:cs typeface="+mn-cs"/>
            </a:rPr>
            <a:t>適切な定員管理に努める。</a:t>
          </a:r>
          <a:endParaRPr kumimoji="1" lang="ja-JP" altLang="en-US" sz="1300">
            <a:latin typeface="ＭＳ ゴシック"/>
            <a:ea typeface="ＭＳ ゴシック"/>
          </a:endParaRPr>
        </a:p>
      </xdr:txBody>
    </xdr:sp>
    <xdr:clientData/>
  </xdr:twoCellAnchor>
  <xdr:oneCellAnchor>
    <xdr:from>
      <xdr:col>61</xdr:col>
      <xdr:colOff>6350</xdr:colOff>
      <xdr:row>54</xdr:row>
      <xdr:rowOff>139700</xdr:rowOff>
    </xdr:from>
    <xdr:ext cx="349250"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84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1365"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1956415" y="1103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1365"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1956415" y="10648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1365" cy="2584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1956415" y="1025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1365"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1956415" y="987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1365"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1956415" y="948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104775</xdr:rowOff>
    </xdr:from>
    <xdr:to>
      <xdr:col>81</xdr:col>
      <xdr:colOff>44450</xdr:colOff>
      <xdr:row>66</xdr:row>
      <xdr:rowOff>84455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863695" y="9845675"/>
          <a:ext cx="0" cy="1135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57150</xdr:rowOff>
    </xdr:from>
    <xdr:ext cx="762000" cy="2584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6952595" y="1095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84455</xdr:rowOff>
    </xdr:from>
    <xdr:to>
      <xdr:col>81</xdr:col>
      <xdr:colOff>133350</xdr:colOff>
      <xdr:row>66</xdr:row>
      <xdr:rowOff>84455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776700" y="109810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19685</xdr:rowOff>
    </xdr:from>
    <xdr:ext cx="762000" cy="2584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6952595" y="9595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104775</xdr:rowOff>
    </xdr:from>
    <xdr:to>
      <xdr:col>81</xdr:col>
      <xdr:colOff>133350</xdr:colOff>
      <xdr:row>59</xdr:row>
      <xdr:rowOff>104775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776700" y="98456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73025</xdr:rowOff>
    </xdr:from>
    <xdr:to>
      <xdr:col>81</xdr:col>
      <xdr:colOff>44450</xdr:colOff>
      <xdr:row>61</xdr:row>
      <xdr:rowOff>80010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033115" y="10144125"/>
          <a:ext cx="8305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64770</xdr:rowOff>
    </xdr:from>
    <xdr:ext cx="762000" cy="2584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6952595" y="98056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48260</xdr:rowOff>
    </xdr:from>
    <xdr:to>
      <xdr:col>81</xdr:col>
      <xdr:colOff>95250</xdr:colOff>
      <xdr:row>60</xdr:row>
      <xdr:rowOff>149860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814800" y="99542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47625</xdr:rowOff>
    </xdr:from>
    <xdr:to>
      <xdr:col>77</xdr:col>
      <xdr:colOff>44450</xdr:colOff>
      <xdr:row>61</xdr:row>
      <xdr:rowOff>73025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153640" y="10118725"/>
          <a:ext cx="8794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40005</xdr:rowOff>
    </xdr:from>
    <xdr:to>
      <xdr:col>77</xdr:col>
      <xdr:colOff>95250</xdr:colOff>
      <xdr:row>60</xdr:row>
      <xdr:rowOff>141605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984220" y="994600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151765</xdr:rowOff>
    </xdr:from>
    <xdr:ext cx="736600" cy="2584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655925" y="9727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47625</xdr:rowOff>
    </xdr:from>
    <xdr:to>
      <xdr:col>72</xdr:col>
      <xdr:colOff>203200</xdr:colOff>
      <xdr:row>61</xdr:row>
      <xdr:rowOff>50165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272260" y="10118725"/>
          <a:ext cx="8813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59690</xdr:rowOff>
    </xdr:from>
    <xdr:to>
      <xdr:col>73</xdr:col>
      <xdr:colOff>44450</xdr:colOff>
      <xdr:row>60</xdr:row>
      <xdr:rowOff>161290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102840" y="99656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165100</xdr:rowOff>
    </xdr:from>
    <xdr:ext cx="761365"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774545" y="9740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24765</xdr:rowOff>
    </xdr:from>
    <xdr:to>
      <xdr:col>68</xdr:col>
      <xdr:colOff>152400</xdr:colOff>
      <xdr:row>61</xdr:row>
      <xdr:rowOff>50165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390880" y="10095865"/>
          <a:ext cx="8813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149225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221460" y="9952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158750</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895070" y="973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40640</xdr:rowOff>
    </xdr:from>
    <xdr:to>
      <xdr:col>64</xdr:col>
      <xdr:colOff>152400</xdr:colOff>
      <xdr:row>60</xdr:row>
      <xdr:rowOff>142240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34008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152400</xdr:rowOff>
    </xdr:from>
    <xdr:ext cx="761365"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013690" y="9728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1365"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29210</xdr:rowOff>
    </xdr:from>
    <xdr:to>
      <xdr:col>81</xdr:col>
      <xdr:colOff>95250</xdr:colOff>
      <xdr:row>61</xdr:row>
      <xdr:rowOff>130810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814800" y="1010031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1270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6952595" y="1007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22225</xdr:rowOff>
    </xdr:from>
    <xdr:to>
      <xdr:col>77</xdr:col>
      <xdr:colOff>95250</xdr:colOff>
      <xdr:row>61</xdr:row>
      <xdr:rowOff>123825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984220" y="1009332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108585</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655925" y="10179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165100</xdr:rowOff>
    </xdr:from>
    <xdr:to>
      <xdr:col>73</xdr:col>
      <xdr:colOff>44450</xdr:colOff>
      <xdr:row>61</xdr:row>
      <xdr:rowOff>98425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102840" y="10071100"/>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83185</xdr:rowOff>
    </xdr:from>
    <xdr:ext cx="761365"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774545" y="10154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165100</xdr:rowOff>
    </xdr:from>
    <xdr:to>
      <xdr:col>68</xdr:col>
      <xdr:colOff>203200</xdr:colOff>
      <xdr:row>61</xdr:row>
      <xdr:rowOff>100965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221460" y="10071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85725</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89507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145415</xdr:rowOff>
    </xdr:from>
    <xdr:to>
      <xdr:col>64</xdr:col>
      <xdr:colOff>152400</xdr:colOff>
      <xdr:row>61</xdr:row>
      <xdr:rowOff>75565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340080" y="10051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60960</xdr:rowOff>
    </xdr:from>
    <xdr:ext cx="761365"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013690" y="10132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実質公債費比率は、ケーブルテレビネットワーク光化促進事業の起債の償還開始に伴い、前年度より０．６ポイント上昇したものの、類似団体平均を３</a:t>
          </a:r>
          <a:r>
            <a:rPr kumimoji="1" lang="en-US" altLang="ja-JP" sz="1300">
              <a:solidFill>
                <a:schemeClr val="dk1"/>
              </a:solidFill>
              <a:effectLst/>
              <a:latin typeface="ＭＳ ゴシック"/>
              <a:ea typeface="ＭＳ ゴシック"/>
              <a:cs typeface="+mn-cs"/>
            </a:rPr>
            <a:t>.４</a:t>
          </a:r>
          <a:r>
            <a:rPr kumimoji="1" lang="ja-JP" altLang="ja-JP" sz="1300">
              <a:solidFill>
                <a:schemeClr val="dk1"/>
              </a:solidFill>
              <a:effectLst/>
              <a:latin typeface="ＭＳ ゴシック"/>
              <a:ea typeface="ＭＳ ゴシック"/>
              <a:cs typeface="+mn-cs"/>
            </a:rPr>
            <a:t>ポイント下回っている。行政改革を推進し、長期にわたり、村債発行額をその年の償還額以内に抑制してきたことで、比率の上昇を抑制できている。今後は、義務教育学校建設事業の償還が始まるため、比率の上昇が見込まれる。</a:t>
          </a:r>
          <a:r>
            <a:rPr lang="ja-JP" altLang="ja-JP" sz="1300">
              <a:solidFill>
                <a:schemeClr val="dk1"/>
              </a:solidFill>
              <a:effectLst/>
              <a:latin typeface="ＭＳ ゴシック"/>
              <a:ea typeface="ＭＳ ゴシック"/>
              <a:cs typeface="+mn-cs"/>
            </a:rPr>
            <a:t>交付税措置のある起債を計画的に活用し、必要な公共投資と健全な財政運営の両立を図りながら比率の上昇を抑制していく。</a:t>
          </a:r>
          <a:endParaRPr kumimoji="1" lang="ja-JP" altLang="en-US" sz="1300">
            <a:latin typeface="ＭＳ ゴシック"/>
            <a:ea typeface="ＭＳ ゴシック"/>
          </a:endParaRPr>
        </a:p>
      </xdr:txBody>
    </xdr:sp>
    <xdr:clientData/>
  </xdr:twoCellAnchor>
  <xdr:oneCellAnchor>
    <xdr:from>
      <xdr:col>61</xdr:col>
      <xdr:colOff>6350</xdr:colOff>
      <xdr:row>32</xdr:row>
      <xdr:rowOff>101600</xdr:rowOff>
    </xdr:from>
    <xdr:ext cx="297815" cy="22542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84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74295</xdr:rowOff>
    </xdr:from>
    <xdr:to>
      <xdr:col>85</xdr:col>
      <xdr:colOff>95250</xdr:colOff>
      <xdr:row>45</xdr:row>
      <xdr:rowOff>74295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1365"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1365"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1365"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97155</xdr:rowOff>
    </xdr:from>
    <xdr:ext cx="761365"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78105</xdr:rowOff>
    </xdr:from>
    <xdr:to>
      <xdr:col>81</xdr:col>
      <xdr:colOff>44450</xdr:colOff>
      <xdr:row>45</xdr:row>
      <xdr:rowOff>154305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863695" y="6186805"/>
          <a:ext cx="0" cy="13970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84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6952595" y="755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154305</xdr:rowOff>
    </xdr:from>
    <xdr:to>
      <xdr:col>81</xdr:col>
      <xdr:colOff>133350</xdr:colOff>
      <xdr:row>45</xdr:row>
      <xdr:rowOff>154305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776700" y="75838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164465</xdr:rowOff>
    </xdr:from>
    <xdr:ext cx="762000" cy="2584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6952595" y="5942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78105</xdr:rowOff>
    </xdr:from>
    <xdr:to>
      <xdr:col>81</xdr:col>
      <xdr:colOff>133350</xdr:colOff>
      <xdr:row>37</xdr:row>
      <xdr:rowOff>78105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776700" y="61868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89535</xdr:rowOff>
    </xdr:from>
    <xdr:to>
      <xdr:col>81</xdr:col>
      <xdr:colOff>44450</xdr:colOff>
      <xdr:row>39</xdr:row>
      <xdr:rowOff>137795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033115" y="6528435"/>
          <a:ext cx="8305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160655</xdr:rowOff>
    </xdr:from>
    <xdr:ext cx="762000" cy="2584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6952595" y="67646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17145</xdr:rowOff>
    </xdr:from>
    <xdr:to>
      <xdr:col>81</xdr:col>
      <xdr:colOff>95250</xdr:colOff>
      <xdr:row>41</xdr:row>
      <xdr:rowOff>118745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814800" y="67862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89535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153640" y="6496050"/>
          <a:ext cx="879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164465</xdr:rowOff>
    </xdr:from>
    <xdr:to>
      <xdr:col>77</xdr:col>
      <xdr:colOff>95250</xdr:colOff>
      <xdr:row>41</xdr:row>
      <xdr:rowOff>94615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984220" y="67684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79375</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655925" y="68484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272260" y="649605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140335</xdr:rowOff>
    </xdr:from>
    <xdr:to>
      <xdr:col>73</xdr:col>
      <xdr:colOff>44450</xdr:colOff>
      <xdr:row>41</xdr:row>
      <xdr:rowOff>70485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102840" y="6744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55245</xdr:rowOff>
    </xdr:from>
    <xdr:ext cx="761365"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774545" y="682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57150</xdr:rowOff>
    </xdr:from>
    <xdr:to>
      <xdr:col>68</xdr:col>
      <xdr:colOff>152400</xdr:colOff>
      <xdr:row>39</xdr:row>
      <xdr:rowOff>73025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390880" y="6496050"/>
          <a:ext cx="8813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140335</xdr:rowOff>
    </xdr:from>
    <xdr:to>
      <xdr:col>68</xdr:col>
      <xdr:colOff>203200</xdr:colOff>
      <xdr:row>41</xdr:row>
      <xdr:rowOff>70485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221460" y="6744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55245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89507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34008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15240</xdr:rowOff>
    </xdr:from>
    <xdr:ext cx="761365"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013690" y="6784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84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86995</xdr:rowOff>
    </xdr:from>
    <xdr:to>
      <xdr:col>81</xdr:col>
      <xdr:colOff>95250</xdr:colOff>
      <xdr:row>40</xdr:row>
      <xdr:rowOff>17145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814800" y="652589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103505</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6952595" y="637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38735</xdr:rowOff>
    </xdr:from>
    <xdr:to>
      <xdr:col>77</xdr:col>
      <xdr:colOff>95250</xdr:colOff>
      <xdr:row>39</xdr:row>
      <xdr:rowOff>140335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984220" y="64776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150495</xdr:rowOff>
    </xdr:from>
    <xdr:ext cx="736600" cy="2584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655925" y="6259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102840" y="644525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118110</xdr:rowOff>
    </xdr:from>
    <xdr:ext cx="761365"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774545" y="6226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22146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895070" y="622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22225</xdr:rowOff>
    </xdr:from>
    <xdr:to>
      <xdr:col>64</xdr:col>
      <xdr:colOff>152400</xdr:colOff>
      <xdr:row>39</xdr:row>
      <xdr:rowOff>123825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34008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133985</xdr:rowOff>
    </xdr:from>
    <xdr:ext cx="761365"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013690" y="6242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将来負担額について、新規採用職員の抑制していることから、退職手当負担見込額が減少している。しかし、今後は、義務教育学校建設に伴う借入金の償還が始まるため、比率の上昇が見込まれる。新規発行地方債の抑制により、村債残高の縮減を図るとともに、交付税措置率の高い起債を計画的に活用することにより、財政の健全化に務める。</a:t>
          </a:r>
          <a:endParaRPr kumimoji="1" lang="ja-JP" altLang="en-US" sz="1300">
            <a:latin typeface="ＭＳ ゴシック"/>
            <a:ea typeface="ＭＳ ゴシック"/>
          </a:endParaRPr>
        </a:p>
      </xdr:txBody>
    </xdr:sp>
    <xdr:clientData/>
  </xdr:twoCellAnchor>
  <xdr:oneCellAnchor>
    <xdr:from>
      <xdr:col>61</xdr:col>
      <xdr:colOff>6350</xdr:colOff>
      <xdr:row>10</xdr:row>
      <xdr:rowOff>63500</xdr:rowOff>
    </xdr:from>
    <xdr:ext cx="297815" cy="22479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84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710795" y="3890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1365"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956415" y="3754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710795" y="35585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1365"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956415" y="342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710795" y="32264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1365"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956415" y="309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710795" y="28949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1365"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956415" y="2759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710795" y="25628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116205</xdr:rowOff>
    </xdr:from>
    <xdr:ext cx="761365"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956415" y="242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710795" y="22307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1365"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956415" y="2094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5715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863695" y="2230755"/>
          <a:ext cx="0" cy="1572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149225</xdr:rowOff>
    </xdr:from>
    <xdr:ext cx="762000" cy="2584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6952595" y="378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5715</xdr:rowOff>
    </xdr:from>
    <xdr:to>
      <xdr:col>81</xdr:col>
      <xdr:colOff>133350</xdr:colOff>
      <xdr:row>23</xdr:row>
      <xdr:rowOff>5715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776700" y="38030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120015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6952595" y="1936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776700" y="2230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5715</xdr:rowOff>
    </xdr:from>
    <xdr:ext cx="762000" cy="259080"/>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6952595" y="21520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814800" y="2179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984220" y="2179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655925" y="1961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102840" y="2179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1365"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774545" y="1961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221460" y="21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895070" y="196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340080" y="21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1365"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013690" y="1961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84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84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
1,570
118.83
2,629,789
2,378,194
192,028
1,548,663
1,811,480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solidFill>
                <a:schemeClr val="tx1"/>
              </a:solidFill>
              <a:effectLst/>
              <a:latin typeface="+mn-lt"/>
              <a:ea typeface="+mn-ea"/>
              <a:cs typeface="+mn-cs"/>
            </a:rPr>
            <a:t>人</a:t>
          </a:r>
          <a:r>
            <a:rPr kumimoji="1" lang="ja-JP" altLang="en-US" sz="1300">
              <a:solidFill>
                <a:schemeClr val="tx1"/>
              </a:solidFill>
              <a:effectLst/>
              <a:latin typeface="ＭＳ Ｐゴシック"/>
              <a:ea typeface="ＭＳ Ｐゴシック"/>
              <a:cs typeface="+mn-cs"/>
            </a:rPr>
            <a:t>件費に係る経常収支比率は</a:t>
          </a:r>
          <a:r>
            <a:rPr kumimoji="1" lang="ja-JP" altLang="ja-JP" sz="1300">
              <a:solidFill>
                <a:schemeClr val="tx1"/>
              </a:solidFill>
              <a:effectLst/>
              <a:latin typeface="ＭＳ Ｐゴシック"/>
              <a:ea typeface="ＭＳ Ｐゴシック"/>
              <a:cs typeface="+mn-cs"/>
            </a:rPr>
            <a:t>、</a:t>
          </a:r>
          <a:r>
            <a:rPr kumimoji="1" lang="ja-JP" altLang="en-US" sz="1300">
              <a:solidFill>
                <a:schemeClr val="tx1"/>
              </a:solidFill>
              <a:effectLst/>
              <a:latin typeface="ＭＳ Ｐゴシック"/>
              <a:ea typeface="ＭＳ Ｐゴシック"/>
              <a:cs typeface="+mn-cs"/>
            </a:rPr>
            <a:t>類似団体を０</a:t>
          </a:r>
          <a:r>
            <a:rPr kumimoji="1" lang="en-US" altLang="ja-JP" sz="1300">
              <a:solidFill>
                <a:schemeClr val="tx1"/>
              </a:solidFill>
              <a:effectLst/>
              <a:latin typeface="ＭＳ Ｐゴシック"/>
              <a:ea typeface="ＭＳ Ｐゴシック"/>
              <a:cs typeface="+mn-cs"/>
            </a:rPr>
            <a:t>.５</a:t>
          </a:r>
          <a:r>
            <a:rPr kumimoji="1" lang="ja-JP" altLang="en-US" sz="1300">
              <a:solidFill>
                <a:schemeClr val="tx1"/>
              </a:solidFill>
              <a:effectLst/>
              <a:latin typeface="ＭＳ Ｐゴシック"/>
              <a:ea typeface="ＭＳ Ｐゴシック"/>
              <a:cs typeface="+mn-cs"/>
            </a:rPr>
            <a:t>ポイント上回っているが、</a:t>
          </a:r>
          <a:r>
            <a:rPr kumimoji="1" lang="ja-JP" altLang="ja-JP" sz="1300">
              <a:solidFill>
                <a:schemeClr val="tx1"/>
              </a:solidFill>
              <a:effectLst/>
              <a:latin typeface="ＭＳ Ｐゴシック"/>
              <a:ea typeface="ＭＳ Ｐゴシック"/>
              <a:cs typeface="+mn-cs"/>
            </a:rPr>
            <a:t>前年度と比較して１</a:t>
          </a:r>
          <a:r>
            <a:rPr kumimoji="1" lang="en-US" altLang="ja-JP" sz="1300">
              <a:solidFill>
                <a:schemeClr val="tx1"/>
              </a:solidFill>
              <a:effectLst/>
              <a:latin typeface="ＭＳ Ｐゴシック"/>
              <a:ea typeface="ＭＳ Ｐゴシック"/>
              <a:cs typeface="+mn-cs"/>
            </a:rPr>
            <a:t>.０</a:t>
          </a:r>
          <a:r>
            <a:rPr kumimoji="1" lang="ja-JP" altLang="ja-JP" sz="1300">
              <a:solidFill>
                <a:schemeClr val="tx1"/>
              </a:solidFill>
              <a:effectLst/>
              <a:latin typeface="ＭＳ Ｐゴシック"/>
              <a:ea typeface="ＭＳ Ｐゴシック"/>
              <a:cs typeface="+mn-cs"/>
            </a:rPr>
            <a:t>ポイント低下</a:t>
          </a:r>
          <a:r>
            <a:rPr kumimoji="1" lang="ja-JP" altLang="en-US" sz="1300">
              <a:solidFill>
                <a:schemeClr val="tx1"/>
              </a:solidFill>
              <a:effectLst/>
              <a:latin typeface="ＭＳ Ｐゴシック"/>
              <a:ea typeface="ＭＳ Ｐゴシック"/>
              <a:cs typeface="+mn-cs"/>
            </a:rPr>
            <a:t>した。今後も</a:t>
          </a:r>
          <a:r>
            <a:rPr kumimoji="1" lang="ja-JP" altLang="ja-JP" sz="1300">
              <a:solidFill>
                <a:schemeClr val="tx1"/>
              </a:solidFill>
              <a:effectLst/>
              <a:latin typeface="ＭＳ Ｐゴシック"/>
              <a:ea typeface="ＭＳ Ｐゴシック"/>
              <a:cs typeface="+mn-cs"/>
            </a:rPr>
            <a:t>行政改革への取り組みを通じて</a:t>
          </a:r>
          <a:r>
            <a:rPr kumimoji="1" lang="ja-JP" altLang="en-US" sz="1300">
              <a:solidFill>
                <a:schemeClr val="tx1"/>
              </a:solidFill>
              <a:effectLst/>
              <a:latin typeface="ＭＳ Ｐゴシック"/>
              <a:ea typeface="ＭＳ Ｐゴシック"/>
              <a:cs typeface="+mn-cs"/>
            </a:rPr>
            <a:t>、正規職員と会計年度任用職員、再任用職員をバランスよく配置し、</a:t>
          </a:r>
          <a:r>
            <a:rPr kumimoji="1" lang="ja-JP" altLang="ja-JP" sz="1300">
              <a:solidFill>
                <a:schemeClr val="tx1"/>
              </a:solidFill>
              <a:effectLst/>
              <a:latin typeface="ＭＳ Ｐゴシック"/>
              <a:ea typeface="ＭＳ Ｐゴシック"/>
              <a:cs typeface="+mn-cs"/>
            </a:rPr>
            <a:t>人件費の削減に努める。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82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22860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69850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06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149860</xdr:rowOff>
    </xdr:from>
    <xdr:ext cx="73342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35560</xdr:rowOff>
    </xdr:from>
    <xdr:to>
      <xdr:col>15</xdr:col>
      <xdr:colOff>98425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06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100330</xdr:rowOff>
    </xdr:from>
    <xdr:ext cx="762000" cy="25590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1270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878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16510</xdr:rowOff>
    </xdr:from>
    <xdr:ext cx="75882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24130</xdr:rowOff>
    </xdr:from>
    <xdr:ext cx="75882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63500</xdr:rowOff>
    </xdr:from>
    <xdr:ext cx="762000" cy="25590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82550</xdr:rowOff>
    </xdr:from>
    <xdr:ext cx="73342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71120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36830</xdr:rowOff>
    </xdr:from>
    <xdr:ext cx="7588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233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59690</xdr:rowOff>
    </xdr:from>
    <xdr:ext cx="75882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effectLst/>
              <a:latin typeface="ＭＳ Ｐゴシック"/>
              <a:ea typeface="ＭＳ Ｐゴシック"/>
              <a:cs typeface="+mn-cs"/>
            </a:rPr>
            <a:t>物件費に係る経常収支比率は、</a:t>
          </a:r>
          <a:r>
            <a:rPr kumimoji="1" lang="ja-JP" altLang="ja-JP" sz="1300">
              <a:solidFill>
                <a:schemeClr val="tx1"/>
              </a:solidFill>
              <a:effectLst/>
              <a:latin typeface="ＭＳ Ｐゴシック"/>
              <a:ea typeface="ＭＳ Ｐゴシック"/>
              <a:cs typeface="+mn-cs"/>
            </a:rPr>
            <a:t>類似団体平均を０．７ポイント下回っている。今後も簡素で効率的な行政運営を目指し、各事業の見直しによりできる限りコストの低減を図っていく。</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9</xdr:row>
      <xdr:rowOff>107950</xdr:rowOff>
    </xdr:from>
    <xdr:ext cx="29527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825" cy="25590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825" cy="25590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825" cy="25590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76835</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13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53340</xdr:rowOff>
    </xdr:from>
    <xdr:ext cx="762000" cy="25590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163195</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76835</xdr:rowOff>
    </xdr:from>
    <xdr:to>
      <xdr:col>82</xdr:col>
      <xdr:colOff>196850</xdr:colOff>
      <xdr:row>14</xdr:row>
      <xdr:rowOff>76835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19685</xdr:rowOff>
    </xdr:from>
    <xdr:to>
      <xdr:col>82</xdr:col>
      <xdr:colOff>107950</xdr:colOff>
      <xdr:row>17</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3433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162560</xdr:rowOff>
    </xdr:from>
    <xdr:ext cx="762000" cy="259080"/>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19685</xdr:rowOff>
    </xdr:from>
    <xdr:to>
      <xdr:col>78</xdr:col>
      <xdr:colOff>69850</xdr:colOff>
      <xdr:row>17</xdr:row>
      <xdr:rowOff>33020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343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62230</xdr:rowOff>
    </xdr:from>
    <xdr:ext cx="7366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33020</xdr:rowOff>
    </xdr:from>
    <xdr:to>
      <xdr:col>73</xdr:col>
      <xdr:colOff>180975</xdr:colOff>
      <xdr:row>17</xdr:row>
      <xdr:rowOff>33020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47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73660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122555</xdr:rowOff>
    </xdr:from>
    <xdr:to>
      <xdr:col>69</xdr:col>
      <xdr:colOff>92075</xdr:colOff>
      <xdr:row>17</xdr:row>
      <xdr:rowOff>33020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657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151130</xdr:rowOff>
    </xdr:from>
    <xdr:ext cx="758825"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73660</xdr:rowOff>
    </xdr:from>
    <xdr:to>
      <xdr:col>65</xdr:col>
      <xdr:colOff>53975</xdr:colOff>
      <xdr:row>18</xdr:row>
      <xdr:rowOff>3810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160020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158750</xdr:rowOff>
    </xdr:from>
    <xdr:to>
      <xdr:col>82</xdr:col>
      <xdr:colOff>158750</xdr:colOff>
      <xdr:row>17</xdr:row>
      <xdr:rowOff>88900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3810</xdr:rowOff>
    </xdr:from>
    <xdr:ext cx="762000"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140335</xdr:rowOff>
    </xdr:from>
    <xdr:to>
      <xdr:col>78</xdr:col>
      <xdr:colOff>120650</xdr:colOff>
      <xdr:row>17</xdr:row>
      <xdr:rowOff>70485</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55245</xdr:rowOff>
    </xdr:from>
    <xdr:ext cx="736600" cy="25590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98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153670</xdr:rowOff>
    </xdr:from>
    <xdr:to>
      <xdr:col>74</xdr:col>
      <xdr:colOff>31750</xdr:colOff>
      <xdr:row>17</xdr:row>
      <xdr:rowOff>83820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93980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153670</xdr:rowOff>
    </xdr:from>
    <xdr:to>
      <xdr:col>69</xdr:col>
      <xdr:colOff>142875</xdr:colOff>
      <xdr:row>17</xdr:row>
      <xdr:rowOff>83820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93980</xdr:rowOff>
    </xdr:from>
    <xdr:ext cx="758825"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5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71755</xdr:rowOff>
    </xdr:from>
    <xdr:to>
      <xdr:col>65</xdr:col>
      <xdr:colOff>53975</xdr:colOff>
      <xdr:row>17</xdr:row>
      <xdr:rowOff>1905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12065</xdr:rowOff>
    </xdr:from>
    <xdr:ext cx="762000"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effectLst/>
              <a:latin typeface="ＭＳ Ｐゴシック"/>
              <a:ea typeface="ＭＳ Ｐゴシック"/>
              <a:cs typeface="+mn-cs"/>
            </a:rPr>
            <a:t>扶助費に係る経常収支比率は、類似団体０.７ポイント下回っている。近年の人口減少に伴い減少傾向にあるため、</a:t>
          </a:r>
          <a:r>
            <a:rPr kumimoji="1" lang="ja-JP" altLang="en-US" sz="1300">
              <a:solidFill>
                <a:schemeClr val="tx1"/>
              </a:solidFill>
              <a:latin typeface="ＭＳ Ｐゴシック"/>
              <a:ea typeface="ＭＳ Ｐゴシック"/>
            </a:rPr>
            <a:t>独自加算等の見直し等により、福祉サービスの充実・向上に努める。</a:t>
          </a:r>
        </a:p>
      </xdr:txBody>
    </xdr:sp>
    <xdr:clientData/>
  </xdr:twoCellAnchor>
  <xdr:oneCellAnchor>
    <xdr:from>
      <xdr:col>3</xdr:col>
      <xdr:colOff>123825</xdr:colOff>
      <xdr:row>49</xdr:row>
      <xdr:rowOff>107950</xdr:rowOff>
    </xdr:from>
    <xdr:ext cx="295275"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22860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424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42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29210</xdr:rowOff>
    </xdr:from>
    <xdr:ext cx="733425" cy="25590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1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48260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8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124460</xdr:rowOff>
    </xdr:from>
    <xdr:ext cx="75882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105410</xdr:rowOff>
    </xdr:from>
    <xdr:ext cx="75882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73660</xdr:rowOff>
    </xdr:from>
    <xdr:ext cx="73342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605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149860</xdr:rowOff>
    </xdr:from>
    <xdr:ext cx="75882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36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149860</xdr:rowOff>
    </xdr:from>
    <xdr:ext cx="75882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effectLst/>
              <a:latin typeface="ＭＳ Ｐゴシック"/>
              <a:ea typeface="ＭＳ Ｐゴシック"/>
              <a:cs typeface="+mn-cs"/>
            </a:rPr>
            <a:t>その他に係る経常収支比率が</a:t>
          </a:r>
          <a:r>
            <a:rPr kumimoji="1" lang="ja-JP" altLang="ja-JP" sz="1300">
              <a:solidFill>
                <a:schemeClr val="tx1"/>
              </a:solidFill>
              <a:effectLst/>
              <a:latin typeface="ＭＳ Ｐゴシック"/>
              <a:ea typeface="ＭＳ Ｐゴシック"/>
              <a:cs typeface="+mn-cs"/>
            </a:rPr>
            <a:t>類似団体平均を１</a:t>
          </a:r>
          <a:r>
            <a:rPr kumimoji="1" lang="en-US" altLang="ja-JP" sz="1300">
              <a:solidFill>
                <a:schemeClr val="tx1"/>
              </a:solidFill>
              <a:effectLst/>
              <a:latin typeface="ＭＳ Ｐゴシック"/>
              <a:ea typeface="ＭＳ Ｐゴシック"/>
              <a:cs typeface="+mn-cs"/>
            </a:rPr>
            <a:t>.６</a:t>
          </a:r>
          <a:r>
            <a:rPr kumimoji="1" lang="ja-JP" altLang="en-US" sz="1300">
              <a:solidFill>
                <a:schemeClr val="tx1"/>
              </a:solidFill>
              <a:effectLst/>
              <a:latin typeface="ＭＳ Ｐゴシック"/>
              <a:ea typeface="ＭＳ Ｐゴシック"/>
              <a:cs typeface="+mn-cs"/>
            </a:rPr>
            <a:t>ポ</a:t>
          </a:r>
          <a:r>
            <a:rPr kumimoji="1" lang="ja-JP" altLang="ja-JP" sz="1300">
              <a:solidFill>
                <a:schemeClr val="tx1"/>
              </a:solidFill>
              <a:effectLst/>
              <a:latin typeface="ＭＳ Ｐゴシック"/>
              <a:ea typeface="ＭＳ Ｐゴシック"/>
              <a:cs typeface="+mn-cs"/>
            </a:rPr>
            <a:t>イント上回っている</a:t>
          </a:r>
          <a:r>
            <a:rPr kumimoji="1" lang="ja-JP" altLang="en-US" sz="1300">
              <a:solidFill>
                <a:schemeClr val="tx1"/>
              </a:solidFill>
              <a:effectLst/>
              <a:latin typeface="ＭＳ Ｐゴシック"/>
              <a:ea typeface="ＭＳ Ｐゴシック"/>
              <a:cs typeface="+mn-cs"/>
            </a:rPr>
            <a:t>のは、インフラや公共施設等の老朽化による維持補修費の増によるものである。今後は、公共施設総合管理計画に沿った計画的な維持補修に努め、費用の抑制に務める。</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49</xdr:row>
      <xdr:rowOff>107950</xdr:rowOff>
    </xdr:from>
    <xdr:ext cx="29527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4825" cy="25590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4825" cy="25590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4825" cy="25590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4825" cy="2559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63500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34925</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63500</xdr:rowOff>
    </xdr:from>
    <xdr:to>
      <xdr:col>82</xdr:col>
      <xdr:colOff>196850</xdr:colOff>
      <xdr:row>60</xdr:row>
      <xdr:rowOff>63500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99060</xdr:rowOff>
    </xdr:from>
    <xdr:ext cx="762000" cy="25590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6350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739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33020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739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44450</xdr:rowOff>
    </xdr:from>
    <xdr:to>
      <xdr:col>78</xdr:col>
      <xdr:colOff>120650</xdr:colOff>
      <xdr:row>56</xdr:row>
      <xdr:rowOff>146050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156210</xdr:rowOff>
    </xdr:from>
    <xdr:ext cx="736600" cy="25590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5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33020</xdr:rowOff>
    </xdr:from>
    <xdr:to>
      <xdr:col>73</xdr:col>
      <xdr:colOff>180975</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056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90170</xdr:rowOff>
    </xdr:from>
    <xdr:to>
      <xdr:col>74</xdr:col>
      <xdr:colOff>31750</xdr:colOff>
      <xdr:row>57</xdr:row>
      <xdr:rowOff>20320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30480</xdr:rowOff>
    </xdr:from>
    <xdr:ext cx="762000" cy="25590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0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46990</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196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39370</xdr:rowOff>
    </xdr:from>
    <xdr:ext cx="758825"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94615</xdr:rowOff>
    </xdr:from>
    <xdr:to>
      <xdr:col>65</xdr:col>
      <xdr:colOff>53975</xdr:colOff>
      <xdr:row>57</xdr:row>
      <xdr:rowOff>24765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34925</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126365</xdr:rowOff>
    </xdr:from>
    <xdr:to>
      <xdr:col>82</xdr:col>
      <xdr:colOff>158750</xdr:colOff>
      <xdr:row>57</xdr:row>
      <xdr:rowOff>56515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98425</xdr:rowOff>
    </xdr:from>
    <xdr:ext cx="762000" cy="25590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996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36830</xdr:rowOff>
    </xdr:from>
    <xdr:ext cx="7366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153670</xdr:rowOff>
    </xdr:from>
    <xdr:to>
      <xdr:col>74</xdr:col>
      <xdr:colOff>31750</xdr:colOff>
      <xdr:row>57</xdr:row>
      <xdr:rowOff>83820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68580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82550</xdr:rowOff>
    </xdr:from>
    <xdr:ext cx="75882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552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128270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solidFill>
                <a:schemeClr val="tx1"/>
              </a:solidFill>
              <a:effectLst/>
              <a:latin typeface="ＭＳ Ｐゴシック"/>
              <a:ea typeface="ＭＳ Ｐゴシック"/>
              <a:cs typeface="+mn-cs"/>
            </a:rPr>
            <a:t>補助費等に係る経常収支比率は、</a:t>
          </a:r>
          <a:r>
            <a:rPr kumimoji="1" lang="ja-JP" altLang="ja-JP" sz="1300">
              <a:solidFill>
                <a:schemeClr val="tx1"/>
              </a:solidFill>
              <a:effectLst/>
              <a:latin typeface="ＭＳ Ｐゴシック"/>
              <a:ea typeface="ＭＳ Ｐゴシック"/>
              <a:cs typeface="+mn-cs"/>
            </a:rPr>
            <a:t>類似団体と比較して、３</a:t>
          </a:r>
          <a:r>
            <a:rPr kumimoji="1" lang="en-US" altLang="ja-JP" sz="1300">
              <a:solidFill>
                <a:schemeClr val="tx1"/>
              </a:solidFill>
              <a:effectLst/>
              <a:latin typeface="ＭＳ Ｐゴシック"/>
              <a:ea typeface="ＭＳ Ｐゴシック"/>
              <a:cs typeface="+mn-cs"/>
            </a:rPr>
            <a:t>.３</a:t>
          </a:r>
          <a:r>
            <a:rPr kumimoji="1" lang="ja-JP" altLang="ja-JP" sz="1300">
              <a:solidFill>
                <a:schemeClr val="tx1"/>
              </a:solidFill>
              <a:effectLst/>
              <a:latin typeface="ＭＳ Ｐゴシック"/>
              <a:ea typeface="ＭＳ Ｐゴシック"/>
              <a:cs typeface="+mn-cs"/>
            </a:rPr>
            <a:t>ポイント上回って</a:t>
          </a:r>
          <a:r>
            <a:rPr kumimoji="1" lang="ja-JP" altLang="en-US" sz="1300">
              <a:solidFill>
                <a:schemeClr val="tx1"/>
              </a:solidFill>
              <a:effectLst/>
              <a:latin typeface="ＭＳ Ｐゴシック"/>
              <a:ea typeface="ＭＳ Ｐゴシック"/>
              <a:cs typeface="+mn-cs"/>
            </a:rPr>
            <a:t>いる。これは、</a:t>
          </a:r>
          <a:r>
            <a:rPr kumimoji="1" lang="ja-JP" altLang="en-US" sz="1200">
              <a:solidFill>
                <a:schemeClr val="tx1"/>
              </a:solidFill>
              <a:latin typeface="ＭＳ Ｐゴシック"/>
              <a:ea typeface="ＭＳ Ｐゴシック"/>
            </a:rPr>
            <a:t>下仁田町及び南牧村２町村で構成する一部事務組合（病院事業・ごみ等処理事業）に対する負担額が大きいことによるものである。一部事務組合に対しては、更なる経常経費の削減を要請し、</a:t>
          </a:r>
          <a:r>
            <a:rPr kumimoji="1" lang="ja-JP" altLang="en-US" sz="1300">
              <a:solidFill>
                <a:schemeClr val="tx1"/>
              </a:solidFill>
              <a:effectLst/>
              <a:latin typeface="ＭＳ Ｐゴシック"/>
              <a:ea typeface="ＭＳ Ｐゴシック"/>
              <a:cs typeface="+mn-cs"/>
            </a:rPr>
            <a:t>比率の上昇を抑制し</a:t>
          </a:r>
          <a:r>
            <a:rPr kumimoji="1" lang="ja-JP" altLang="ja-JP" sz="1300">
              <a:solidFill>
                <a:schemeClr val="tx1"/>
              </a:solidFill>
              <a:effectLst/>
              <a:latin typeface="ＭＳ Ｐゴシック"/>
              <a:ea typeface="ＭＳ Ｐゴシック"/>
              <a:cs typeface="+mn-cs"/>
            </a:rPr>
            <a:t>ていく。</a:t>
          </a:r>
          <a:endParaRPr lang="ja-JP" altLang="ja-JP" sz="1300">
            <a:solidFill>
              <a:schemeClr val="tx1"/>
            </a:solidFill>
            <a:effectLst/>
            <a:latin typeface="ＭＳ Ｐゴシック"/>
            <a:ea typeface="ＭＳ Ｐゴシック"/>
          </a:endParaRPr>
        </a:p>
        <a:p>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29</xdr:row>
      <xdr:rowOff>107950</xdr:rowOff>
    </xdr:from>
    <xdr:ext cx="295275"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124460</xdr:rowOff>
    </xdr:from>
    <xdr:ext cx="762000" cy="259080"/>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152400</xdr:rowOff>
    </xdr:from>
    <xdr:to>
      <xdr:col>82</xdr:col>
      <xdr:colOff>196850</xdr:colOff>
      <xdr:row>39</xdr:row>
      <xdr:rowOff>152400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144780</xdr:rowOff>
    </xdr:from>
    <xdr:ext cx="762000" cy="25590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88265</xdr:rowOff>
    </xdr:from>
    <xdr:to>
      <xdr:col>82</xdr:col>
      <xdr:colOff>107950</xdr:colOff>
      <xdr:row>37</xdr:row>
      <xdr:rowOff>101600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319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88265</xdr:rowOff>
    </xdr:from>
    <xdr:ext cx="762000" cy="25590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901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71755</xdr:rowOff>
    </xdr:from>
    <xdr:to>
      <xdr:col>82</xdr:col>
      <xdr:colOff>158750</xdr:colOff>
      <xdr:row>37</xdr:row>
      <xdr:rowOff>1905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78740</xdr:rowOff>
    </xdr:from>
    <xdr:to>
      <xdr:col>78</xdr:col>
      <xdr:colOff>69850</xdr:colOff>
      <xdr:row>37</xdr:row>
      <xdr:rowOff>88265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2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3660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78740</xdr:rowOff>
    </xdr:from>
    <xdr:to>
      <xdr:col>73</xdr:col>
      <xdr:colOff>180975</xdr:colOff>
      <xdr:row>37</xdr:row>
      <xdr:rowOff>83820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22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71755</xdr:rowOff>
    </xdr:from>
    <xdr:to>
      <xdr:col>74</xdr:col>
      <xdr:colOff>31750</xdr:colOff>
      <xdr:row>37</xdr:row>
      <xdr:rowOff>1905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12065</xdr:rowOff>
    </xdr:from>
    <xdr:ext cx="7620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46990</xdr:rowOff>
    </xdr:from>
    <xdr:to>
      <xdr:col>69</xdr:col>
      <xdr:colOff>92075</xdr:colOff>
      <xdr:row>37</xdr:row>
      <xdr:rowOff>83820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906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71755</xdr:rowOff>
    </xdr:from>
    <xdr:to>
      <xdr:col>69</xdr:col>
      <xdr:colOff>142875</xdr:colOff>
      <xdr:row>37</xdr:row>
      <xdr:rowOff>1905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12065</xdr:rowOff>
    </xdr:from>
    <xdr:ext cx="758825"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8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50800</xdr:rowOff>
    </xdr:from>
    <xdr:to>
      <xdr:col>82</xdr:col>
      <xdr:colOff>158750</xdr:colOff>
      <xdr:row>37</xdr:row>
      <xdr:rowOff>152400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22860</xdr:rowOff>
    </xdr:from>
    <xdr:ext cx="762000" cy="259080"/>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37465</xdr:rowOff>
    </xdr:from>
    <xdr:to>
      <xdr:col>78</xdr:col>
      <xdr:colOff>120650</xdr:colOff>
      <xdr:row>37</xdr:row>
      <xdr:rowOff>139065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123825</xdr:rowOff>
    </xdr:from>
    <xdr:ext cx="736600" cy="25590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674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27940</xdr:rowOff>
    </xdr:from>
    <xdr:to>
      <xdr:col>74</xdr:col>
      <xdr:colOff>31750</xdr:colOff>
      <xdr:row>37</xdr:row>
      <xdr:rowOff>129540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114300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33020</xdr:rowOff>
    </xdr:from>
    <xdr:to>
      <xdr:col>69</xdr:col>
      <xdr:colOff>142875</xdr:colOff>
      <xdr:row>37</xdr:row>
      <xdr:rowOff>134620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119380</xdr:rowOff>
    </xdr:from>
    <xdr:ext cx="75882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3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solidFill>
                <a:schemeClr val="tx1"/>
              </a:solidFill>
              <a:effectLst/>
              <a:latin typeface="ＭＳ Ｐゴシック"/>
              <a:ea typeface="ＭＳ Ｐゴシック"/>
              <a:cs typeface="+mn-cs"/>
            </a:rPr>
            <a:t>公債費に係る経常収支比率は、前年度より２.５ポイント上昇したが、</a:t>
          </a:r>
          <a:r>
            <a:rPr kumimoji="1" lang="ja-JP" altLang="ja-JP" sz="1300">
              <a:solidFill>
                <a:schemeClr val="tx1"/>
              </a:solidFill>
              <a:effectLst/>
              <a:latin typeface="ＭＳ Ｐゴシック"/>
              <a:ea typeface="ＭＳ Ｐゴシック"/>
              <a:cs typeface="+mn-cs"/>
            </a:rPr>
            <a:t>類似団体平均と比較して、</a:t>
          </a:r>
          <a:r>
            <a:rPr kumimoji="1" lang="en-US" altLang="ja-JP" sz="1300">
              <a:solidFill>
                <a:schemeClr val="tx1"/>
              </a:solidFill>
              <a:effectLst/>
              <a:latin typeface="ＭＳ Ｐゴシック"/>
              <a:ea typeface="ＭＳ Ｐゴシック"/>
              <a:cs typeface="+mn-cs"/>
            </a:rPr>
            <a:t>２.３</a:t>
          </a:r>
          <a:r>
            <a:rPr kumimoji="1" lang="ja-JP" altLang="ja-JP" sz="1300">
              <a:solidFill>
                <a:schemeClr val="tx1"/>
              </a:solidFill>
              <a:effectLst/>
              <a:latin typeface="ＭＳ Ｐゴシック"/>
              <a:ea typeface="ＭＳ Ｐゴシック"/>
              <a:cs typeface="+mn-cs"/>
            </a:rPr>
            <a:t>ポイント低くなっている。今後は、義務教育学校建設事業に伴い、村債残高が大幅に増加することから、公債費の増加と比率の上昇が見込まれる。</a:t>
          </a:r>
          <a:r>
            <a:rPr kumimoji="1" lang="ja-JP" altLang="en-US" sz="1300">
              <a:solidFill>
                <a:schemeClr val="tx1"/>
              </a:solidFill>
              <a:effectLst/>
              <a:latin typeface="ＭＳ Ｐゴシック"/>
              <a:ea typeface="ＭＳ Ｐゴシック"/>
              <a:cs typeface="+mn-cs"/>
            </a:rPr>
            <a:t>地方債の新規発行を伴う普通建設事業について、単年度に集中しないよう優先順位を精査し、公債費の上昇を抑制する。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123825</xdr:colOff>
      <xdr:row>69</xdr:row>
      <xdr:rowOff>107950</xdr:rowOff>
    </xdr:from>
    <xdr:ext cx="295275" cy="22542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152400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62000" cy="259080"/>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590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76835</xdr:rowOff>
    </xdr:from>
    <xdr:to>
      <xdr:col>24</xdr:col>
      <xdr:colOff>25400</xdr:colOff>
      <xdr:row>77</xdr:row>
      <xdr:rowOff>19685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0703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45720</xdr:rowOff>
    </xdr:from>
    <xdr:ext cx="762000" cy="259080"/>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73660</xdr:rowOff>
    </xdr:from>
    <xdr:to>
      <xdr:col>24</xdr:col>
      <xdr:colOff>76200</xdr:colOff>
      <xdr:row>78</xdr:row>
      <xdr:rowOff>3810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76835</xdr:rowOff>
    </xdr:from>
    <xdr:to>
      <xdr:col>19</xdr:col>
      <xdr:colOff>187325</xdr:colOff>
      <xdr:row>76</xdr:row>
      <xdr:rowOff>99695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070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123825</xdr:rowOff>
    </xdr:from>
    <xdr:ext cx="733425" cy="25590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47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99695</xdr:rowOff>
    </xdr:from>
    <xdr:to>
      <xdr:col>15</xdr:col>
      <xdr:colOff>98425</xdr:colOff>
      <xdr:row>76</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29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83185</xdr:rowOff>
    </xdr:from>
    <xdr:to>
      <xdr:col>15</xdr:col>
      <xdr:colOff>149225</xdr:colOff>
      <xdr:row>78</xdr:row>
      <xdr:rowOff>13335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169545</xdr:rowOff>
    </xdr:from>
    <xdr:ext cx="762000" cy="25590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1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118110</xdr:rowOff>
    </xdr:from>
    <xdr:to>
      <xdr:col>11</xdr:col>
      <xdr:colOff>9525</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83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73660</xdr:rowOff>
    </xdr:from>
    <xdr:to>
      <xdr:col>11</xdr:col>
      <xdr:colOff>60325</xdr:colOff>
      <xdr:row>78</xdr:row>
      <xdr:rowOff>3810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160020</xdr:rowOff>
    </xdr:from>
    <xdr:ext cx="758825"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6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119380</xdr:rowOff>
    </xdr:from>
    <xdr:ext cx="758825"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1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140335</xdr:rowOff>
    </xdr:from>
    <xdr:to>
      <xdr:col>24</xdr:col>
      <xdr:colOff>76200</xdr:colOff>
      <xdr:row>77</xdr:row>
      <xdr:rowOff>70485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156845</xdr:rowOff>
    </xdr:from>
    <xdr:ext cx="762000" cy="25590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15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26035</xdr:rowOff>
    </xdr:from>
    <xdr:to>
      <xdr:col>20</xdr:col>
      <xdr:colOff>38100</xdr:colOff>
      <xdr:row>76</xdr:row>
      <xdr:rowOff>127635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137795</xdr:rowOff>
    </xdr:from>
    <xdr:ext cx="73342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509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48895</xdr:rowOff>
    </xdr:from>
    <xdr:to>
      <xdr:col>15</xdr:col>
      <xdr:colOff>149225</xdr:colOff>
      <xdr:row>76</xdr:row>
      <xdr:rowOff>150495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160655</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16510</xdr:rowOff>
    </xdr:from>
    <xdr:ext cx="75882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5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67310</xdr:rowOff>
    </xdr:from>
    <xdr:to>
      <xdr:col>6</xdr:col>
      <xdr:colOff>171450</xdr:colOff>
      <xdr:row>76</xdr:row>
      <xdr:rowOff>168910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7620</xdr:rowOff>
    </xdr:from>
    <xdr:ext cx="758825" cy="25590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63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effectLst/>
              <a:latin typeface="ＭＳ Ｐゴシック"/>
              <a:ea typeface="ＭＳ Ｐゴシック"/>
              <a:cs typeface="+mn-cs"/>
            </a:rPr>
            <a:t>公債費以外に係る経常収支比率は、</a:t>
          </a:r>
          <a:r>
            <a:rPr kumimoji="1" lang="ja-JP" altLang="ja-JP" sz="1300">
              <a:solidFill>
                <a:schemeClr val="tx1"/>
              </a:solidFill>
              <a:effectLst/>
              <a:latin typeface="ＭＳ Ｐゴシック"/>
              <a:ea typeface="ＭＳ Ｐゴシック"/>
              <a:cs typeface="+mn-cs"/>
            </a:rPr>
            <a:t>類似団体平均</a:t>
          </a:r>
          <a:r>
            <a:rPr kumimoji="1" lang="ja-JP" altLang="en-US" sz="1300">
              <a:solidFill>
                <a:schemeClr val="tx1"/>
              </a:solidFill>
              <a:effectLst/>
              <a:latin typeface="ＭＳ Ｐゴシック"/>
              <a:ea typeface="ＭＳ Ｐゴシック"/>
              <a:cs typeface="+mn-cs"/>
            </a:rPr>
            <a:t>を４.０ポイント上回っている。これは、</a:t>
          </a:r>
          <a:r>
            <a:rPr kumimoji="1" lang="ja-JP" altLang="en-US" sz="1300">
              <a:solidFill>
                <a:schemeClr val="tx1"/>
              </a:solidFill>
              <a:latin typeface="ＭＳ Ｐゴシック"/>
              <a:ea typeface="ＭＳ Ｐゴシック"/>
            </a:rPr>
            <a:t>補助費における値が３.３ポイント高いことが主な要因となっている。</a:t>
          </a:r>
          <a:endParaRPr kumimoji="1" lang="en-US" altLang="ja-JP" sz="1300">
            <a:solidFill>
              <a:schemeClr val="tx1"/>
            </a:solidFill>
            <a:effectLst/>
            <a:latin typeface="ＭＳ Ｐゴシック"/>
            <a:ea typeface="ＭＳ Ｐゴシック"/>
            <a:cs typeface="+mn-cs"/>
          </a:endParaRPr>
        </a:p>
        <a:p>
          <a:r>
            <a:rPr kumimoji="1" lang="ja-JP" altLang="en-US" sz="1300">
              <a:solidFill>
                <a:schemeClr val="tx1"/>
              </a:solidFill>
              <a:effectLst/>
              <a:latin typeface="ＭＳ Ｐゴシック"/>
              <a:ea typeface="ＭＳ Ｐゴシック"/>
              <a:cs typeface="+mn-cs"/>
            </a:rPr>
            <a:t>　</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69</xdr:row>
      <xdr:rowOff>107950</xdr:rowOff>
    </xdr:from>
    <xdr:ext cx="295275" cy="2254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82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825" cy="25908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825" cy="25590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82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825"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11430</xdr:rowOff>
    </xdr:from>
    <xdr:ext cx="762000" cy="259080"/>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156210</xdr:rowOff>
    </xdr:from>
    <xdr:ext cx="762000" cy="25590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46990</xdr:rowOff>
    </xdr:from>
    <xdr:to>
      <xdr:col>82</xdr:col>
      <xdr:colOff>107950</xdr:colOff>
      <xdr:row>77</xdr:row>
      <xdr:rowOff>46990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48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31750</xdr:rowOff>
    </xdr:from>
    <xdr:ext cx="762000" cy="25590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15240</xdr:rowOff>
    </xdr:from>
    <xdr:to>
      <xdr:col>82</xdr:col>
      <xdr:colOff>158750</xdr:colOff>
      <xdr:row>76</xdr:row>
      <xdr:rowOff>116840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46990</xdr:rowOff>
    </xdr:from>
    <xdr:to>
      <xdr:col>78</xdr:col>
      <xdr:colOff>69850</xdr:colOff>
      <xdr:row>77</xdr:row>
      <xdr:rowOff>168910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486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21590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31750</xdr:rowOff>
    </xdr:from>
    <xdr:ext cx="736600" cy="25590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168910</xdr:rowOff>
    </xdr:from>
    <xdr:to>
      <xdr:col>73</xdr:col>
      <xdr:colOff>180975</xdr:colOff>
      <xdr:row>78</xdr:row>
      <xdr:rowOff>85090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705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72390</xdr:rowOff>
    </xdr:from>
    <xdr:to>
      <xdr:col>74</xdr:col>
      <xdr:colOff>31750</xdr:colOff>
      <xdr:row>77</xdr:row>
      <xdr:rowOff>2540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12700</xdr:rowOff>
    </xdr:from>
    <xdr:ext cx="7620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35560</xdr:rowOff>
    </xdr:from>
    <xdr:to>
      <xdr:col>69</xdr:col>
      <xdr:colOff>92075</xdr:colOff>
      <xdr:row>78</xdr:row>
      <xdr:rowOff>85090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086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118110</xdr:rowOff>
    </xdr:from>
    <xdr:to>
      <xdr:col>69</xdr:col>
      <xdr:colOff>142875</xdr:colOff>
      <xdr:row>77</xdr:row>
      <xdr:rowOff>48260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58420</xdr:rowOff>
    </xdr:from>
    <xdr:ext cx="758825"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54610</xdr:rowOff>
    </xdr:from>
    <xdr:ext cx="762000" cy="25590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139700</xdr:rowOff>
    </xdr:from>
    <xdr:ext cx="762000" cy="259080"/>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167640</xdr:rowOff>
    </xdr:from>
    <xdr:to>
      <xdr:col>78</xdr:col>
      <xdr:colOff>120650</xdr:colOff>
      <xdr:row>77</xdr:row>
      <xdr:rowOff>97790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118110</xdr:rowOff>
    </xdr:from>
    <xdr:to>
      <xdr:col>74</xdr:col>
      <xdr:colOff>31750</xdr:colOff>
      <xdr:row>78</xdr:row>
      <xdr:rowOff>48260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33020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34290</xdr:rowOff>
    </xdr:from>
    <xdr:to>
      <xdr:col>69</xdr:col>
      <xdr:colOff>142875</xdr:colOff>
      <xdr:row>78</xdr:row>
      <xdr:rowOff>135890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120650</xdr:rowOff>
    </xdr:from>
    <xdr:ext cx="758825" cy="25590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937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156210</xdr:rowOff>
    </xdr:from>
    <xdr:to>
      <xdr:col>65</xdr:col>
      <xdr:colOff>53975</xdr:colOff>
      <xdr:row>78</xdr:row>
      <xdr:rowOff>86360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71120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群馬県南牧村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17090" y="34702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1365" cy="25654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57630" y="33350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17090" y="31019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1365" cy="25908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57630" y="2966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17090" y="27336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1365" cy="25590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57630" y="25977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17090" y="2359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1365" cy="25590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57630" y="221742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17090" y="1978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1365" cy="25908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57630" y="1835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590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57630" y="14611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15875</xdr:rowOff>
    </xdr:from>
    <xdr:to>
      <xdr:col>29</xdr:col>
      <xdr:colOff>127000</xdr:colOff>
      <xdr:row>19</xdr:row>
      <xdr:rowOff>20320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5541010" y="2238375"/>
          <a:ext cx="0" cy="10077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163830</xdr:rowOff>
    </xdr:from>
    <xdr:ext cx="758825" cy="2584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626100" y="322453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120,966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20320</xdr:rowOff>
    </xdr:from>
    <xdr:to>
      <xdr:col>30</xdr:col>
      <xdr:colOff>25400</xdr:colOff>
      <xdr:row>19</xdr:row>
      <xdr:rowOff>20320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452110" y="32461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102235</xdr:rowOff>
    </xdr:from>
    <xdr:ext cx="758825" cy="2584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626100" y="198183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663,397</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15875</xdr:rowOff>
    </xdr:from>
    <xdr:to>
      <xdr:col>30</xdr:col>
      <xdr:colOff>25400</xdr:colOff>
      <xdr:row>13</xdr:row>
      <xdr:rowOff>15875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452110" y="223837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151765</xdr:rowOff>
    </xdr:from>
    <xdr:to>
      <xdr:col>29</xdr:col>
      <xdr:colOff>127000</xdr:colOff>
      <xdr:row>17</xdr:row>
      <xdr:rowOff>6985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4904740" y="2882265"/>
          <a:ext cx="63627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81280</xdr:rowOff>
    </xdr:from>
    <xdr:ext cx="758825" cy="259080"/>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626100" y="297688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109220</xdr:rowOff>
    </xdr:from>
    <xdr:to>
      <xdr:col>29</xdr:col>
      <xdr:colOff>177800</xdr:colOff>
      <xdr:row>18</xdr:row>
      <xdr:rowOff>39370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5490210" y="300482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151765</xdr:rowOff>
    </xdr:from>
    <xdr:to>
      <xdr:col>26</xdr:col>
      <xdr:colOff>50800</xdr:colOff>
      <xdr:row>17</xdr:row>
      <xdr:rowOff>35560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221480" y="2882265"/>
          <a:ext cx="68326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128905</xdr:rowOff>
    </xdr:from>
    <xdr:to>
      <xdr:col>26</xdr:col>
      <xdr:colOff>101600</xdr:colOff>
      <xdr:row>18</xdr:row>
      <xdr:rowOff>59055</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853940" y="302450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43815</xdr:rowOff>
    </xdr:from>
    <xdr:ext cx="735965" cy="25654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531360" y="310451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217,232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35560</xdr:rowOff>
    </xdr:from>
    <xdr:to>
      <xdr:col>22</xdr:col>
      <xdr:colOff>114300</xdr:colOff>
      <xdr:row>17</xdr:row>
      <xdr:rowOff>39370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538220" y="2931160"/>
          <a:ext cx="68326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116205</xdr:rowOff>
    </xdr:from>
    <xdr:to>
      <xdr:col>22</xdr:col>
      <xdr:colOff>165100</xdr:colOff>
      <xdr:row>18</xdr:row>
      <xdr:rowOff>45720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170680" y="3011805"/>
          <a:ext cx="101600" cy="946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30480</xdr:rowOff>
    </xdr:from>
    <xdr:ext cx="761365" cy="25590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848100" y="309118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39370</xdr:rowOff>
    </xdr:from>
    <xdr:to>
      <xdr:col>18</xdr:col>
      <xdr:colOff>177800</xdr:colOff>
      <xdr:row>17</xdr:row>
      <xdr:rowOff>63500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2851150" y="2934970"/>
          <a:ext cx="68707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128270</xdr:rowOff>
    </xdr:from>
    <xdr:to>
      <xdr:col>19</xdr:col>
      <xdr:colOff>38100</xdr:colOff>
      <xdr:row>18</xdr:row>
      <xdr:rowOff>58420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487420" y="302387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43180</xdr:rowOff>
    </xdr:from>
    <xdr:ext cx="761365" cy="25654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164840" y="3103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135255</xdr:rowOff>
    </xdr:from>
    <xdr:to>
      <xdr:col>15</xdr:col>
      <xdr:colOff>101600</xdr:colOff>
      <xdr:row>18</xdr:row>
      <xdr:rowOff>65405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2800350" y="30308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50165</xdr:rowOff>
    </xdr:from>
    <xdr:ext cx="761365"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477770" y="3110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367020" y="38614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127635</xdr:rowOff>
    </xdr:from>
    <xdr:to>
      <xdr:col>29</xdr:col>
      <xdr:colOff>177800</xdr:colOff>
      <xdr:row>17</xdr:row>
      <xdr:rowOff>57785</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5490210" y="285813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144145</xdr:rowOff>
    </xdr:from>
    <xdr:ext cx="758825" cy="256540"/>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626100" y="270954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307,945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100965</xdr:rowOff>
    </xdr:from>
    <xdr:to>
      <xdr:col>26</xdr:col>
      <xdr:colOff>101600</xdr:colOff>
      <xdr:row>17</xdr:row>
      <xdr:rowOff>31115</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853940" y="283146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41275</xdr:rowOff>
    </xdr:from>
    <xdr:ext cx="735965" cy="25654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531360" y="260667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322,142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156210</xdr:rowOff>
    </xdr:from>
    <xdr:to>
      <xdr:col>22</xdr:col>
      <xdr:colOff>165100</xdr:colOff>
      <xdr:row>17</xdr:row>
      <xdr:rowOff>86360</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4170680" y="288671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96520</xdr:rowOff>
    </xdr:from>
    <xdr:ext cx="761365" cy="2584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848100" y="266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293,092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160020</xdr:rowOff>
    </xdr:from>
    <xdr:to>
      <xdr:col>19</xdr:col>
      <xdr:colOff>38100</xdr:colOff>
      <xdr:row>17</xdr:row>
      <xdr:rowOff>90170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3487420" y="2890520"/>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100330</xdr:rowOff>
    </xdr:from>
    <xdr:ext cx="761365" cy="25654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164840" y="26657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291,097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12065</xdr:rowOff>
    </xdr:from>
    <xdr:to>
      <xdr:col>15</xdr:col>
      <xdr:colOff>101600</xdr:colOff>
      <xdr:row>17</xdr:row>
      <xdr:rowOff>113665</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2800350" y="29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123825</xdr:rowOff>
    </xdr:from>
    <xdr:ext cx="761365" cy="25654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477770" y="26892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278,795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4320"/>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45920" y="5124450"/>
          <a:ext cx="4083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240665</xdr:rowOff>
    </xdr:from>
    <xdr:to>
      <xdr:col>33</xdr:col>
      <xdr:colOff>114300</xdr:colOff>
      <xdr:row>37</xdr:row>
      <xdr:rowOff>240665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17090" y="72129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99695</xdr:rowOff>
    </xdr:from>
    <xdr:ext cx="761365" cy="25590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57630" y="70719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527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57630" y="64998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6070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156210</xdr:rowOff>
    </xdr:from>
    <xdr:ext cx="761365" cy="25527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57630" y="59283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590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57630" y="53574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255270</xdr:rowOff>
    </xdr:from>
    <xdr:to>
      <xdr:col>29</xdr:col>
      <xdr:colOff>127000</xdr:colOff>
      <xdr:row>38</xdr:row>
      <xdr:rowOff>17780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flipV="1">
          <a:off x="5541010" y="6027420"/>
          <a:ext cx="0" cy="13055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332105</xdr:rowOff>
    </xdr:from>
    <xdr:ext cx="758825" cy="259080"/>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626100" y="73044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-20,881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17780</xdr:rowOff>
    </xdr:from>
    <xdr:to>
      <xdr:col>30</xdr:col>
      <xdr:colOff>25400</xdr:colOff>
      <xdr:row>38</xdr:row>
      <xdr:rowOff>17780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5452110" y="733298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170180</xdr:rowOff>
    </xdr:from>
    <xdr:ext cx="758825" cy="252730"/>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626100" y="577088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207,579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255270</xdr:rowOff>
    </xdr:from>
    <xdr:to>
      <xdr:col>30</xdr:col>
      <xdr:colOff>25400</xdr:colOff>
      <xdr:row>33</xdr:row>
      <xdr:rowOff>255270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452110" y="60274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46990</xdr:rowOff>
    </xdr:from>
    <xdr:to>
      <xdr:col>29</xdr:col>
      <xdr:colOff>127000</xdr:colOff>
      <xdr:row>37</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4904740" y="7019290"/>
          <a:ext cx="63627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322580</xdr:rowOff>
    </xdr:from>
    <xdr:ext cx="758825" cy="259080"/>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626100" y="678053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39,754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134620</xdr:rowOff>
    </xdr:from>
    <xdr:to>
      <xdr:col>29</xdr:col>
      <xdr:colOff>177800</xdr:colOff>
      <xdr:row>37</xdr:row>
      <xdr:rowOff>64770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a:xfrm>
          <a:off x="5490210" y="6935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88900</xdr:rowOff>
    </xdr:from>
    <xdr:to>
      <xdr:col>26</xdr:col>
      <xdr:colOff>50800</xdr:colOff>
      <xdr:row>37</xdr:row>
      <xdr:rowOff>139700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4221480" y="7061200"/>
          <a:ext cx="68326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153035</xdr:rowOff>
    </xdr:from>
    <xdr:to>
      <xdr:col>26</xdr:col>
      <xdr:colOff>101600</xdr:colOff>
      <xdr:row>37</xdr:row>
      <xdr:rowOff>83185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4853940" y="6953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264795</xdr:rowOff>
    </xdr:from>
    <xdr:ext cx="735965" cy="259080"/>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531360" y="6722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139700</xdr:rowOff>
    </xdr:from>
    <xdr:to>
      <xdr:col>22</xdr:col>
      <xdr:colOff>114300</xdr:colOff>
      <xdr:row>37</xdr:row>
      <xdr:rowOff>158750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3538220" y="7112000"/>
          <a:ext cx="68326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161925</xdr:rowOff>
    </xdr:from>
    <xdr:to>
      <xdr:col>22</xdr:col>
      <xdr:colOff>165100</xdr:colOff>
      <xdr:row>37</xdr:row>
      <xdr:rowOff>91440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170680" y="69627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274320</xdr:rowOff>
    </xdr:from>
    <xdr:ext cx="761365" cy="25908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848100" y="6732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158750</xdr:rowOff>
    </xdr:from>
    <xdr:to>
      <xdr:col>18</xdr:col>
      <xdr:colOff>177800</xdr:colOff>
      <xdr:row>37</xdr:row>
      <xdr:rowOff>174625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2851150" y="7131050"/>
          <a:ext cx="68707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2540</xdr:rowOff>
    </xdr:from>
    <xdr:to>
      <xdr:col>19</xdr:col>
      <xdr:colOff>38100</xdr:colOff>
      <xdr:row>37</xdr:row>
      <xdr:rowOff>103505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3487420" y="6974840"/>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286385</xdr:rowOff>
    </xdr:from>
    <xdr:ext cx="761365" cy="25908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164840" y="6744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24130</xdr:rowOff>
    </xdr:from>
    <xdr:to>
      <xdr:col>15</xdr:col>
      <xdr:colOff>101600</xdr:colOff>
      <xdr:row>37</xdr:row>
      <xdr:rowOff>126365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2800350" y="69964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307975</xdr:rowOff>
    </xdr:from>
    <xdr:ext cx="761365"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477770" y="6765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367020" y="7801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167640</xdr:rowOff>
    </xdr:from>
    <xdr:to>
      <xdr:col>29</xdr:col>
      <xdr:colOff>177800</xdr:colOff>
      <xdr:row>37</xdr:row>
      <xdr:rowOff>98425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a:xfrm>
          <a:off x="5490210" y="6968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139700</xdr:rowOff>
    </xdr:from>
    <xdr:ext cx="758825" cy="259080"/>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626100" y="69405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34,043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37465</xdr:rowOff>
    </xdr:from>
    <xdr:to>
      <xdr:col>26</xdr:col>
      <xdr:colOff>101600</xdr:colOff>
      <xdr:row>37</xdr:row>
      <xdr:rowOff>138430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853940" y="7009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123825</xdr:rowOff>
    </xdr:from>
    <xdr:ext cx="735965" cy="25590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531360" y="709612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88900</xdr:rowOff>
    </xdr:from>
    <xdr:to>
      <xdr:col>22</xdr:col>
      <xdr:colOff>165100</xdr:colOff>
      <xdr:row>37</xdr:row>
      <xdr:rowOff>191135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170680" y="7061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174625</xdr:rowOff>
    </xdr:from>
    <xdr:ext cx="761365"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848100" y="7146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107315</xdr:rowOff>
    </xdr:from>
    <xdr:to>
      <xdr:col>19</xdr:col>
      <xdr:colOff>38100</xdr:colOff>
      <xdr:row>37</xdr:row>
      <xdr:rowOff>209550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3487420" y="7079615"/>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194945</xdr:rowOff>
    </xdr:from>
    <xdr:ext cx="761365"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164840" y="7167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125095</xdr:rowOff>
    </xdr:from>
    <xdr:to>
      <xdr:col>15</xdr:col>
      <xdr:colOff>101600</xdr:colOff>
      <xdr:row>37</xdr:row>
      <xdr:rowOff>226060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2800350" y="70973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210820</xdr:rowOff>
    </xdr:from>
    <xdr:ext cx="761365"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477770" y="7183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
1,570
118.83
2,629,789
2,378,194
192,028
1,548,663
1,811,480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06705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37185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6380" cy="25908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05460" y="6353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3090" cy="25908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5985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165100</xdr:rowOff>
    </xdr:from>
    <xdr:ext cx="593090" cy="25654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619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090" cy="2584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255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090" cy="2584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886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3260" cy="25590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4518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144780</xdr:rowOff>
    </xdr:from>
    <xdr:to>
      <xdr:col>24</xdr:col>
      <xdr:colOff>62865</xdr:colOff>
      <xdr:row>38</xdr:row>
      <xdr:rowOff>12700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542155" y="5269230"/>
          <a:ext cx="127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17145</xdr:rowOff>
    </xdr:from>
    <xdr:ext cx="598170" cy="2584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594860" y="6297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106,536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12700</xdr:rowOff>
    </xdr:from>
    <xdr:to>
      <xdr:col>24</xdr:col>
      <xdr:colOff>152400</xdr:colOff>
      <xdr:row>38</xdr:row>
      <xdr:rowOff>12700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458970" y="6292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91440</xdr:rowOff>
    </xdr:from>
    <xdr:ext cx="598170" cy="2584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594860" y="5050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667,203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144780</xdr:rowOff>
    </xdr:from>
    <xdr:to>
      <xdr:col>24</xdr:col>
      <xdr:colOff>152400</xdr:colOff>
      <xdr:row>31</xdr:row>
      <xdr:rowOff>144780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458970" y="5269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83820</xdr:rowOff>
    </xdr:from>
    <xdr:to>
      <xdr:col>24</xdr:col>
      <xdr:colOff>63500</xdr:colOff>
      <xdr:row>36</xdr:row>
      <xdr:rowOff>101600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24910" y="6033770"/>
          <a:ext cx="8191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101600</xdr:rowOff>
    </xdr:from>
    <xdr:ext cx="598170" cy="259080"/>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594860" y="605155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493260" y="607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83820</xdr:rowOff>
    </xdr:from>
    <xdr:to>
      <xdr:col>19</xdr:col>
      <xdr:colOff>177800</xdr:colOff>
      <xdr:row>36</xdr:row>
      <xdr:rowOff>109855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851150" y="6033770"/>
          <a:ext cx="8737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137160</xdr:rowOff>
    </xdr:from>
    <xdr:to>
      <xdr:col>20</xdr:col>
      <xdr:colOff>38100</xdr:colOff>
      <xdr:row>37</xdr:row>
      <xdr:rowOff>67310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674110" y="60871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58420</xdr:rowOff>
    </xdr:from>
    <xdr:ext cx="596265" cy="2584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29000" y="617347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194,778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109855</xdr:rowOff>
    </xdr:from>
    <xdr:to>
      <xdr:col>15</xdr:col>
      <xdr:colOff>50800</xdr:colOff>
      <xdr:row>36</xdr:row>
      <xdr:rowOff>127635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981200" y="6059805"/>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127635</xdr:rowOff>
    </xdr:from>
    <xdr:to>
      <xdr:col>15</xdr:col>
      <xdr:colOff>101600</xdr:colOff>
      <xdr:row>37</xdr:row>
      <xdr:rowOff>57785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00350" y="6077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48895</xdr:rowOff>
    </xdr:from>
    <xdr:ext cx="59626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559050" y="61639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127635</xdr:rowOff>
    </xdr:from>
    <xdr:to>
      <xdr:col>10</xdr:col>
      <xdr:colOff>114300</xdr:colOff>
      <xdr:row>36</xdr:row>
      <xdr:rowOff>141605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11250" y="6077585"/>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304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100965</xdr:rowOff>
    </xdr:from>
    <xdr:ext cx="596265" cy="25654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685290" y="62160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15240</xdr:rowOff>
    </xdr:from>
    <xdr:to>
      <xdr:col>6</xdr:col>
      <xdr:colOff>38100</xdr:colOff>
      <xdr:row>37</xdr:row>
      <xdr:rowOff>116840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60450" y="61302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107950</xdr:rowOff>
    </xdr:from>
    <xdr:ext cx="596265"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15340" y="62230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49326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73660</xdr:rowOff>
    </xdr:from>
    <xdr:ext cx="598170" cy="259080"/>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594860" y="5858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239,960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674110" y="59829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151130</xdr:rowOff>
    </xdr:from>
    <xdr:ext cx="596265" cy="2584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29000" y="577088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59055</xdr:rowOff>
    </xdr:from>
    <xdr:to>
      <xdr:col>15</xdr:col>
      <xdr:colOff>101600</xdr:colOff>
      <xdr:row>36</xdr:row>
      <xdr:rowOff>160655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0035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6350</xdr:rowOff>
    </xdr:from>
    <xdr:ext cx="596265" cy="25654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559050" y="57912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76835</xdr:rowOff>
    </xdr:from>
    <xdr:to>
      <xdr:col>10</xdr:col>
      <xdr:colOff>165100</xdr:colOff>
      <xdr:row>37</xdr:row>
      <xdr:rowOff>6985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30400" y="602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23495</xdr:rowOff>
    </xdr:from>
    <xdr:ext cx="596265" cy="2584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685290" y="58083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90805</xdr:rowOff>
    </xdr:from>
    <xdr:to>
      <xdr:col>6</xdr:col>
      <xdr:colOff>38100</xdr:colOff>
      <xdr:row>37</xdr:row>
      <xdr:rowOff>20955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60450" y="60407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37465</xdr:rowOff>
    </xdr:from>
    <xdr:ext cx="596265" cy="259080"/>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15340" y="58223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88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1247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676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5460" y="971042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39609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9218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0824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7630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781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44867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326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81343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590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200" y="7820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147320</xdr:rowOff>
    </xdr:from>
    <xdr:to>
      <xdr:col>24</xdr:col>
      <xdr:colOff>62865</xdr:colOff>
      <xdr:row>58</xdr:row>
      <xdr:rowOff>94615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42155" y="8408670"/>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98425</xdr:rowOff>
    </xdr:from>
    <xdr:ext cx="598170" cy="25590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94860" y="968057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94615</xdr:rowOff>
    </xdr:from>
    <xdr:to>
      <xdr:col>24</xdr:col>
      <xdr:colOff>152400</xdr:colOff>
      <xdr:row>58</xdr:row>
      <xdr:rowOff>94615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58970" y="9676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93980</xdr:rowOff>
    </xdr:from>
    <xdr:ext cx="598170"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94860" y="8190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915,446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147320</xdr:rowOff>
    </xdr:from>
    <xdr:to>
      <xdr:col>24</xdr:col>
      <xdr:colOff>152400</xdr:colOff>
      <xdr:row>50</xdr:row>
      <xdr:rowOff>147320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58970" y="84086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76200</xdr:rowOff>
    </xdr:from>
    <xdr:to>
      <xdr:col>24</xdr:col>
      <xdr:colOff>63500</xdr:colOff>
      <xdr:row>57</xdr:row>
      <xdr:rowOff>111125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24910" y="9493250"/>
          <a:ext cx="8191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39370</xdr:rowOff>
    </xdr:from>
    <xdr:ext cx="5981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94860" y="92913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17145</xdr:rowOff>
    </xdr:from>
    <xdr:to>
      <xdr:col>24</xdr:col>
      <xdr:colOff>114300</xdr:colOff>
      <xdr:row>57</xdr:row>
      <xdr:rowOff>118110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93260" y="9434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111125</xdr:rowOff>
    </xdr:from>
    <xdr:to>
      <xdr:col>19</xdr:col>
      <xdr:colOff>177800</xdr:colOff>
      <xdr:row>57</xdr:row>
      <xdr:rowOff>144780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51150" y="9528175"/>
          <a:ext cx="8737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30480</xdr:rowOff>
    </xdr:from>
    <xdr:to>
      <xdr:col>20</xdr:col>
      <xdr:colOff>38100</xdr:colOff>
      <xdr:row>57</xdr:row>
      <xdr:rowOff>132080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74110" y="94475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149225</xdr:rowOff>
    </xdr:from>
    <xdr:ext cx="596265" cy="2584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29000" y="92360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144780</xdr:rowOff>
    </xdr:from>
    <xdr:to>
      <xdr:col>15</xdr:col>
      <xdr:colOff>50800</xdr:colOff>
      <xdr:row>58</xdr:row>
      <xdr:rowOff>6350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981200" y="9561830"/>
          <a:ext cx="869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0035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6985</xdr:rowOff>
    </xdr:from>
    <xdr:ext cx="596265" cy="25654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59050" y="92589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xdr:rowOff>
    </xdr:from>
    <xdr:to>
      <xdr:col>10</xdr:col>
      <xdr:colOff>114300</xdr:colOff>
      <xdr:row>58</xdr:row>
      <xdr:rowOff>55245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11250" y="9588500"/>
          <a:ext cx="8699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83185</xdr:rowOff>
    </xdr:from>
    <xdr:to>
      <xdr:col>10</xdr:col>
      <xdr:colOff>165100</xdr:colOff>
      <xdr:row>58</xdr:row>
      <xdr:rowOff>12700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30400" y="950023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29210</xdr:rowOff>
    </xdr:from>
    <xdr:ext cx="596265" cy="25590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685290" y="92811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80010</xdr:rowOff>
    </xdr:from>
    <xdr:to>
      <xdr:col>6</xdr:col>
      <xdr:colOff>38100</xdr:colOff>
      <xdr:row>58</xdr:row>
      <xdr:rowOff>10160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60450" y="94970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26670</xdr:rowOff>
    </xdr:from>
    <xdr:ext cx="596265"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15340" y="927862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9326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3810</xdr:rowOff>
    </xdr:from>
    <xdr:ext cx="5981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94860" y="9420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223,872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60325</xdr:rowOff>
    </xdr:from>
    <xdr:to>
      <xdr:col>20</xdr:col>
      <xdr:colOff>38100</xdr:colOff>
      <xdr:row>57</xdr:row>
      <xdr:rowOff>161925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74110" y="9477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153035</xdr:rowOff>
    </xdr:from>
    <xdr:ext cx="596265" cy="2584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29000" y="95700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93980</xdr:rowOff>
    </xdr:from>
    <xdr:to>
      <xdr:col>15</xdr:col>
      <xdr:colOff>101600</xdr:colOff>
      <xdr:row>58</xdr:row>
      <xdr:rowOff>24130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00350" y="9511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15240</xdr:rowOff>
    </xdr:from>
    <xdr:ext cx="59626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59050" y="95973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126365</xdr:rowOff>
    </xdr:from>
    <xdr:to>
      <xdr:col>10</xdr:col>
      <xdr:colOff>165100</xdr:colOff>
      <xdr:row>58</xdr:row>
      <xdr:rowOff>56515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30400" y="9543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47625</xdr:rowOff>
    </xdr:from>
    <xdr:ext cx="59626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85290" y="9629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60450" y="95865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97790</xdr:rowOff>
    </xdr:from>
    <xdr:ext cx="596265" cy="25590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15340" y="967994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88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1247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638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5460" y="12957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0860"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66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0860"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6695" y="122237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0860"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370" y="11490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590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370" y="11122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64770</xdr:rowOff>
    </xdr:from>
    <xdr:to>
      <xdr:col>24</xdr:col>
      <xdr:colOff>62865</xdr:colOff>
      <xdr:row>79</xdr:row>
      <xdr:rowOff>35560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542155" y="1179322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39370</xdr:rowOff>
    </xdr:from>
    <xdr:ext cx="377825"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594860" y="130886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35560</xdr:rowOff>
    </xdr:from>
    <xdr:to>
      <xdr:col>24</xdr:col>
      <xdr:colOff>152400</xdr:colOff>
      <xdr:row>79</xdr:row>
      <xdr:rowOff>35560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58970" y="130848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11430</xdr:rowOff>
    </xdr:from>
    <xdr:ext cx="5981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594860" y="11574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106,391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64770</xdr:rowOff>
    </xdr:from>
    <xdr:to>
      <xdr:col>24</xdr:col>
      <xdr:colOff>152400</xdr:colOff>
      <xdr:row>71</xdr:row>
      <xdr:rowOff>64770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458970" y="11793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72390</xdr:rowOff>
    </xdr:from>
    <xdr:to>
      <xdr:col>24</xdr:col>
      <xdr:colOff>63500</xdr:colOff>
      <xdr:row>75</xdr:row>
      <xdr:rowOff>6350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24910" y="11965940"/>
          <a:ext cx="81915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156210</xdr:rowOff>
    </xdr:from>
    <xdr:ext cx="534035" cy="25590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594860" y="12710160"/>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xdr:rowOff>
    </xdr:from>
    <xdr:to>
      <xdr:col>24</xdr:col>
      <xdr:colOff>114300</xdr:colOff>
      <xdr:row>77</xdr:row>
      <xdr:rowOff>107950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49326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6350</xdr:rowOff>
    </xdr:from>
    <xdr:to>
      <xdr:col>19</xdr:col>
      <xdr:colOff>177800</xdr:colOff>
      <xdr:row>76</xdr:row>
      <xdr:rowOff>140970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851150" y="12395200"/>
          <a:ext cx="87376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10795</xdr:rowOff>
    </xdr:from>
    <xdr:to>
      <xdr:col>20</xdr:col>
      <xdr:colOff>38100</xdr:colOff>
      <xdr:row>77</xdr:row>
      <xdr:rowOff>112395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674110" y="127298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103505</xdr:rowOff>
    </xdr:from>
    <xdr:ext cx="53149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461385" y="12822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140970</xdr:rowOff>
    </xdr:from>
    <xdr:to>
      <xdr:col>15</xdr:col>
      <xdr:colOff>50800</xdr:colOff>
      <xdr:row>78</xdr:row>
      <xdr:rowOff>46990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981200" y="12694920"/>
          <a:ext cx="86995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161925</xdr:rowOff>
    </xdr:from>
    <xdr:to>
      <xdr:col>15</xdr:col>
      <xdr:colOff>101600</xdr:colOff>
      <xdr:row>77</xdr:row>
      <xdr:rowOff>92075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00350" y="12715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83185</xdr:rowOff>
    </xdr:from>
    <xdr:ext cx="531495" cy="2584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591435" y="128022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31750</xdr:rowOff>
    </xdr:from>
    <xdr:to>
      <xdr:col>10</xdr:col>
      <xdr:colOff>114300</xdr:colOff>
      <xdr:row>78</xdr:row>
      <xdr:rowOff>46990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11250" y="12750800"/>
          <a:ext cx="86995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97790</xdr:rowOff>
    </xdr:from>
    <xdr:to>
      <xdr:col>10</xdr:col>
      <xdr:colOff>165100</xdr:colOff>
      <xdr:row>78</xdr:row>
      <xdr:rowOff>27305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30400" y="128168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43815</xdr:rowOff>
    </xdr:from>
    <xdr:ext cx="531495" cy="25654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17675" y="125977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72390</xdr:rowOff>
    </xdr:from>
    <xdr:to>
      <xdr:col>6</xdr:col>
      <xdr:colOff>38100</xdr:colOff>
      <xdr:row>78</xdr:row>
      <xdr:rowOff>2540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60450" y="127914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165100</xdr:rowOff>
    </xdr:from>
    <xdr:ext cx="53149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47725" y="12884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21590</xdr:rowOff>
    </xdr:from>
    <xdr:to>
      <xdr:col>24</xdr:col>
      <xdr:colOff>114300</xdr:colOff>
      <xdr:row>72</xdr:row>
      <xdr:rowOff>123190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493260" y="119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44450</xdr:rowOff>
    </xdr:from>
    <xdr:ext cx="534035"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594860" y="11772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127000</xdr:rowOff>
    </xdr:from>
    <xdr:to>
      <xdr:col>20</xdr:col>
      <xdr:colOff>38100</xdr:colOff>
      <xdr:row>75</xdr:row>
      <xdr:rowOff>57150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674110" y="123507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73</xdr:row>
      <xdr:rowOff>73660</xdr:rowOff>
    </xdr:from>
    <xdr:ext cx="53149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61385" y="12132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90170</xdr:rowOff>
    </xdr:from>
    <xdr:to>
      <xdr:col>15</xdr:col>
      <xdr:colOff>101600</xdr:colOff>
      <xdr:row>77</xdr:row>
      <xdr:rowOff>20320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00350" y="12644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36830</xdr:rowOff>
    </xdr:from>
    <xdr:ext cx="53149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591435" y="12425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165100</xdr:rowOff>
    </xdr:from>
    <xdr:to>
      <xdr:col>10</xdr:col>
      <xdr:colOff>165100</xdr:colOff>
      <xdr:row>78</xdr:row>
      <xdr:rowOff>97790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30400" y="12884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88900</xdr:rowOff>
    </xdr:from>
    <xdr:ext cx="531495" cy="25590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17675" y="12973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152400</xdr:rowOff>
    </xdr:from>
    <xdr:to>
      <xdr:col>6</xdr:col>
      <xdr:colOff>38100</xdr:colOff>
      <xdr:row>77</xdr:row>
      <xdr:rowOff>83185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60450" y="1270635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99060</xdr:rowOff>
    </xdr:from>
    <xdr:ext cx="531495" cy="25654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47725" y="124879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88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1247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590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05460" y="16685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66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590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603184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266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590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797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0526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7383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590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424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53340</xdr:rowOff>
    </xdr:from>
    <xdr:to>
      <xdr:col>24</xdr:col>
      <xdr:colOff>62865</xdr:colOff>
      <xdr:row>99</xdr:row>
      <xdr:rowOff>60960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542155" y="1491869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64770</xdr:rowOff>
    </xdr:from>
    <xdr:ext cx="534035" cy="25590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594860" y="1646682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33,507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60960</xdr:rowOff>
    </xdr:from>
    <xdr:to>
      <xdr:col>24</xdr:col>
      <xdr:colOff>152400</xdr:colOff>
      <xdr:row>99</xdr:row>
      <xdr:rowOff>60960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58970" y="164630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0</xdr:rowOff>
    </xdr:from>
    <xdr:ext cx="598170" cy="25908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594860" y="14700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175,913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53340</xdr:rowOff>
    </xdr:from>
    <xdr:to>
      <xdr:col>24</xdr:col>
      <xdr:colOff>152400</xdr:colOff>
      <xdr:row>90</xdr:row>
      <xdr:rowOff>53340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458970" y="149186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15240</xdr:rowOff>
    </xdr:from>
    <xdr:to>
      <xdr:col>24</xdr:col>
      <xdr:colOff>63500</xdr:colOff>
      <xdr:row>96</xdr:row>
      <xdr:rowOff>79375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24910" y="15902940"/>
          <a:ext cx="8191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50165</xdr:rowOff>
    </xdr:from>
    <xdr:ext cx="53403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594860" y="157664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79,179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27305</xdr:rowOff>
    </xdr:from>
    <xdr:to>
      <xdr:col>24</xdr:col>
      <xdr:colOff>114300</xdr:colOff>
      <xdr:row>96</xdr:row>
      <xdr:rowOff>128905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493260" y="1591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15240</xdr:rowOff>
    </xdr:from>
    <xdr:to>
      <xdr:col>19</xdr:col>
      <xdr:colOff>177800</xdr:colOff>
      <xdr:row>98</xdr:row>
      <xdr:rowOff>635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851150" y="15902940"/>
          <a:ext cx="87376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106680</xdr:rowOff>
    </xdr:from>
    <xdr:to>
      <xdr:col>20</xdr:col>
      <xdr:colOff>38100</xdr:colOff>
      <xdr:row>96</xdr:row>
      <xdr:rowOff>36830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674110" y="158229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53340</xdr:rowOff>
    </xdr:from>
    <xdr:ext cx="531495" cy="25590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61385" y="15598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167640</xdr:rowOff>
    </xdr:from>
    <xdr:to>
      <xdr:col>15</xdr:col>
      <xdr:colOff>50800</xdr:colOff>
      <xdr:row>98</xdr:row>
      <xdr:rowOff>635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981200" y="16226790"/>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153035</xdr:rowOff>
    </xdr:from>
    <xdr:to>
      <xdr:col>15</xdr:col>
      <xdr:colOff>101600</xdr:colOff>
      <xdr:row>97</xdr:row>
      <xdr:rowOff>83185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00350" y="1604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99695</xdr:rowOff>
    </xdr:from>
    <xdr:ext cx="531495" cy="25590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591435" y="158159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125095</xdr:rowOff>
    </xdr:from>
    <xdr:to>
      <xdr:col>10</xdr:col>
      <xdr:colOff>114300</xdr:colOff>
      <xdr:row>97</xdr:row>
      <xdr:rowOff>167640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11250" y="16184245"/>
          <a:ext cx="8699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155575</xdr:rowOff>
    </xdr:from>
    <xdr:to>
      <xdr:col>10</xdr:col>
      <xdr:colOff>165100</xdr:colOff>
      <xdr:row>97</xdr:row>
      <xdr:rowOff>86360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30400" y="16043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102235</xdr:rowOff>
    </xdr:from>
    <xdr:ext cx="531495" cy="2584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7675" y="158184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45085</xdr:rowOff>
    </xdr:from>
    <xdr:to>
      <xdr:col>6</xdr:col>
      <xdr:colOff>38100</xdr:colOff>
      <xdr:row>97</xdr:row>
      <xdr:rowOff>146685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60450" y="161042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163195</xdr:rowOff>
    </xdr:from>
    <xdr:ext cx="53149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47725" y="15879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29210</xdr:rowOff>
    </xdr:from>
    <xdr:to>
      <xdr:col>24</xdr:col>
      <xdr:colOff>114300</xdr:colOff>
      <xdr:row>96</xdr:row>
      <xdr:rowOff>130175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493260" y="15916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xdr:rowOff>
    </xdr:from>
    <xdr:ext cx="534035" cy="25590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594860" y="1589468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135890</xdr:rowOff>
    </xdr:from>
    <xdr:to>
      <xdr:col>20</xdr:col>
      <xdr:colOff>38100</xdr:colOff>
      <xdr:row>96</xdr:row>
      <xdr:rowOff>66040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674110" y="158521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57150</xdr:rowOff>
    </xdr:from>
    <xdr:ext cx="53149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61385" y="15944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121285</xdr:rowOff>
    </xdr:from>
    <xdr:to>
      <xdr:col>15</xdr:col>
      <xdr:colOff>101600</xdr:colOff>
      <xdr:row>98</xdr:row>
      <xdr:rowOff>52070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00350" y="16180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42545</xdr:rowOff>
    </xdr:from>
    <xdr:ext cx="531495" cy="25590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591435" y="162731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116840</xdr:rowOff>
    </xdr:from>
    <xdr:to>
      <xdr:col>10</xdr:col>
      <xdr:colOff>165100</xdr:colOff>
      <xdr:row>98</xdr:row>
      <xdr:rowOff>46990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304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38100</xdr:rowOff>
    </xdr:from>
    <xdr:ext cx="53149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7675" y="16268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60450" y="1613408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31495" cy="25590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47725" y="162261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88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43636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74460" y="6544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84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229350" y="640842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6229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3090" cy="25654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90260" y="609409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74460" y="5916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3090"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90260" y="57804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74460" y="5602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090" cy="25654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90260" y="54610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31</xdr:row>
      <xdr:rowOff>22225</xdr:rowOff>
    </xdr:from>
    <xdr:ext cx="683260" cy="25781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00090" y="5146675"/>
          <a:ext cx="683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474460" y="4968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29</xdr:row>
      <xdr:rowOff>38100</xdr:rowOff>
    </xdr:from>
    <xdr:ext cx="683260"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800090" y="48323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3260" cy="25590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800090" y="4518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66040</xdr:rowOff>
    </xdr:from>
    <xdr:to>
      <xdr:col>54</xdr:col>
      <xdr:colOff>186690</xdr:colOff>
      <xdr:row>39</xdr:row>
      <xdr:rowOff>6350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267950" y="519049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9525</xdr:rowOff>
    </xdr:from>
    <xdr:ext cx="534035" cy="25654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318750" y="64547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85,337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6350</xdr:rowOff>
    </xdr:from>
    <xdr:to>
      <xdr:col>55</xdr:col>
      <xdr:colOff>88900</xdr:colOff>
      <xdr:row>39</xdr:row>
      <xdr:rowOff>6350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182860" y="6451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12700</xdr:rowOff>
    </xdr:from>
    <xdr:ext cx="689610" cy="25908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318750" y="49720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1,290,437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66040</xdr:rowOff>
    </xdr:from>
    <xdr:to>
      <xdr:col>55</xdr:col>
      <xdr:colOff>88900</xdr:colOff>
      <xdr:row>31</xdr:row>
      <xdr:rowOff>66040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182860" y="51904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140335</xdr:rowOff>
    </xdr:from>
    <xdr:to>
      <xdr:col>55</xdr:col>
      <xdr:colOff>0</xdr:colOff>
      <xdr:row>37</xdr:row>
      <xdr:rowOff>165100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448800" y="6255385"/>
          <a:ext cx="8191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161290</xdr:rowOff>
    </xdr:from>
    <xdr:ext cx="598170" cy="2584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318750" y="627634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191,129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11430</xdr:rowOff>
    </xdr:from>
    <xdr:to>
      <xdr:col>55</xdr:col>
      <xdr:colOff>50800</xdr:colOff>
      <xdr:row>38</xdr:row>
      <xdr:rowOff>113030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220960" y="62915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69215</xdr:rowOff>
    </xdr:from>
    <xdr:to>
      <xdr:col>50</xdr:col>
      <xdr:colOff>114300</xdr:colOff>
      <xdr:row>37</xdr:row>
      <xdr:rowOff>165100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578850" y="6184265"/>
          <a:ext cx="8699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31750</xdr:rowOff>
    </xdr:from>
    <xdr:to>
      <xdr:col>50</xdr:col>
      <xdr:colOff>165100</xdr:colOff>
      <xdr:row>38</xdr:row>
      <xdr:rowOff>133350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39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38</xdr:row>
      <xdr:rowOff>124460</xdr:rowOff>
    </xdr:from>
    <xdr:ext cx="596265" cy="2584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152890" y="640461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69215</xdr:rowOff>
    </xdr:from>
    <xdr:to>
      <xdr:col>45</xdr:col>
      <xdr:colOff>177800</xdr:colOff>
      <xdr:row>38</xdr:row>
      <xdr:rowOff>80645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705090" y="6184265"/>
          <a:ext cx="87376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78740</xdr:rowOff>
    </xdr:from>
    <xdr:to>
      <xdr:col>46</xdr:col>
      <xdr:colOff>38100</xdr:colOff>
      <xdr:row>38</xdr:row>
      <xdr:rowOff>8890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528050" y="61937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38</xdr:row>
      <xdr:rowOff>0</xdr:rowOff>
    </xdr:from>
    <xdr:ext cx="59626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282940" y="6280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80645</xdr:rowOff>
    </xdr:from>
    <xdr:to>
      <xdr:col>41</xdr:col>
      <xdr:colOff>50800</xdr:colOff>
      <xdr:row>38</xdr:row>
      <xdr:rowOff>87630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835140" y="6360795"/>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69215</xdr:rowOff>
    </xdr:from>
    <xdr:to>
      <xdr:col>41</xdr:col>
      <xdr:colOff>101600</xdr:colOff>
      <xdr:row>38</xdr:row>
      <xdr:rowOff>165100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654290" y="6349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161925</xdr:rowOff>
    </xdr:from>
    <xdr:ext cx="596265"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412990" y="64420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59690</xdr:rowOff>
    </xdr:from>
    <xdr:to>
      <xdr:col>36</xdr:col>
      <xdr:colOff>165100</xdr:colOff>
      <xdr:row>38</xdr:row>
      <xdr:rowOff>161290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78434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152400</xdr:rowOff>
    </xdr:from>
    <xdr:ext cx="596265" cy="2584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539230" y="643255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89535</xdr:rowOff>
    </xdr:from>
    <xdr:to>
      <xdr:col>55</xdr:col>
      <xdr:colOff>50800</xdr:colOff>
      <xdr:row>38</xdr:row>
      <xdr:rowOff>19685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220960" y="62045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112395</xdr:rowOff>
    </xdr:from>
    <xdr:ext cx="598170" cy="25654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318750" y="606234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277,036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116840</xdr:rowOff>
    </xdr:from>
    <xdr:to>
      <xdr:col>50</xdr:col>
      <xdr:colOff>165100</xdr:colOff>
      <xdr:row>38</xdr:row>
      <xdr:rowOff>46990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39800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63500</xdr:rowOff>
    </xdr:from>
    <xdr:ext cx="596265" cy="25590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152890" y="601345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18415</xdr:rowOff>
    </xdr:from>
    <xdr:to>
      <xdr:col>46</xdr:col>
      <xdr:colOff>38100</xdr:colOff>
      <xdr:row>37</xdr:row>
      <xdr:rowOff>120650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528050" y="61334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136525</xdr:rowOff>
    </xdr:from>
    <xdr:ext cx="596265" cy="2584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282940" y="59213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29845</xdr:rowOff>
    </xdr:from>
    <xdr:to>
      <xdr:col>41</xdr:col>
      <xdr:colOff>101600</xdr:colOff>
      <xdr:row>38</xdr:row>
      <xdr:rowOff>132080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654290" y="6309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147955</xdr:rowOff>
    </xdr:from>
    <xdr:ext cx="596265" cy="2584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412990" y="609790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36830</xdr:rowOff>
    </xdr:from>
    <xdr:to>
      <xdr:col>36</xdr:col>
      <xdr:colOff>165100</xdr:colOff>
      <xdr:row>38</xdr:row>
      <xdr:rowOff>138430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78434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154940</xdr:rowOff>
    </xdr:from>
    <xdr:ext cx="596265" cy="25590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39230" y="610489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88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43636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6380"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229350" y="971042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3090" cy="25654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90260" y="939609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74460" y="9218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3090"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90260" y="90824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090" cy="25654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90260" y="87630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3260" cy="25781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00090" y="8448675"/>
          <a:ext cx="683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3260" cy="25908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800090" y="81343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260" cy="25590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800090" y="7820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36830</xdr:rowOff>
    </xdr:from>
    <xdr:to>
      <xdr:col>54</xdr:col>
      <xdr:colOff>186690</xdr:colOff>
      <xdr:row>59</xdr:row>
      <xdr:rowOff>59690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267950" y="829818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63500</xdr:rowOff>
    </xdr:from>
    <xdr:ext cx="534035" cy="25590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318750" y="981075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35,809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59690</xdr:rowOff>
    </xdr:from>
    <xdr:to>
      <xdr:col>55</xdr:col>
      <xdr:colOff>88900</xdr:colOff>
      <xdr:row>59</xdr:row>
      <xdr:rowOff>59690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182860" y="98069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154940</xdr:rowOff>
    </xdr:from>
    <xdr:ext cx="689610" cy="25590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318750" y="8086090"/>
          <a:ext cx="6896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1,474,439</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36830</xdr:rowOff>
    </xdr:from>
    <xdr:to>
      <xdr:col>55</xdr:col>
      <xdr:colOff>88900</xdr:colOff>
      <xdr:row>50</xdr:row>
      <xdr:rowOff>36830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182860" y="82981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20320</xdr:rowOff>
    </xdr:from>
    <xdr:to>
      <xdr:col>55</xdr:col>
      <xdr:colOff>0</xdr:colOff>
      <xdr:row>58</xdr:row>
      <xdr:rowOff>151765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448800" y="9602470"/>
          <a:ext cx="81915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111125</xdr:rowOff>
    </xdr:from>
    <xdr:ext cx="598170" cy="256540"/>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318750" y="9363075"/>
          <a:ext cx="5981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278,179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88265</xdr:rowOff>
    </xdr:from>
    <xdr:to>
      <xdr:col>55</xdr:col>
      <xdr:colOff>50800</xdr:colOff>
      <xdr:row>58</xdr:row>
      <xdr:rowOff>18415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220960" y="95053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147320</xdr:rowOff>
    </xdr:from>
    <xdr:to>
      <xdr:col>50</xdr:col>
      <xdr:colOff>114300</xdr:colOff>
      <xdr:row>58</xdr:row>
      <xdr:rowOff>151765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578850" y="9729470"/>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39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149860</xdr:rowOff>
    </xdr:from>
    <xdr:ext cx="596265" cy="2584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152890" y="923671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127635</xdr:rowOff>
    </xdr:from>
    <xdr:to>
      <xdr:col>45</xdr:col>
      <xdr:colOff>177800</xdr:colOff>
      <xdr:row>58</xdr:row>
      <xdr:rowOff>147320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705090" y="9709785"/>
          <a:ext cx="8737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104140</xdr:rowOff>
    </xdr:from>
    <xdr:to>
      <xdr:col>46</xdr:col>
      <xdr:colOff>38100</xdr:colOff>
      <xdr:row>58</xdr:row>
      <xdr:rowOff>34290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528050" y="95211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50800</xdr:rowOff>
    </xdr:from>
    <xdr:ext cx="596265" cy="2584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282940" y="930275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100330</xdr:rowOff>
    </xdr:from>
    <xdr:to>
      <xdr:col>41</xdr:col>
      <xdr:colOff>50800</xdr:colOff>
      <xdr:row>58</xdr:row>
      <xdr:rowOff>127635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835140" y="9517380"/>
          <a:ext cx="86995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103505</xdr:rowOff>
    </xdr:from>
    <xdr:to>
      <xdr:col>41</xdr:col>
      <xdr:colOff>101600</xdr:colOff>
      <xdr:row>58</xdr:row>
      <xdr:rowOff>33655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654290" y="9520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50165</xdr:rowOff>
    </xdr:from>
    <xdr:ext cx="596265" cy="2584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412990" y="93021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142240</xdr:rowOff>
    </xdr:from>
    <xdr:to>
      <xdr:col>36</xdr:col>
      <xdr:colOff>165100</xdr:colOff>
      <xdr:row>58</xdr:row>
      <xdr:rowOff>72390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784340" y="9559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64135</xdr:rowOff>
    </xdr:from>
    <xdr:ext cx="596265" cy="25590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539230" y="964628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140970</xdr:rowOff>
    </xdr:from>
    <xdr:to>
      <xdr:col>55</xdr:col>
      <xdr:colOff>50800</xdr:colOff>
      <xdr:row>58</xdr:row>
      <xdr:rowOff>71120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220960" y="95580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119380</xdr:rowOff>
    </xdr:from>
    <xdr:ext cx="598170" cy="2584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318750" y="953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229,885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100965</xdr:rowOff>
    </xdr:from>
    <xdr:to>
      <xdr:col>50</xdr:col>
      <xdr:colOff>165100</xdr:colOff>
      <xdr:row>59</xdr:row>
      <xdr:rowOff>31115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398000" y="9683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22225</xdr:rowOff>
    </xdr:from>
    <xdr:ext cx="596265" cy="25781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152890" y="9769475"/>
          <a:ext cx="596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96520</xdr:rowOff>
    </xdr:from>
    <xdr:to>
      <xdr:col>46</xdr:col>
      <xdr:colOff>38100</xdr:colOff>
      <xdr:row>59</xdr:row>
      <xdr:rowOff>26670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528050" y="96786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59</xdr:row>
      <xdr:rowOff>17780</xdr:rowOff>
    </xdr:from>
    <xdr:ext cx="596265" cy="25590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282940" y="976503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76835</xdr:rowOff>
    </xdr:from>
    <xdr:to>
      <xdr:col>41</xdr:col>
      <xdr:colOff>101600</xdr:colOff>
      <xdr:row>59</xdr:row>
      <xdr:rowOff>6985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654290" y="9658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165100</xdr:rowOff>
    </xdr:from>
    <xdr:ext cx="596265" cy="25654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412990" y="97472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50165</xdr:rowOff>
    </xdr:from>
    <xdr:to>
      <xdr:col>36</xdr:col>
      <xdr:colOff>165100</xdr:colOff>
      <xdr:row>57</xdr:row>
      <xdr:rowOff>151130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784340" y="94672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165100</xdr:rowOff>
    </xdr:from>
    <xdr:ext cx="596265" cy="25654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39230" y="92519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313,673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88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43636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229350" y="12957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09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890260" y="12589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3090" cy="25654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890260" y="12223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890260" y="11859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3260" cy="2584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800090" y="1149096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260" cy="25590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800090" y="11122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144145</xdr:rowOff>
    </xdr:from>
    <xdr:to>
      <xdr:col>54</xdr:col>
      <xdr:colOff>186690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267950" y="11707495"/>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9080"/>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3187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18286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90805</xdr:rowOff>
    </xdr:from>
    <xdr:ext cx="689610" cy="257810"/>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318750" y="11489055"/>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1,136,608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144145</xdr:rowOff>
    </xdr:from>
    <xdr:to>
      <xdr:col>55</xdr:col>
      <xdr:colOff>88900</xdr:colOff>
      <xdr:row>70</xdr:row>
      <xdr:rowOff>144145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182860" y="11707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152400</xdr:rowOff>
    </xdr:from>
    <xdr:to>
      <xdr:col>55</xdr:col>
      <xdr:colOff>0</xdr:colOff>
      <xdr:row>79</xdr:row>
      <xdr:rowOff>7620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448800" y="13036550"/>
          <a:ext cx="8191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48895</xdr:rowOff>
    </xdr:from>
    <xdr:ext cx="598170" cy="259080"/>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318750" y="1276794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26035</xdr:rowOff>
    </xdr:from>
    <xdr:to>
      <xdr:col>55</xdr:col>
      <xdr:colOff>50800</xdr:colOff>
      <xdr:row>78</xdr:row>
      <xdr:rowOff>127635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220960" y="129101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151765</xdr:rowOff>
    </xdr:from>
    <xdr:to>
      <xdr:col>50</xdr:col>
      <xdr:colOff>114300</xdr:colOff>
      <xdr:row>79</xdr:row>
      <xdr:rowOff>7620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578850" y="13035915"/>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11430</xdr:rowOff>
    </xdr:from>
    <xdr:to>
      <xdr:col>50</xdr:col>
      <xdr:colOff>165100</xdr:colOff>
      <xdr:row>78</xdr:row>
      <xdr:rowOff>113030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3980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129540</xdr:rowOff>
    </xdr:from>
    <xdr:ext cx="59626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152890" y="1268349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151765</xdr:rowOff>
    </xdr:from>
    <xdr:to>
      <xdr:col>45</xdr:col>
      <xdr:colOff>177800</xdr:colOff>
      <xdr:row>79</xdr:row>
      <xdr:rowOff>37465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705090" y="13035915"/>
          <a:ext cx="8737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68580</xdr:rowOff>
    </xdr:from>
    <xdr:to>
      <xdr:col>46</xdr:col>
      <xdr:colOff>38100</xdr:colOff>
      <xdr:row>78</xdr:row>
      <xdr:rowOff>165100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528050" y="12952730"/>
          <a:ext cx="9779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15240</xdr:rowOff>
    </xdr:from>
    <xdr:ext cx="53149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315325" y="12734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32385</xdr:rowOff>
    </xdr:from>
    <xdr:to>
      <xdr:col>41</xdr:col>
      <xdr:colOff>50800</xdr:colOff>
      <xdr:row>79</xdr:row>
      <xdr:rowOff>37465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835140" y="13081635"/>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71120</xdr:rowOff>
    </xdr:from>
    <xdr:to>
      <xdr:col>41</xdr:col>
      <xdr:colOff>101600</xdr:colOff>
      <xdr:row>79</xdr:row>
      <xdr:rowOff>1270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654290" y="12955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17780</xdr:rowOff>
    </xdr:from>
    <xdr:ext cx="531495" cy="25590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445375" y="12736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97790</xdr:rowOff>
    </xdr:from>
    <xdr:to>
      <xdr:col>36</xdr:col>
      <xdr:colOff>165100</xdr:colOff>
      <xdr:row>79</xdr:row>
      <xdr:rowOff>27305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784340" y="129819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43815</xdr:rowOff>
    </xdr:from>
    <xdr:ext cx="531495" cy="25654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571615" y="127628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220960" y="129857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17145</xdr:rowOff>
    </xdr:from>
    <xdr:ext cx="534035" cy="2584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318750" y="12901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128270</xdr:rowOff>
    </xdr:from>
    <xdr:to>
      <xdr:col>50</xdr:col>
      <xdr:colOff>165100</xdr:colOff>
      <xdr:row>79</xdr:row>
      <xdr:rowOff>58420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398000" y="13012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50165</xdr:rowOff>
    </xdr:from>
    <xdr:ext cx="531495" cy="2584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185275" y="130994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100965</xdr:rowOff>
    </xdr:from>
    <xdr:to>
      <xdr:col>46</xdr:col>
      <xdr:colOff>38100</xdr:colOff>
      <xdr:row>79</xdr:row>
      <xdr:rowOff>31115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528050" y="129851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22225</xdr:rowOff>
    </xdr:from>
    <xdr:ext cx="531495" cy="25781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315325" y="130714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158115</xdr:rowOff>
    </xdr:from>
    <xdr:to>
      <xdr:col>41</xdr:col>
      <xdr:colOff>101600</xdr:colOff>
      <xdr:row>79</xdr:row>
      <xdr:rowOff>88265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654290" y="13042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79375</xdr:rowOff>
    </xdr:from>
    <xdr:ext cx="467360" cy="2584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473950" y="131286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153035</xdr:rowOff>
    </xdr:from>
    <xdr:to>
      <xdr:col>36</xdr:col>
      <xdr:colOff>165100</xdr:colOff>
      <xdr:row>79</xdr:row>
      <xdr:rowOff>83185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784340" y="13037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74930</xdr:rowOff>
    </xdr:from>
    <xdr:ext cx="467360" cy="25654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04000" y="131241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88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43636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229350" y="16304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890260" y="15923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590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890260" y="15542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90260" y="15161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890260" y="14792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590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890260" y="14424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105410</xdr:rowOff>
    </xdr:from>
    <xdr:to>
      <xdr:col>54</xdr:col>
      <xdr:colOff>186690</xdr:colOff>
      <xdr:row>99</xdr:row>
      <xdr:rowOff>38735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267950" y="1497076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42545</xdr:rowOff>
    </xdr:from>
    <xdr:ext cx="469265" cy="25590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318750" y="1644459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38735</xdr:rowOff>
    </xdr:from>
    <xdr:to>
      <xdr:col>55</xdr:col>
      <xdr:colOff>88900</xdr:colOff>
      <xdr:row>99</xdr:row>
      <xdr:rowOff>38735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182860" y="164407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52070</xdr:rowOff>
    </xdr:from>
    <xdr:ext cx="598170" cy="25590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318750" y="1475232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388,924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105410</xdr:rowOff>
    </xdr:from>
    <xdr:to>
      <xdr:col>55</xdr:col>
      <xdr:colOff>88900</xdr:colOff>
      <xdr:row>90</xdr:row>
      <xdr:rowOff>105410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182860" y="149707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138430</xdr:rowOff>
    </xdr:from>
    <xdr:to>
      <xdr:col>55</xdr:col>
      <xdr:colOff>0</xdr:colOff>
      <xdr:row>97</xdr:row>
      <xdr:rowOff>168910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448800" y="15854680"/>
          <a:ext cx="81915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165100</xdr:rowOff>
    </xdr:from>
    <xdr:ext cx="598170" cy="259080"/>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318750" y="1588135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15240</xdr:rowOff>
    </xdr:from>
    <xdr:to>
      <xdr:col>55</xdr:col>
      <xdr:colOff>50800</xdr:colOff>
      <xdr:row>96</xdr:row>
      <xdr:rowOff>116840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220960" y="159029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168910</xdr:rowOff>
    </xdr:from>
    <xdr:to>
      <xdr:col>50</xdr:col>
      <xdr:colOff>114300</xdr:colOff>
      <xdr:row>98</xdr:row>
      <xdr:rowOff>81915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578850" y="16228060"/>
          <a:ext cx="8699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128905</xdr:rowOff>
    </xdr:from>
    <xdr:to>
      <xdr:col>50</xdr:col>
      <xdr:colOff>165100</xdr:colOff>
      <xdr:row>95</xdr:row>
      <xdr:rowOff>59055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398000" y="1567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93</xdr:row>
      <xdr:rowOff>75565</xdr:rowOff>
    </xdr:from>
    <xdr:ext cx="596265" cy="25590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152890" y="1544891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33020</xdr:rowOff>
    </xdr:from>
    <xdr:to>
      <xdr:col>45</xdr:col>
      <xdr:colOff>177800</xdr:colOff>
      <xdr:row>98</xdr:row>
      <xdr:rowOff>81915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705090" y="16092170"/>
          <a:ext cx="87376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73025</xdr:rowOff>
    </xdr:from>
    <xdr:to>
      <xdr:col>46</xdr:col>
      <xdr:colOff>38100</xdr:colOff>
      <xdr:row>96</xdr:row>
      <xdr:rowOff>3175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528050" y="15789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19685</xdr:rowOff>
    </xdr:from>
    <xdr:ext cx="596265" cy="25590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282940" y="1556448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72390</xdr:rowOff>
    </xdr:from>
    <xdr:to>
      <xdr:col>41</xdr:col>
      <xdr:colOff>50800</xdr:colOff>
      <xdr:row>97</xdr:row>
      <xdr:rowOff>33020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835140" y="15445740"/>
          <a:ext cx="86995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39370</xdr:rowOff>
    </xdr:from>
    <xdr:to>
      <xdr:col>41</xdr:col>
      <xdr:colOff>101600</xdr:colOff>
      <xdr:row>95</xdr:row>
      <xdr:rowOff>140970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654290" y="157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93</xdr:row>
      <xdr:rowOff>157480</xdr:rowOff>
    </xdr:from>
    <xdr:ext cx="596265" cy="25590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412990" y="1553083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86360</xdr:rowOff>
    </xdr:from>
    <xdr:to>
      <xdr:col>36</xdr:col>
      <xdr:colOff>165100</xdr:colOff>
      <xdr:row>96</xdr:row>
      <xdr:rowOff>15875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784340" y="15802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6985</xdr:rowOff>
    </xdr:from>
    <xdr:ext cx="596265" cy="25590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539230" y="1589468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87630</xdr:rowOff>
    </xdr:from>
    <xdr:to>
      <xdr:col>55</xdr:col>
      <xdr:colOff>50800</xdr:colOff>
      <xdr:row>96</xdr:row>
      <xdr:rowOff>17780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220960" y="158038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110490</xdr:rowOff>
    </xdr:from>
    <xdr:ext cx="598170" cy="25590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318750" y="1565529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118110</xdr:rowOff>
    </xdr:from>
    <xdr:to>
      <xdr:col>50</xdr:col>
      <xdr:colOff>165100</xdr:colOff>
      <xdr:row>98</xdr:row>
      <xdr:rowOff>48260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398000" y="161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39370</xdr:rowOff>
    </xdr:from>
    <xdr:ext cx="53149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185275" y="16269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31115</xdr:rowOff>
    </xdr:from>
    <xdr:to>
      <xdr:col>46</xdr:col>
      <xdr:colOff>38100</xdr:colOff>
      <xdr:row>98</xdr:row>
      <xdr:rowOff>132715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528050" y="162617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123825</xdr:rowOff>
    </xdr:from>
    <xdr:ext cx="531495" cy="25590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315325" y="16354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153670</xdr:rowOff>
    </xdr:from>
    <xdr:to>
      <xdr:col>41</xdr:col>
      <xdr:colOff>101600</xdr:colOff>
      <xdr:row>97</xdr:row>
      <xdr:rowOff>83820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65429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74930</xdr:rowOff>
    </xdr:from>
    <xdr:ext cx="531495" cy="25590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445375" y="16134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21590</xdr:rowOff>
    </xdr:from>
    <xdr:to>
      <xdr:col>36</xdr:col>
      <xdr:colOff>165100</xdr:colOff>
      <xdr:row>93</xdr:row>
      <xdr:rowOff>123190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784340" y="153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91</xdr:row>
      <xdr:rowOff>139700</xdr:rowOff>
    </xdr:from>
    <xdr:ext cx="59626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539230" y="15170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88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6025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53240" y="6353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3090"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614150" y="5985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3090" cy="25654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614150" y="5619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090"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614150" y="5255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090" cy="2584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614150" y="4886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590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614150" y="4518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17145</xdr:rowOff>
    </xdr:from>
    <xdr:to>
      <xdr:col>85</xdr:col>
      <xdr:colOff>126365</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993745" y="4976495"/>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8920" cy="25908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0464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9067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134620</xdr:rowOff>
    </xdr:from>
    <xdr:ext cx="598170" cy="25654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046450" y="476377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412,282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17145</xdr:rowOff>
    </xdr:from>
    <xdr:to>
      <xdr:col>86</xdr:col>
      <xdr:colOff>25400</xdr:colOff>
      <xdr:row>30</xdr:row>
      <xdr:rowOff>17145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906750" y="4976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114935</xdr:rowOff>
    </xdr:from>
    <xdr:to>
      <xdr:col>85</xdr:col>
      <xdr:colOff>127000</xdr:colOff>
      <xdr:row>38</xdr:row>
      <xdr:rowOff>93980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172690" y="6229985"/>
          <a:ext cx="82296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63500</xdr:rowOff>
    </xdr:from>
    <xdr:ext cx="534035" cy="25590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046450" y="6178550"/>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40640</xdr:rowOff>
    </xdr:from>
    <xdr:to>
      <xdr:col>85</xdr:col>
      <xdr:colOff>177800</xdr:colOff>
      <xdr:row>38</xdr:row>
      <xdr:rowOff>141605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944850" y="6320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37</xdr:row>
      <xdr:rowOff>114935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302740" y="6089650"/>
          <a:ext cx="8699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41275</xdr:rowOff>
    </xdr:from>
    <xdr:to>
      <xdr:col>81</xdr:col>
      <xdr:colOff>101600</xdr:colOff>
      <xdr:row>38</xdr:row>
      <xdr:rowOff>143510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121890" y="6321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133985</xdr:rowOff>
    </xdr:from>
    <xdr:ext cx="531495" cy="25654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912975" y="64141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139700</xdr:rowOff>
    </xdr:from>
    <xdr:to>
      <xdr:col>76</xdr:col>
      <xdr:colOff>114300</xdr:colOff>
      <xdr:row>38</xdr:row>
      <xdr:rowOff>35560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432790" y="6089650"/>
          <a:ext cx="86995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25194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137160</xdr:rowOff>
    </xdr:from>
    <xdr:ext cx="53149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039215" y="6417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35560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559030" y="6315710"/>
          <a:ext cx="87376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111760</xdr:rowOff>
    </xdr:from>
    <xdr:to>
      <xdr:col>72</xdr:col>
      <xdr:colOff>38100</xdr:colOff>
      <xdr:row>39</xdr:row>
      <xdr:rowOff>41910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381990" y="63919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33020</xdr:rowOff>
    </xdr:from>
    <xdr:ext cx="53149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169265" y="6478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118110</xdr:rowOff>
    </xdr:from>
    <xdr:to>
      <xdr:col>67</xdr:col>
      <xdr:colOff>101600</xdr:colOff>
      <xdr:row>39</xdr:row>
      <xdr:rowOff>48260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508230" y="6398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64770</xdr:rowOff>
    </xdr:from>
    <xdr:ext cx="531495" cy="25590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299315" y="6179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43180</xdr:rowOff>
    </xdr:from>
    <xdr:to>
      <xdr:col>85</xdr:col>
      <xdr:colOff>177800</xdr:colOff>
      <xdr:row>38</xdr:row>
      <xdr:rowOff>144780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94485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18415</xdr:rowOff>
    </xdr:from>
    <xdr:ext cx="534035" cy="25590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046450" y="629856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64135</xdr:rowOff>
    </xdr:from>
    <xdr:to>
      <xdr:col>81</xdr:col>
      <xdr:colOff>101600</xdr:colOff>
      <xdr:row>37</xdr:row>
      <xdr:rowOff>165100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121890" y="6179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10795</xdr:rowOff>
    </xdr:from>
    <xdr:ext cx="531495" cy="2584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912975" y="59607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88900</xdr:rowOff>
    </xdr:from>
    <xdr:to>
      <xdr:col>76</xdr:col>
      <xdr:colOff>165100</xdr:colOff>
      <xdr:row>37</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251940" y="603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35</xdr:row>
      <xdr:rowOff>35560</xdr:rowOff>
    </xdr:from>
    <xdr:ext cx="59626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006830" y="58204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156210</xdr:rowOff>
    </xdr:from>
    <xdr:to>
      <xdr:col>72</xdr:col>
      <xdr:colOff>38100</xdr:colOff>
      <xdr:row>38</xdr:row>
      <xdr:rowOff>86360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381990" y="62712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102870</xdr:rowOff>
    </xdr:from>
    <xdr:ext cx="531495"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169265" y="6052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5082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6380" cy="25590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38380" y="65316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88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6025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6380" cy="25654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953240" y="892175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590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1953240" y="78206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8920" cy="259080"/>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8920" cy="259080"/>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8920"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05204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18209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30833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3838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8920" cy="2584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05204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18209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30833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3838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88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6025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6380" cy="25654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53240" y="1288415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090" cy="25590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614150" y="124434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83185</xdr:rowOff>
    </xdr:from>
    <xdr:to>
      <xdr:col>89</xdr:col>
      <xdr:colOff>177800</xdr:colOff>
      <xdr:row>73</xdr:row>
      <xdr:rowOff>83185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614150" y="120053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165100</xdr:rowOff>
    </xdr:from>
    <xdr:ext cx="593090" cy="25654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614150" y="115633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590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614150" y="11122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102870</xdr:rowOff>
    </xdr:from>
    <xdr:to>
      <xdr:col>85</xdr:col>
      <xdr:colOff>126365</xdr:colOff>
      <xdr:row>78</xdr:row>
      <xdr:rowOff>138430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993745" y="1166622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142240</xdr:rowOff>
    </xdr:from>
    <xdr:ext cx="377825" cy="259080"/>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046450" y="130263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138430</xdr:rowOff>
    </xdr:from>
    <xdr:to>
      <xdr:col>86</xdr:col>
      <xdr:colOff>25400</xdr:colOff>
      <xdr:row>78</xdr:row>
      <xdr:rowOff>138430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906750" y="13022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50165</xdr:rowOff>
    </xdr:from>
    <xdr:ext cx="598170" cy="2584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046450" y="11448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616,035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102870</xdr:rowOff>
    </xdr:from>
    <xdr:to>
      <xdr:col>86</xdr:col>
      <xdr:colOff>25400</xdr:colOff>
      <xdr:row>70</xdr:row>
      <xdr:rowOff>102870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906750" y="11666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165100</xdr:rowOff>
    </xdr:from>
    <xdr:to>
      <xdr:col>85</xdr:col>
      <xdr:colOff>127000</xdr:colOff>
      <xdr:row>77</xdr:row>
      <xdr:rowOff>52070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172690" y="12719050"/>
          <a:ext cx="82296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118110</xdr:rowOff>
    </xdr:from>
    <xdr:ext cx="598170" cy="2584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046450" y="1267206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139700</xdr:rowOff>
    </xdr:from>
    <xdr:to>
      <xdr:col>85</xdr:col>
      <xdr:colOff>177800</xdr:colOff>
      <xdr:row>77</xdr:row>
      <xdr:rowOff>69850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944850" y="12693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52070</xdr:rowOff>
    </xdr:from>
    <xdr:to>
      <xdr:col>81</xdr:col>
      <xdr:colOff>50800</xdr:colOff>
      <xdr:row>77</xdr:row>
      <xdr:rowOff>75565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302740" y="12771120"/>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143510</xdr:rowOff>
    </xdr:from>
    <xdr:to>
      <xdr:col>81</xdr:col>
      <xdr:colOff>101600</xdr:colOff>
      <xdr:row>77</xdr:row>
      <xdr:rowOff>73660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121890" y="1269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90170</xdr:rowOff>
    </xdr:from>
    <xdr:ext cx="596265"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880590" y="1247902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75565</xdr:rowOff>
    </xdr:from>
    <xdr:to>
      <xdr:col>76</xdr:col>
      <xdr:colOff>114300</xdr:colOff>
      <xdr:row>77</xdr:row>
      <xdr:rowOff>86995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432790" y="1279461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150495</xdr:rowOff>
    </xdr:from>
    <xdr:to>
      <xdr:col>76</xdr:col>
      <xdr:colOff>165100</xdr:colOff>
      <xdr:row>77</xdr:row>
      <xdr:rowOff>80645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251940" y="12704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97790</xdr:rowOff>
    </xdr:from>
    <xdr:ext cx="596265" cy="25590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006830" y="1248664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86995</xdr:rowOff>
    </xdr:from>
    <xdr:to>
      <xdr:col>71</xdr:col>
      <xdr:colOff>177800</xdr:colOff>
      <xdr:row>77</xdr:row>
      <xdr:rowOff>93980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559030" y="12806045"/>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165100</xdr:rowOff>
    </xdr:from>
    <xdr:to>
      <xdr:col>72</xdr:col>
      <xdr:colOff>38100</xdr:colOff>
      <xdr:row>77</xdr:row>
      <xdr:rowOff>99695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381990" y="127190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116205</xdr:rowOff>
    </xdr:from>
    <xdr:ext cx="596265" cy="2584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136880" y="125050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17145</xdr:rowOff>
    </xdr:from>
    <xdr:to>
      <xdr:col>67</xdr:col>
      <xdr:colOff>101600</xdr:colOff>
      <xdr:row>77</xdr:row>
      <xdr:rowOff>118110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508230" y="12736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134620</xdr:rowOff>
    </xdr:from>
    <xdr:ext cx="596265" cy="25654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266930" y="125234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116205</xdr:rowOff>
    </xdr:from>
    <xdr:to>
      <xdr:col>85</xdr:col>
      <xdr:colOff>177800</xdr:colOff>
      <xdr:row>77</xdr:row>
      <xdr:rowOff>46355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944850" y="12670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139065</xdr:rowOff>
    </xdr:from>
    <xdr:ext cx="598170" cy="259080"/>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046450" y="12527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138,091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635</xdr:rowOff>
    </xdr:from>
    <xdr:to>
      <xdr:col>81</xdr:col>
      <xdr:colOff>101600</xdr:colOff>
      <xdr:row>77</xdr:row>
      <xdr:rowOff>102235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12189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93345</xdr:rowOff>
    </xdr:from>
    <xdr:ext cx="596265"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880590" y="128123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24765</xdr:rowOff>
    </xdr:from>
    <xdr:to>
      <xdr:col>76</xdr:col>
      <xdr:colOff>165100</xdr:colOff>
      <xdr:row>77</xdr:row>
      <xdr:rowOff>126365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25194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117475</xdr:rowOff>
    </xdr:from>
    <xdr:ext cx="596265" cy="2584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006830" y="128365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36195</xdr:rowOff>
    </xdr:from>
    <xdr:to>
      <xdr:col>72</xdr:col>
      <xdr:colOff>38100</xdr:colOff>
      <xdr:row>77</xdr:row>
      <xdr:rowOff>137795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381990" y="12755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128905</xdr:rowOff>
    </xdr:from>
    <xdr:ext cx="531495" cy="2584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169265" y="1284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43180</xdr:rowOff>
    </xdr:from>
    <xdr:to>
      <xdr:col>67</xdr:col>
      <xdr:colOff>101600</xdr:colOff>
      <xdr:row>77</xdr:row>
      <xdr:rowOff>144780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508230" y="127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135890</xdr:rowOff>
    </xdr:from>
    <xdr:ext cx="53149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299315" y="12854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88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6025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590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53240" y="162280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590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614150" y="157708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590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614150" y="15313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3090" cy="25654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614150" y="148653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590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614150" y="14424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96520</xdr:rowOff>
    </xdr:from>
    <xdr:to>
      <xdr:col>85</xdr:col>
      <xdr:colOff>126365</xdr:colOff>
      <xdr:row>98</xdr:row>
      <xdr:rowOff>138430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993745" y="1496187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7825" cy="259080"/>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046450" y="163728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906750" y="16369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43180</xdr:rowOff>
    </xdr:from>
    <xdr:ext cx="598170" cy="256540"/>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046450" y="1474343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618,969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96520</xdr:rowOff>
    </xdr:from>
    <xdr:to>
      <xdr:col>86</xdr:col>
      <xdr:colOff>25400</xdr:colOff>
      <xdr:row>90</xdr:row>
      <xdr:rowOff>96520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906750" y="14961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59055</xdr:rowOff>
    </xdr:from>
    <xdr:to>
      <xdr:col>85</xdr:col>
      <xdr:colOff>127000</xdr:colOff>
      <xdr:row>98</xdr:row>
      <xdr:rowOff>19685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172690" y="16118205"/>
          <a:ext cx="82296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43180</xdr:rowOff>
    </xdr:from>
    <xdr:ext cx="598170" cy="25590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046450" y="15759430"/>
          <a:ext cx="5981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20320</xdr:rowOff>
    </xdr:from>
    <xdr:to>
      <xdr:col>85</xdr:col>
      <xdr:colOff>177800</xdr:colOff>
      <xdr:row>96</xdr:row>
      <xdr:rowOff>121920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944850" y="1590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59055</xdr:rowOff>
    </xdr:from>
    <xdr:to>
      <xdr:col>81</xdr:col>
      <xdr:colOff>50800</xdr:colOff>
      <xdr:row>98</xdr:row>
      <xdr:rowOff>70485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302740" y="16118205"/>
          <a:ext cx="86995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123825</xdr:rowOff>
    </xdr:from>
    <xdr:to>
      <xdr:col>81</xdr:col>
      <xdr:colOff>101600</xdr:colOff>
      <xdr:row>96</xdr:row>
      <xdr:rowOff>53975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121890" y="1584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70485</xdr:rowOff>
    </xdr:from>
    <xdr:ext cx="59626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880590" y="156152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209,826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59055</xdr:rowOff>
    </xdr:from>
    <xdr:to>
      <xdr:col>76</xdr:col>
      <xdr:colOff>114300</xdr:colOff>
      <xdr:row>98</xdr:row>
      <xdr:rowOff>70485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432790" y="1628965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166370</xdr:rowOff>
    </xdr:from>
    <xdr:to>
      <xdr:col>76</xdr:col>
      <xdr:colOff>165100</xdr:colOff>
      <xdr:row>97</xdr:row>
      <xdr:rowOff>96520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251940" y="160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113030</xdr:rowOff>
    </xdr:from>
    <xdr:ext cx="59626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006830" y="15829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59055</xdr:rowOff>
    </xdr:from>
    <xdr:to>
      <xdr:col>71</xdr:col>
      <xdr:colOff>177800</xdr:colOff>
      <xdr:row>98</xdr:row>
      <xdr:rowOff>71755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559030" y="16289655"/>
          <a:ext cx="8737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132080</xdr:rowOff>
    </xdr:from>
    <xdr:to>
      <xdr:col>72</xdr:col>
      <xdr:colOff>38100</xdr:colOff>
      <xdr:row>98</xdr:row>
      <xdr:rowOff>62230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381990" y="161912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78740</xdr:rowOff>
    </xdr:from>
    <xdr:ext cx="53149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169265" y="15966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46990</xdr:rowOff>
    </xdr:from>
    <xdr:to>
      <xdr:col>67</xdr:col>
      <xdr:colOff>101600</xdr:colOff>
      <xdr:row>97</xdr:row>
      <xdr:rowOff>148590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50823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165100</xdr:rowOff>
    </xdr:from>
    <xdr:ext cx="53149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299315" y="15881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140335</xdr:rowOff>
    </xdr:from>
    <xdr:to>
      <xdr:col>85</xdr:col>
      <xdr:colOff>177800</xdr:colOff>
      <xdr:row>98</xdr:row>
      <xdr:rowOff>70485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94485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55245</xdr:rowOff>
    </xdr:from>
    <xdr:ext cx="534035" cy="25590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046450" y="1611439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8255</xdr:rowOff>
    </xdr:from>
    <xdr:to>
      <xdr:col>81</xdr:col>
      <xdr:colOff>101600</xdr:colOff>
      <xdr:row>97</xdr:row>
      <xdr:rowOff>109855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12189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100965</xdr:rowOff>
    </xdr:from>
    <xdr:ext cx="596265" cy="25590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880590" y="1616011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19685</xdr:rowOff>
    </xdr:from>
    <xdr:to>
      <xdr:col>76</xdr:col>
      <xdr:colOff>165100</xdr:colOff>
      <xdr:row>98</xdr:row>
      <xdr:rowOff>121285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25194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112395</xdr:rowOff>
    </xdr:from>
    <xdr:ext cx="531495" cy="25590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039215" y="16342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8255</xdr:rowOff>
    </xdr:from>
    <xdr:to>
      <xdr:col>72</xdr:col>
      <xdr:colOff>38100</xdr:colOff>
      <xdr:row>98</xdr:row>
      <xdr:rowOff>109855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381990" y="162388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100965</xdr:rowOff>
    </xdr:from>
    <xdr:ext cx="531495" cy="25590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169265" y="16331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20955</xdr:rowOff>
    </xdr:from>
    <xdr:to>
      <xdr:col>67</xdr:col>
      <xdr:colOff>101600</xdr:colOff>
      <xdr:row>98</xdr:row>
      <xdr:rowOff>122555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508230" y="162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113665</xdr:rowOff>
    </xdr:from>
    <xdr:ext cx="531495" cy="2584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299315" y="163442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88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8795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80940" y="6353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466310" y="5985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4820" cy="25654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466310" y="56197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84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466310" y="52552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0860" cy="2584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40217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590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402175" y="45186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165100</xdr:rowOff>
    </xdr:from>
    <xdr:to>
      <xdr:col>116</xdr:col>
      <xdr:colOff>62865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717635" y="51244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8920" cy="259080"/>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177034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118110</xdr:rowOff>
    </xdr:from>
    <xdr:ext cx="534035" cy="2584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1770340" y="4912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11,152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165100</xdr:rowOff>
    </xdr:from>
    <xdr:to>
      <xdr:col>116</xdr:col>
      <xdr:colOff>152400</xdr:colOff>
      <xdr:row>30</xdr:row>
      <xdr:rowOff>165100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634450" y="5124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50800</xdr:rowOff>
    </xdr:from>
    <xdr:to>
      <xdr:col>116</xdr:col>
      <xdr:colOff>63500</xdr:colOff>
      <xdr:row>37</xdr:row>
      <xdr:rowOff>55880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900390" y="6165850"/>
          <a:ext cx="8191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35560</xdr:rowOff>
    </xdr:from>
    <xdr:ext cx="377825" cy="259080"/>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1770340" y="631571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66874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55880</xdr:rowOff>
    </xdr:from>
    <xdr:to>
      <xdr:col>111</xdr:col>
      <xdr:colOff>177800</xdr:colOff>
      <xdr:row>37</xdr:row>
      <xdr:rowOff>59690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026630" y="6170930"/>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59055</xdr:rowOff>
    </xdr:from>
    <xdr:to>
      <xdr:col>112</xdr:col>
      <xdr:colOff>38100</xdr:colOff>
      <xdr:row>38</xdr:row>
      <xdr:rowOff>160655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849590" y="6339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151765</xdr:rowOff>
    </xdr:from>
    <xdr:ext cx="37782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714970" y="64319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59690</xdr:rowOff>
    </xdr:from>
    <xdr:to>
      <xdr:col>107</xdr:col>
      <xdr:colOff>50800</xdr:colOff>
      <xdr:row>37</xdr:row>
      <xdr:rowOff>67310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156680" y="6174740"/>
          <a:ext cx="869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149225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975830" y="63271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139700</xdr:rowOff>
    </xdr:from>
    <xdr:ext cx="37782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841210" y="64198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67310</xdr:rowOff>
    </xdr:from>
    <xdr:to>
      <xdr:col>102</xdr:col>
      <xdr:colOff>114300</xdr:colOff>
      <xdr:row>37</xdr:row>
      <xdr:rowOff>83820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286730" y="618236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136525</xdr:rowOff>
    </xdr:from>
    <xdr:to>
      <xdr:col>102</xdr:col>
      <xdr:colOff>165100</xdr:colOff>
      <xdr:row>39</xdr:row>
      <xdr:rowOff>66675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105880" y="641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57785</xdr:rowOff>
    </xdr:from>
    <xdr:ext cx="377825"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971260" y="65030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235930" y="64262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67310</xdr:rowOff>
    </xdr:from>
    <xdr:ext cx="37782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101310" y="651256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0</xdr:rowOff>
    </xdr:from>
    <xdr:to>
      <xdr:col>116</xdr:col>
      <xdr:colOff>114300</xdr:colOff>
      <xdr:row>37</xdr:row>
      <xdr:rowOff>101600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66874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22860</xdr:rowOff>
    </xdr:from>
    <xdr:ext cx="469265" cy="2584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1770340" y="597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5080</xdr:rowOff>
    </xdr:from>
    <xdr:to>
      <xdr:col>112</xdr:col>
      <xdr:colOff>38100</xdr:colOff>
      <xdr:row>37</xdr:row>
      <xdr:rowOff>106680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849590" y="61201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123190</xdr:rowOff>
    </xdr:from>
    <xdr:ext cx="467360" cy="25590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669250" y="590804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8890</xdr:rowOff>
    </xdr:from>
    <xdr:to>
      <xdr:col>107</xdr:col>
      <xdr:colOff>101600</xdr:colOff>
      <xdr:row>37</xdr:row>
      <xdr:rowOff>110490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97583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127000</xdr:rowOff>
    </xdr:from>
    <xdr:ext cx="467360" cy="2584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795490" y="59118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17145</xdr:rowOff>
    </xdr:from>
    <xdr:to>
      <xdr:col>102</xdr:col>
      <xdr:colOff>165100</xdr:colOff>
      <xdr:row>37</xdr:row>
      <xdr:rowOff>118110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105880" y="61321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134620</xdr:rowOff>
    </xdr:from>
    <xdr:ext cx="467360" cy="25654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925540" y="5919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33020</xdr:rowOff>
    </xdr:from>
    <xdr:to>
      <xdr:col>98</xdr:col>
      <xdr:colOff>38100</xdr:colOff>
      <xdr:row>37</xdr:row>
      <xdr:rowOff>134620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235930" y="61480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151130</xdr:rowOff>
    </xdr:from>
    <xdr:ext cx="467360" cy="2584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55590" y="59359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88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8795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92224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165100</xdr:rowOff>
    </xdr:from>
    <xdr:ext cx="246380" cy="25654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80940" y="958215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92224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0860" cy="25590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402175" y="91414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83185</xdr:rowOff>
    </xdr:from>
    <xdr:to>
      <xdr:col>120</xdr:col>
      <xdr:colOff>114300</xdr:colOff>
      <xdr:row>53</xdr:row>
      <xdr:rowOff>83185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92224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0860" cy="25654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402175" y="87033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92224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165100</xdr:rowOff>
    </xdr:from>
    <xdr:ext cx="530860" cy="25654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402175" y="82613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0860" cy="25590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402175" y="78206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79375</xdr:rowOff>
    </xdr:from>
    <xdr:to>
      <xdr:col>116</xdr:col>
      <xdr:colOff>62865</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717635" y="834072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8920" cy="256540"/>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1770340" y="97256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634450" y="9721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26035</xdr:rowOff>
    </xdr:from>
    <xdr:ext cx="534035" cy="2584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1770340" y="812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62,642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79375</xdr:rowOff>
    </xdr:from>
    <xdr:to>
      <xdr:col>116</xdr:col>
      <xdr:colOff>152400</xdr:colOff>
      <xdr:row>50</xdr:row>
      <xdr:rowOff>79375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634450" y="83407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125730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900390" y="9707880"/>
          <a:ext cx="8191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153035</xdr:rowOff>
    </xdr:from>
    <xdr:ext cx="469265" cy="2584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1770340" y="94049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130175</xdr:rowOff>
    </xdr:from>
    <xdr:to>
      <xdr:col>116</xdr:col>
      <xdr:colOff>114300</xdr:colOff>
      <xdr:row>58</xdr:row>
      <xdr:rowOff>60325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668740" y="9547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121920</xdr:rowOff>
    </xdr:from>
    <xdr:to>
      <xdr:col>111</xdr:col>
      <xdr:colOff>177800</xdr:colOff>
      <xdr:row>58</xdr:row>
      <xdr:rowOff>125730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026630" y="9704070"/>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118110</xdr:rowOff>
    </xdr:from>
    <xdr:to>
      <xdr:col>112</xdr:col>
      <xdr:colOff>38100</xdr:colOff>
      <xdr:row>58</xdr:row>
      <xdr:rowOff>48260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849590" y="95351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64770</xdr:rowOff>
    </xdr:from>
    <xdr:ext cx="467360" cy="25590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669250" y="931672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120650</xdr:rowOff>
    </xdr:from>
    <xdr:to>
      <xdr:col>107</xdr:col>
      <xdr:colOff>50800</xdr:colOff>
      <xdr:row>58</xdr:row>
      <xdr:rowOff>121920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156680" y="970280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64135</xdr:rowOff>
    </xdr:from>
    <xdr:to>
      <xdr:col>107</xdr:col>
      <xdr:colOff>101600</xdr:colOff>
      <xdr:row>57</xdr:row>
      <xdr:rowOff>165100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975830" y="94811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10795</xdr:rowOff>
    </xdr:from>
    <xdr:ext cx="467360" cy="2584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795490" y="92627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120650</xdr:rowOff>
    </xdr:from>
    <xdr:to>
      <xdr:col>102</xdr:col>
      <xdr:colOff>114300</xdr:colOff>
      <xdr:row>58</xdr:row>
      <xdr:rowOff>127635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286730" y="970280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xdr:rowOff>
    </xdr:from>
    <xdr:to>
      <xdr:col>102</xdr:col>
      <xdr:colOff>165100</xdr:colOff>
      <xdr:row>57</xdr:row>
      <xdr:rowOff>111760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10588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55</xdr:row>
      <xdr:rowOff>128270</xdr:rowOff>
    </xdr:from>
    <xdr:ext cx="531495"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893155" y="92151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8890</xdr:rowOff>
    </xdr:from>
    <xdr:to>
      <xdr:col>98</xdr:col>
      <xdr:colOff>38100</xdr:colOff>
      <xdr:row>57</xdr:row>
      <xdr:rowOff>110490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235930" y="94259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127000</xdr:rowOff>
    </xdr:from>
    <xdr:ext cx="531495"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23205" y="92138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66874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8920" cy="259080"/>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1770340" y="9585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74930</xdr:rowOff>
    </xdr:from>
    <xdr:to>
      <xdr:col>112</xdr:col>
      <xdr:colOff>38100</xdr:colOff>
      <xdr:row>59</xdr:row>
      <xdr:rowOff>5080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849590" y="96570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165100</xdr:rowOff>
    </xdr:from>
    <xdr:ext cx="377825" cy="25654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714970" y="974725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71120</xdr:rowOff>
    </xdr:from>
    <xdr:to>
      <xdr:col>107</xdr:col>
      <xdr:colOff>101600</xdr:colOff>
      <xdr:row>59</xdr:row>
      <xdr:rowOff>1270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975830" y="9653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163830</xdr:rowOff>
    </xdr:from>
    <xdr:ext cx="377825"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841210" y="97459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69850</xdr:rowOff>
    </xdr:from>
    <xdr:to>
      <xdr:col>102</xdr:col>
      <xdr:colOff>165100</xdr:colOff>
      <xdr:row>59</xdr:row>
      <xdr:rowOff>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105880" y="965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162560</xdr:rowOff>
    </xdr:from>
    <xdr:ext cx="377825" cy="2584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971260" y="97447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76835</xdr:rowOff>
    </xdr:from>
    <xdr:to>
      <xdr:col>98</xdr:col>
      <xdr:colOff>38100</xdr:colOff>
      <xdr:row>59</xdr:row>
      <xdr:rowOff>6985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235930" y="96589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165100</xdr:rowOff>
    </xdr:from>
    <xdr:ext cx="377825" cy="25654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101310" y="974725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83185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88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88795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83185</xdr:rowOff>
    </xdr:from>
    <xdr:to>
      <xdr:col>120</xdr:col>
      <xdr:colOff>114300</xdr:colOff>
      <xdr:row>81</xdr:row>
      <xdr:rowOff>83185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792224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165100</xdr:rowOff>
    </xdr:from>
    <xdr:ext cx="246380" cy="25654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80940" y="1288415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792224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3090" cy="25590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341850" y="124434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83185</xdr:rowOff>
    </xdr:from>
    <xdr:to>
      <xdr:col>120</xdr:col>
      <xdr:colOff>114300</xdr:colOff>
      <xdr:row>73</xdr:row>
      <xdr:rowOff>83185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792224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3090" cy="25654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341850" y="120053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92224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165100</xdr:rowOff>
    </xdr:from>
    <xdr:ext cx="593090" cy="25654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341850" y="115633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590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341850" y="11122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83185</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79375</xdr:rowOff>
    </xdr:from>
    <xdr:to>
      <xdr:col>116</xdr:col>
      <xdr:colOff>62865</xdr:colOff>
      <xdr:row>78</xdr:row>
      <xdr:rowOff>5080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717635" y="1164272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8890</xdr:rowOff>
    </xdr:from>
    <xdr:ext cx="534035" cy="256540"/>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1770340" y="1289304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5080</xdr:rowOff>
    </xdr:from>
    <xdr:to>
      <xdr:col>116</xdr:col>
      <xdr:colOff>152400</xdr:colOff>
      <xdr:row>78</xdr:row>
      <xdr:rowOff>5080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634450" y="12889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26035</xdr:rowOff>
    </xdr:from>
    <xdr:ext cx="598170" cy="2584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1770340" y="11424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313,248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79375</xdr:rowOff>
    </xdr:from>
    <xdr:to>
      <xdr:col>116</xdr:col>
      <xdr:colOff>152400</xdr:colOff>
      <xdr:row>70</xdr:row>
      <xdr:rowOff>79375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634450" y="116427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15240</xdr:rowOff>
    </xdr:from>
    <xdr:to>
      <xdr:col>116</xdr:col>
      <xdr:colOff>63500</xdr:colOff>
      <xdr:row>75</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900390" y="12404090"/>
          <a:ext cx="8191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81915</xdr:rowOff>
    </xdr:from>
    <xdr:ext cx="598170" cy="259080"/>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1770340" y="1247076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103505</xdr:rowOff>
    </xdr:from>
    <xdr:to>
      <xdr:col>116</xdr:col>
      <xdr:colOff>114300</xdr:colOff>
      <xdr:row>76</xdr:row>
      <xdr:rowOff>33655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668740" y="12492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27305</xdr:rowOff>
    </xdr:from>
    <xdr:to>
      <xdr:col>111</xdr:col>
      <xdr:colOff>177800</xdr:colOff>
      <xdr:row>75</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026630" y="12251055"/>
          <a:ext cx="87376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121285</xdr:rowOff>
    </xdr:from>
    <xdr:to>
      <xdr:col>112</xdr:col>
      <xdr:colOff>38100</xdr:colOff>
      <xdr:row>76</xdr:row>
      <xdr:rowOff>52070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849590" y="1251013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76</xdr:row>
      <xdr:rowOff>42545</xdr:rowOff>
    </xdr:from>
    <xdr:ext cx="596265" cy="25654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604480" y="12596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27305</xdr:rowOff>
    </xdr:from>
    <xdr:to>
      <xdr:col>107</xdr:col>
      <xdr:colOff>50800</xdr:colOff>
      <xdr:row>75</xdr:row>
      <xdr:rowOff>22225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156680" y="12251055"/>
          <a:ext cx="86995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101600</xdr:rowOff>
    </xdr:from>
    <xdr:to>
      <xdr:col>107</xdr:col>
      <xdr:colOff>101600</xdr:colOff>
      <xdr:row>76</xdr:row>
      <xdr:rowOff>31750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975830" y="12490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76</xdr:row>
      <xdr:rowOff>22860</xdr:rowOff>
    </xdr:from>
    <xdr:ext cx="59626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734530" y="1257681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22225</xdr:rowOff>
    </xdr:from>
    <xdr:to>
      <xdr:col>102</xdr:col>
      <xdr:colOff>114300</xdr:colOff>
      <xdr:row>75</xdr:row>
      <xdr:rowOff>81915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286730" y="12411075"/>
          <a:ext cx="8699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111760</xdr:rowOff>
    </xdr:from>
    <xdr:to>
      <xdr:col>102</xdr:col>
      <xdr:colOff>165100</xdr:colOff>
      <xdr:row>76</xdr:row>
      <xdr:rowOff>41910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105880" y="12500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76</xdr:row>
      <xdr:rowOff>33020</xdr:rowOff>
    </xdr:from>
    <xdr:ext cx="59626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860770" y="12586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111760</xdr:rowOff>
    </xdr:from>
    <xdr:to>
      <xdr:col>98</xdr:col>
      <xdr:colOff>38100</xdr:colOff>
      <xdr:row>76</xdr:row>
      <xdr:rowOff>41910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235930" y="125006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76</xdr:row>
      <xdr:rowOff>33020</xdr:rowOff>
    </xdr:from>
    <xdr:ext cx="596265"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990820" y="12586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136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136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136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135890</xdr:rowOff>
    </xdr:from>
    <xdr:to>
      <xdr:col>116</xdr:col>
      <xdr:colOff>114300</xdr:colOff>
      <xdr:row>75</xdr:row>
      <xdr:rowOff>66040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668740" y="12359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158750</xdr:rowOff>
    </xdr:from>
    <xdr:ext cx="598170" cy="2584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1770340" y="12217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139,696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146050</xdr:rowOff>
    </xdr:from>
    <xdr:to>
      <xdr:col>112</xdr:col>
      <xdr:colOff>38100</xdr:colOff>
      <xdr:row>75</xdr:row>
      <xdr:rowOff>76200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849590" y="123698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73</xdr:row>
      <xdr:rowOff>92710</xdr:rowOff>
    </xdr:from>
    <xdr:ext cx="596265" cy="2584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604480" y="1215136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147955</xdr:rowOff>
    </xdr:from>
    <xdr:to>
      <xdr:col>107</xdr:col>
      <xdr:colOff>101600</xdr:colOff>
      <xdr:row>74</xdr:row>
      <xdr:rowOff>78105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975830" y="12206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94615</xdr:rowOff>
    </xdr:from>
    <xdr:ext cx="596265" cy="2584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734530" y="119881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143510</xdr:rowOff>
    </xdr:from>
    <xdr:to>
      <xdr:col>102</xdr:col>
      <xdr:colOff>165100</xdr:colOff>
      <xdr:row>75</xdr:row>
      <xdr:rowOff>73025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105880" y="1236726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89535</xdr:rowOff>
    </xdr:from>
    <xdr:ext cx="596265" cy="25590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860770" y="1214818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31115</xdr:rowOff>
    </xdr:from>
    <xdr:to>
      <xdr:col>98</xdr:col>
      <xdr:colOff>38100</xdr:colOff>
      <xdr:row>75</xdr:row>
      <xdr:rowOff>132715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235930" y="12419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73</xdr:row>
      <xdr:rowOff>149225</xdr:rowOff>
    </xdr:from>
    <xdr:ext cx="596265" cy="2584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90820" y="122078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88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8795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590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680940" y="15542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590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680940" y="144246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775930" y="15726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905980" y="15726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036030" y="15726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162270" y="15726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13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136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775930" y="15408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905980" y="15408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036030" y="15408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162270" y="15408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維持補修費は、住民一人当たり９２,２８６円となっており、類似団体と比較して一人当たりのコストが高い状況となっている。</a:t>
          </a:r>
          <a:endParaRPr kumimoji="1" lang="ja-JP" altLang="en-US"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これは、令和２年度に策定した橋梁長寿命化計画に基づき、村内に１５５橋ある橋梁の予防的な修繕対策を計画的に実施していることが主な要因である。</a:t>
          </a:r>
        </a:p>
        <a:p>
          <a:r>
            <a:rPr kumimoji="1" lang="ja-JP" altLang="en-US" sz="1300">
              <a:solidFill>
                <a:schemeClr val="tx1"/>
              </a:solidFill>
              <a:latin typeface="ＭＳ Ｐゴシック"/>
              <a:ea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
1,570
118.83
2,629,789
2,378,194
192,028
1,548,663
1,811,480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06705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37185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46760" y="6584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165100</xdr:rowOff>
    </xdr:from>
    <xdr:ext cx="246380" cy="25654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05460" y="644525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46760" y="6305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0860" cy="25590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26695" y="61696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36</xdr:row>
      <xdr:rowOff>83185</xdr:rowOff>
    </xdr:from>
    <xdr:to>
      <xdr:col>28</xdr:col>
      <xdr:colOff>114300</xdr:colOff>
      <xdr:row>36</xdr:row>
      <xdr:rowOff>83185</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46760" y="6033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0860" cy="25654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26695" y="58966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0860" cy="25654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26695" y="56197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46760" y="5480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0860" cy="25590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26695" y="53441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31</xdr:row>
      <xdr:rowOff>83185</xdr:rowOff>
    </xdr:from>
    <xdr:to>
      <xdr:col>28</xdr:col>
      <xdr:colOff>114300</xdr:colOff>
      <xdr:row>31</xdr:row>
      <xdr:rowOff>83185</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46760" y="5207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0860" cy="25654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26695" y="50711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46760" y="4933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165100</xdr:rowOff>
    </xdr:from>
    <xdr:ext cx="530860" cy="256540"/>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26695" y="47942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0860" cy="25590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26695" y="45186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164465</xdr:rowOff>
    </xdr:from>
    <xdr:to>
      <xdr:col>24</xdr:col>
      <xdr:colOff>62865</xdr:colOff>
      <xdr:row>38</xdr:row>
      <xdr:rowOff>118110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542155" y="512381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121920</xdr:rowOff>
    </xdr:from>
    <xdr:ext cx="469265" cy="25590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594860" y="640207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118110</xdr:rowOff>
    </xdr:from>
    <xdr:to>
      <xdr:col>24</xdr:col>
      <xdr:colOff>152400</xdr:colOff>
      <xdr:row>38</xdr:row>
      <xdr:rowOff>118110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458970" y="6398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111125</xdr:rowOff>
    </xdr:from>
    <xdr:ext cx="534035" cy="256540"/>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594860" y="49053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53,129</a:t>
          </a:r>
          <a:endParaRPr kumimoji="1" lang="ja-JP" altLang="en-US" sz="1000" b="1">
            <a:latin typeface="ＭＳ Ｐゴシック"/>
          </a:endParaRPr>
        </a:p>
      </xdr:txBody>
    </xdr:sp>
    <xdr:clientData/>
  </xdr:oneCellAnchor>
  <xdr:twoCellAnchor>
    <xdr:from>
      <xdr:col>23</xdr:col>
      <xdr:colOff>165100</xdr:colOff>
      <xdr:row>30</xdr:row>
      <xdr:rowOff>164465</xdr:rowOff>
    </xdr:from>
    <xdr:to>
      <xdr:col>24</xdr:col>
      <xdr:colOff>152400</xdr:colOff>
      <xdr:row>30</xdr:row>
      <xdr:rowOff>164465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458970" y="51238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120650</xdr:rowOff>
    </xdr:from>
    <xdr:to>
      <xdr:col>24</xdr:col>
      <xdr:colOff>63500</xdr:colOff>
      <xdr:row>35</xdr:row>
      <xdr:rowOff>6985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24910" y="5740400"/>
          <a:ext cx="8191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132715</xdr:rowOff>
    </xdr:from>
    <xdr:ext cx="534035" cy="256540"/>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594860" y="6082665"/>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154940</xdr:rowOff>
    </xdr:from>
    <xdr:to>
      <xdr:col>24</xdr:col>
      <xdr:colOff>114300</xdr:colOff>
      <xdr:row>37</xdr:row>
      <xdr:rowOff>84455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493260" y="610489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35</xdr:row>
      <xdr:rowOff>6985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851150" y="5734050"/>
          <a:ext cx="8737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3810</xdr:rowOff>
    </xdr:from>
    <xdr:to>
      <xdr:col>20</xdr:col>
      <xdr:colOff>38100</xdr:colOff>
      <xdr:row>37</xdr:row>
      <xdr:rowOff>105410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674110" y="61188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96520</xdr:rowOff>
    </xdr:from>
    <xdr:ext cx="53149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461385" y="62115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114300</xdr:rowOff>
    </xdr:from>
    <xdr:to>
      <xdr:col>15</xdr:col>
      <xdr:colOff>50800</xdr:colOff>
      <xdr:row>34</xdr:row>
      <xdr:rowOff>154940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981200" y="5734050"/>
          <a:ext cx="8699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134620</xdr:rowOff>
    </xdr:from>
    <xdr:to>
      <xdr:col>15</xdr:col>
      <xdr:colOff>101600</xdr:colOff>
      <xdr:row>37</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00350" y="6084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55880</xdr:rowOff>
    </xdr:from>
    <xdr:ext cx="53149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591435" y="61709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138430</xdr:rowOff>
    </xdr:from>
    <xdr:to>
      <xdr:col>10</xdr:col>
      <xdr:colOff>114300</xdr:colOff>
      <xdr:row>34</xdr:row>
      <xdr:rowOff>154940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11250" y="575818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118110</xdr:rowOff>
    </xdr:from>
    <xdr:to>
      <xdr:col>10</xdr:col>
      <xdr:colOff>165100</xdr:colOff>
      <xdr:row>37</xdr:row>
      <xdr:rowOff>48260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30400" y="6068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39370</xdr:rowOff>
    </xdr:from>
    <xdr:ext cx="53149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17675" y="6154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125730</xdr:rowOff>
    </xdr:from>
    <xdr:to>
      <xdr:col>6</xdr:col>
      <xdr:colOff>38100</xdr:colOff>
      <xdr:row>37</xdr:row>
      <xdr:rowOff>55880</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60450" y="60756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46990</xdr:rowOff>
    </xdr:from>
    <xdr:ext cx="53149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47725" y="6162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493260" y="568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92710</xdr:rowOff>
    </xdr:from>
    <xdr:ext cx="534035" cy="2584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594860" y="5547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127635</xdr:rowOff>
    </xdr:from>
    <xdr:to>
      <xdr:col>20</xdr:col>
      <xdr:colOff>38100</xdr:colOff>
      <xdr:row>35</xdr:row>
      <xdr:rowOff>57785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674110" y="57473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74930</xdr:rowOff>
    </xdr:from>
    <xdr:ext cx="531495" cy="256540"/>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461385" y="55295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63500</xdr:rowOff>
    </xdr:from>
    <xdr:to>
      <xdr:col>15</xdr:col>
      <xdr:colOff>101600</xdr:colOff>
      <xdr:row>34</xdr:row>
      <xdr:rowOff>165100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0035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10160</xdr:rowOff>
    </xdr:from>
    <xdr:ext cx="531495" cy="259080"/>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591435" y="5464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103505</xdr:rowOff>
    </xdr:from>
    <xdr:to>
      <xdr:col>10</xdr:col>
      <xdr:colOff>165100</xdr:colOff>
      <xdr:row>35</xdr:row>
      <xdr:rowOff>33655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30400" y="5723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50165</xdr:rowOff>
    </xdr:from>
    <xdr:ext cx="531495" cy="2584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17675" y="55048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87630</xdr:rowOff>
    </xdr:from>
    <xdr:to>
      <xdr:col>6</xdr:col>
      <xdr:colOff>38100</xdr:colOff>
      <xdr:row>35</xdr:row>
      <xdr:rowOff>17780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60450" y="57073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34290</xdr:rowOff>
    </xdr:from>
    <xdr:ext cx="531495" cy="259080"/>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47725" y="5488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88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1247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676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84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05460" y="971042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676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39609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6760" y="9218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90824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676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7630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4676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3260" cy="25781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200" y="8448675"/>
          <a:ext cx="683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4676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3260" cy="259080"/>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200" y="81343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590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200" y="7820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116205</xdr:rowOff>
    </xdr:from>
    <xdr:to>
      <xdr:col>24</xdr:col>
      <xdr:colOff>62865</xdr:colOff>
      <xdr:row>58</xdr:row>
      <xdr:rowOff>107315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542155" y="837755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111125</xdr:rowOff>
    </xdr:from>
    <xdr:ext cx="598170" cy="256540"/>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594860" y="969327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107315</xdr:rowOff>
    </xdr:from>
    <xdr:to>
      <xdr:col>24</xdr:col>
      <xdr:colOff>152400</xdr:colOff>
      <xdr:row>58</xdr:row>
      <xdr:rowOff>107315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458970" y="96894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62230</xdr:rowOff>
    </xdr:from>
    <xdr:ext cx="689610" cy="2584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594860" y="815848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1,402,293</a:t>
          </a:r>
          <a:endParaRPr kumimoji="1" lang="ja-JP" altLang="en-US" sz="1000" b="1">
            <a:latin typeface="ＭＳ Ｐゴシック"/>
          </a:endParaRPr>
        </a:p>
      </xdr:txBody>
    </xdr:sp>
    <xdr:clientData/>
  </xdr:oneCellAnchor>
  <xdr:twoCellAnchor>
    <xdr:from>
      <xdr:col>23</xdr:col>
      <xdr:colOff>165100</xdr:colOff>
      <xdr:row>50</xdr:row>
      <xdr:rowOff>116205</xdr:rowOff>
    </xdr:from>
    <xdr:to>
      <xdr:col>24</xdr:col>
      <xdr:colOff>152400</xdr:colOff>
      <xdr:row>50</xdr:row>
      <xdr:rowOff>116205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458970" y="8377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6350</xdr:rowOff>
    </xdr:from>
    <xdr:to>
      <xdr:col>24</xdr:col>
      <xdr:colOff>63500</xdr:colOff>
      <xdr:row>57</xdr:row>
      <xdr:rowOff>78105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24910" y="9423400"/>
          <a:ext cx="8191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105410</xdr:rowOff>
    </xdr:from>
    <xdr:ext cx="598170" cy="259080"/>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594860" y="935736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399,754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127000</xdr:rowOff>
    </xdr:from>
    <xdr:to>
      <xdr:col>24</xdr:col>
      <xdr:colOff>114300</xdr:colOff>
      <xdr:row>57</xdr:row>
      <xdr:rowOff>57150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49326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101600</xdr:rowOff>
    </xdr:from>
    <xdr:to>
      <xdr:col>19</xdr:col>
      <xdr:colOff>177800</xdr:colOff>
      <xdr:row>57</xdr:row>
      <xdr:rowOff>78105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851150" y="9353550"/>
          <a:ext cx="87376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104775</xdr:rowOff>
    </xdr:from>
    <xdr:to>
      <xdr:col>20</xdr:col>
      <xdr:colOff>38100</xdr:colOff>
      <xdr:row>57</xdr:row>
      <xdr:rowOff>34925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674110" y="93567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52070</xdr:rowOff>
    </xdr:from>
    <xdr:ext cx="596265" cy="25590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29000" y="913892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420,332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101600</xdr:rowOff>
    </xdr:from>
    <xdr:to>
      <xdr:col>15</xdr:col>
      <xdr:colOff>50800</xdr:colOff>
      <xdr:row>57</xdr:row>
      <xdr:rowOff>158750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981200" y="9353550"/>
          <a:ext cx="86995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101600</xdr:rowOff>
    </xdr:from>
    <xdr:to>
      <xdr:col>15</xdr:col>
      <xdr:colOff>101600</xdr:colOff>
      <xdr:row>57</xdr:row>
      <xdr:rowOff>31750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00350" y="9353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22860</xdr:rowOff>
    </xdr:from>
    <xdr:ext cx="596265"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559050" y="943991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6350</xdr:rowOff>
    </xdr:from>
    <xdr:to>
      <xdr:col>10</xdr:col>
      <xdr:colOff>114300</xdr:colOff>
      <xdr:row>57</xdr:row>
      <xdr:rowOff>158750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11250" y="9423400"/>
          <a:ext cx="86995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126365</xdr:rowOff>
    </xdr:from>
    <xdr:to>
      <xdr:col>10</xdr:col>
      <xdr:colOff>165100</xdr:colOff>
      <xdr:row>58</xdr:row>
      <xdr:rowOff>56515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30400" y="9543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47625</xdr:rowOff>
    </xdr:from>
    <xdr:ext cx="59626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685290" y="9629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73660</xdr:rowOff>
    </xdr:from>
    <xdr:to>
      <xdr:col>6</xdr:col>
      <xdr:colOff>38100</xdr:colOff>
      <xdr:row>58</xdr:row>
      <xdr:rowOff>3810</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60450" y="94907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165100</xdr:rowOff>
    </xdr:from>
    <xdr:ext cx="596265" cy="25654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15340" y="95821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126365</xdr:rowOff>
    </xdr:from>
    <xdr:to>
      <xdr:col>24</xdr:col>
      <xdr:colOff>114300</xdr:colOff>
      <xdr:row>57</xdr:row>
      <xdr:rowOff>56515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493260" y="9378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149225</xdr:rowOff>
    </xdr:from>
    <xdr:ext cx="598170" cy="2584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594860" y="9236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27305</xdr:rowOff>
    </xdr:from>
    <xdr:to>
      <xdr:col>20</xdr:col>
      <xdr:colOff>38100</xdr:colOff>
      <xdr:row>57</xdr:row>
      <xdr:rowOff>128905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674110" y="94443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120650</xdr:rowOff>
    </xdr:from>
    <xdr:ext cx="596265" cy="25590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29000" y="953770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50800</xdr:rowOff>
    </xdr:from>
    <xdr:to>
      <xdr:col>15</xdr:col>
      <xdr:colOff>101600</xdr:colOff>
      <xdr:row>56</xdr:row>
      <xdr:rowOff>152400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00350" y="93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165100</xdr:rowOff>
    </xdr:from>
    <xdr:ext cx="596265" cy="25654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559050" y="90868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107950</xdr:rowOff>
    </xdr:from>
    <xdr:to>
      <xdr:col>10</xdr:col>
      <xdr:colOff>165100</xdr:colOff>
      <xdr:row>58</xdr:row>
      <xdr:rowOff>38100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30400" y="9525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54610</xdr:rowOff>
    </xdr:from>
    <xdr:ext cx="596265" cy="25590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685290" y="93065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126365</xdr:rowOff>
    </xdr:from>
    <xdr:to>
      <xdr:col>6</xdr:col>
      <xdr:colOff>38100</xdr:colOff>
      <xdr:row>57</xdr:row>
      <xdr:rowOff>56515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60450" y="93783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73025</xdr:rowOff>
    </xdr:from>
    <xdr:ext cx="596265" cy="259080"/>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15340" y="91598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88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1247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6380" cy="25654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05460" y="133261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676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165100</xdr:rowOff>
    </xdr:from>
    <xdr:ext cx="593090" cy="25654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884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676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090" cy="25590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4434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83185</xdr:rowOff>
    </xdr:from>
    <xdr:to>
      <xdr:col>28</xdr:col>
      <xdr:colOff>114300</xdr:colOff>
      <xdr:row>73</xdr:row>
      <xdr:rowOff>83185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676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090" cy="25654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0053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676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165100</xdr:rowOff>
    </xdr:from>
    <xdr:ext cx="593090" cy="25654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633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590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122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62230</xdr:rowOff>
    </xdr:from>
    <xdr:to>
      <xdr:col>24</xdr:col>
      <xdr:colOff>62865</xdr:colOff>
      <xdr:row>77</xdr:row>
      <xdr:rowOff>57150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542155" y="11790680"/>
          <a:ext cx="1270" cy="985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61595</xdr:rowOff>
    </xdr:from>
    <xdr:ext cx="598170" cy="2584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594860" y="12780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155,487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458970" y="127762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8890</xdr:rowOff>
    </xdr:from>
    <xdr:ext cx="598170" cy="256540"/>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594860" y="1157224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379,507</a:t>
          </a:r>
          <a:endParaRPr kumimoji="1" lang="ja-JP" altLang="en-US" sz="1000" b="1">
            <a:latin typeface="ＭＳ Ｐゴシック"/>
          </a:endParaRPr>
        </a:p>
      </xdr:txBody>
    </xdr:sp>
    <xdr:clientData/>
  </xdr:oneCellAnchor>
  <xdr:twoCellAnchor>
    <xdr:from>
      <xdr:col>23</xdr:col>
      <xdr:colOff>165100</xdr:colOff>
      <xdr:row>71</xdr:row>
      <xdr:rowOff>62230</xdr:rowOff>
    </xdr:from>
    <xdr:to>
      <xdr:col>24</xdr:col>
      <xdr:colOff>152400</xdr:colOff>
      <xdr:row>71</xdr:row>
      <xdr:rowOff>62230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458970" y="117906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112395</xdr:rowOff>
    </xdr:from>
    <xdr:to>
      <xdr:col>24</xdr:col>
      <xdr:colOff>63500</xdr:colOff>
      <xdr:row>73</xdr:row>
      <xdr:rowOff>163830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24910" y="12171045"/>
          <a:ext cx="8191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33020</xdr:rowOff>
    </xdr:from>
    <xdr:ext cx="598170" cy="259080"/>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594860" y="124218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219,975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54610</xdr:rowOff>
    </xdr:from>
    <xdr:to>
      <xdr:col>24</xdr:col>
      <xdr:colOff>114300</xdr:colOff>
      <xdr:row>75</xdr:row>
      <xdr:rowOff>156210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493260" y="124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112395</xdr:rowOff>
    </xdr:from>
    <xdr:to>
      <xdr:col>19</xdr:col>
      <xdr:colOff>177800</xdr:colOff>
      <xdr:row>74</xdr:row>
      <xdr:rowOff>69850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851150" y="12171045"/>
          <a:ext cx="87376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97790</xdr:rowOff>
    </xdr:from>
    <xdr:to>
      <xdr:col>20</xdr:col>
      <xdr:colOff>38100</xdr:colOff>
      <xdr:row>75</xdr:row>
      <xdr:rowOff>27940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674110" y="123215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19050</xdr:rowOff>
    </xdr:from>
    <xdr:ext cx="596265" cy="25590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29000" y="1240790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248,058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69850</xdr:rowOff>
    </xdr:from>
    <xdr:to>
      <xdr:col>15</xdr:col>
      <xdr:colOff>50800</xdr:colOff>
      <xdr:row>75</xdr:row>
      <xdr:rowOff>36830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981200" y="12293600"/>
          <a:ext cx="86995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36830</xdr:rowOff>
    </xdr:from>
    <xdr:to>
      <xdr:col>15</xdr:col>
      <xdr:colOff>101600</xdr:colOff>
      <xdr:row>75</xdr:row>
      <xdr:rowOff>138430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00350" y="1242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129540</xdr:rowOff>
    </xdr:from>
    <xdr:ext cx="596265"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559050" y="1251839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36830</xdr:rowOff>
    </xdr:from>
    <xdr:to>
      <xdr:col>10</xdr:col>
      <xdr:colOff>114300</xdr:colOff>
      <xdr:row>75</xdr:row>
      <xdr:rowOff>100330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11250" y="12425680"/>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123190</xdr:rowOff>
    </xdr:from>
    <xdr:to>
      <xdr:col>10</xdr:col>
      <xdr:colOff>165100</xdr:colOff>
      <xdr:row>76</xdr:row>
      <xdr:rowOff>53340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30400" y="12512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45085</xdr:rowOff>
    </xdr:from>
    <xdr:ext cx="596265" cy="2584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685290" y="125990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33020</xdr:rowOff>
    </xdr:from>
    <xdr:to>
      <xdr:col>6</xdr:col>
      <xdr:colOff>38100</xdr:colOff>
      <xdr:row>76</xdr:row>
      <xdr:rowOff>134620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60450" y="125869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125730</xdr:rowOff>
    </xdr:from>
    <xdr:ext cx="596265" cy="2584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15340" y="1267968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113030</xdr:rowOff>
    </xdr:from>
    <xdr:to>
      <xdr:col>24</xdr:col>
      <xdr:colOff>114300</xdr:colOff>
      <xdr:row>74</xdr:row>
      <xdr:rowOff>43180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493260" y="12171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135890</xdr:rowOff>
    </xdr:from>
    <xdr:ext cx="598170" cy="259080"/>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594860" y="12029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61595</xdr:rowOff>
    </xdr:from>
    <xdr:to>
      <xdr:col>20</xdr:col>
      <xdr:colOff>38100</xdr:colOff>
      <xdr:row>73</xdr:row>
      <xdr:rowOff>163195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674110" y="12120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8255</xdr:rowOff>
    </xdr:from>
    <xdr:ext cx="596265" cy="25654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29000" y="119018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19050</xdr:rowOff>
    </xdr:from>
    <xdr:to>
      <xdr:col>15</xdr:col>
      <xdr:colOff>101600</xdr:colOff>
      <xdr:row>74</xdr:row>
      <xdr:rowOff>120650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00350" y="122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137160</xdr:rowOff>
    </xdr:from>
    <xdr:ext cx="596265"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559050" y="12030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157480</xdr:rowOff>
    </xdr:from>
    <xdr:to>
      <xdr:col>10</xdr:col>
      <xdr:colOff>165100</xdr:colOff>
      <xdr:row>75</xdr:row>
      <xdr:rowOff>87630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30400" y="12381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104140</xdr:rowOff>
    </xdr:from>
    <xdr:ext cx="596265"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685290" y="12162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50165</xdr:rowOff>
    </xdr:from>
    <xdr:to>
      <xdr:col>6</xdr:col>
      <xdr:colOff>38100</xdr:colOff>
      <xdr:row>75</xdr:row>
      <xdr:rowOff>151130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60450" y="1243901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165100</xdr:rowOff>
    </xdr:from>
    <xdr:ext cx="596265" cy="25654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15340" y="122237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88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1247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676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6380" cy="25590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05460" y="162280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676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3090" cy="25590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7708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676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090" cy="25590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313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676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165100</xdr:rowOff>
    </xdr:from>
    <xdr:ext cx="593090" cy="25654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8653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590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424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48895</xdr:rowOff>
    </xdr:from>
    <xdr:to>
      <xdr:col>24</xdr:col>
      <xdr:colOff>62865</xdr:colOff>
      <xdr:row>97</xdr:row>
      <xdr:rowOff>97790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542155" y="1507934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100965</xdr:rowOff>
    </xdr:from>
    <xdr:ext cx="534035" cy="25590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594860" y="1616011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46,770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97790</xdr:rowOff>
    </xdr:from>
    <xdr:to>
      <xdr:col>24</xdr:col>
      <xdr:colOff>152400</xdr:colOff>
      <xdr:row>97</xdr:row>
      <xdr:rowOff>97790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58970" y="161569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165100</xdr:rowOff>
    </xdr:from>
    <xdr:ext cx="598170" cy="25654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594860" y="1486535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282,296</a:t>
          </a:r>
          <a:endParaRPr kumimoji="1" lang="ja-JP" altLang="en-US" sz="1000" b="1">
            <a:latin typeface="ＭＳ Ｐゴシック"/>
          </a:endParaRPr>
        </a:p>
      </xdr:txBody>
    </xdr:sp>
    <xdr:clientData/>
  </xdr:oneCellAnchor>
  <xdr:twoCellAnchor>
    <xdr:from>
      <xdr:col>23</xdr:col>
      <xdr:colOff>165100</xdr:colOff>
      <xdr:row>91</xdr:row>
      <xdr:rowOff>48895</xdr:rowOff>
    </xdr:from>
    <xdr:to>
      <xdr:col>24</xdr:col>
      <xdr:colOff>152400</xdr:colOff>
      <xdr:row>91</xdr:row>
      <xdr:rowOff>48895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58970" y="15079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86995</xdr:rowOff>
    </xdr:from>
    <xdr:to>
      <xdr:col>24</xdr:col>
      <xdr:colOff>63500</xdr:colOff>
      <xdr:row>96</xdr:row>
      <xdr:rowOff>12065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24910" y="15803245"/>
          <a:ext cx="8191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139700</xdr:rowOff>
    </xdr:from>
    <xdr:ext cx="5981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594860" y="1568450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106,418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116840</xdr:rowOff>
    </xdr:from>
    <xdr:to>
      <xdr:col>24</xdr:col>
      <xdr:colOff>114300</xdr:colOff>
      <xdr:row>96</xdr:row>
      <xdr:rowOff>46990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493260" y="158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86995</xdr:rowOff>
    </xdr:from>
    <xdr:to>
      <xdr:col>19</xdr:col>
      <xdr:colOff>177800</xdr:colOff>
      <xdr:row>96</xdr:row>
      <xdr:rowOff>33020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851150" y="15803245"/>
          <a:ext cx="87376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17780</xdr:rowOff>
    </xdr:from>
    <xdr:to>
      <xdr:col>20</xdr:col>
      <xdr:colOff>38100</xdr:colOff>
      <xdr:row>95</xdr:row>
      <xdr:rowOff>119380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674110" y="15734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135890</xdr:rowOff>
    </xdr:from>
    <xdr:ext cx="59626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29000" y="15509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33020</xdr:rowOff>
    </xdr:from>
    <xdr:to>
      <xdr:col>15</xdr:col>
      <xdr:colOff>50800</xdr:colOff>
      <xdr:row>96</xdr:row>
      <xdr:rowOff>80645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981200" y="15920720"/>
          <a:ext cx="869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114935</xdr:rowOff>
    </xdr:from>
    <xdr:to>
      <xdr:col>15</xdr:col>
      <xdr:colOff>101600</xdr:colOff>
      <xdr:row>96</xdr:row>
      <xdr:rowOff>45085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00350" y="158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61595</xdr:rowOff>
    </xdr:from>
    <xdr:ext cx="59626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559050" y="156063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80645</xdr:rowOff>
    </xdr:from>
    <xdr:to>
      <xdr:col>10</xdr:col>
      <xdr:colOff>114300</xdr:colOff>
      <xdr:row>96</xdr:row>
      <xdr:rowOff>96520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11250" y="15968345"/>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8255</xdr:rowOff>
    </xdr:from>
    <xdr:to>
      <xdr:col>10</xdr:col>
      <xdr:colOff>165100</xdr:colOff>
      <xdr:row>96</xdr:row>
      <xdr:rowOff>109855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30400" y="158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126365</xdr:rowOff>
    </xdr:from>
    <xdr:ext cx="53149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7675" y="156711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46990</xdr:rowOff>
    </xdr:from>
    <xdr:to>
      <xdr:col>6</xdr:col>
      <xdr:colOff>38100</xdr:colOff>
      <xdr:row>96</xdr:row>
      <xdr:rowOff>148590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60450" y="159346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139700</xdr:rowOff>
    </xdr:from>
    <xdr:ext cx="53149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47725" y="16027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132715</xdr:rowOff>
    </xdr:from>
    <xdr:to>
      <xdr:col>24</xdr:col>
      <xdr:colOff>114300</xdr:colOff>
      <xdr:row>96</xdr:row>
      <xdr:rowOff>63500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49326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111125</xdr:rowOff>
    </xdr:from>
    <xdr:ext cx="598170" cy="25590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594860" y="1582737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36195</xdr:rowOff>
    </xdr:from>
    <xdr:to>
      <xdr:col>20</xdr:col>
      <xdr:colOff>38100</xdr:colOff>
      <xdr:row>95</xdr:row>
      <xdr:rowOff>137795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674110" y="157524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128905</xdr:rowOff>
    </xdr:from>
    <xdr:ext cx="59626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29000" y="158451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153670</xdr:rowOff>
    </xdr:from>
    <xdr:to>
      <xdr:col>15</xdr:col>
      <xdr:colOff>101600</xdr:colOff>
      <xdr:row>96</xdr:row>
      <xdr:rowOff>83820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00350" y="158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74930</xdr:rowOff>
    </xdr:from>
    <xdr:ext cx="531495" cy="25590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591435" y="15962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29845</xdr:rowOff>
    </xdr:from>
    <xdr:to>
      <xdr:col>10</xdr:col>
      <xdr:colOff>165100</xdr:colOff>
      <xdr:row>96</xdr:row>
      <xdr:rowOff>132080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30400" y="15917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123190</xdr:rowOff>
    </xdr:from>
    <xdr:ext cx="531495" cy="25590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7675" y="16010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45720</xdr:rowOff>
    </xdr:from>
    <xdr:to>
      <xdr:col>6</xdr:col>
      <xdr:colOff>38100</xdr:colOff>
      <xdr:row>96</xdr:row>
      <xdr:rowOff>147320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60450" y="159334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163830</xdr:rowOff>
    </xdr:from>
    <xdr:ext cx="53149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47725" y="15708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88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43636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9350" y="6353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14720" y="5985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165100</xdr:rowOff>
    </xdr:from>
    <xdr:ext cx="530860" cy="25654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54395" y="56197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0860"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5439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0860"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5439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5590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54395" y="45186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141605</xdr:rowOff>
    </xdr:from>
    <xdr:to>
      <xdr:col>54</xdr:col>
      <xdr:colOff>186690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267950" y="5266055"/>
          <a:ext cx="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3187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8286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88265</xdr:rowOff>
    </xdr:from>
    <xdr:ext cx="534035" cy="25590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318750" y="504761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16,728</a:t>
          </a:r>
          <a:endParaRPr kumimoji="1" lang="ja-JP" altLang="en-US" sz="1000" b="1">
            <a:latin typeface="ＭＳ Ｐゴシック"/>
          </a:endParaRPr>
        </a:p>
      </xdr:txBody>
    </xdr:sp>
    <xdr:clientData/>
  </xdr:oneCellAnchor>
  <xdr:twoCellAnchor>
    <xdr:from>
      <xdr:col>54</xdr:col>
      <xdr:colOff>101600</xdr:colOff>
      <xdr:row>31</xdr:row>
      <xdr:rowOff>141605</xdr:rowOff>
    </xdr:from>
    <xdr:to>
      <xdr:col>55</xdr:col>
      <xdr:colOff>88900</xdr:colOff>
      <xdr:row>31</xdr:row>
      <xdr:rowOff>141605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82860" y="52660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165100</xdr:rowOff>
    </xdr:from>
    <xdr:to>
      <xdr:col>55</xdr:col>
      <xdr:colOff>0</xdr:colOff>
      <xdr:row>39</xdr:row>
      <xdr:rowOff>43815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448800" y="6445250"/>
          <a:ext cx="8191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78740</xdr:rowOff>
    </xdr:from>
    <xdr:ext cx="469265"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318750" y="61937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55880</xdr:rowOff>
    </xdr:from>
    <xdr:to>
      <xdr:col>55</xdr:col>
      <xdr:colOff>50800</xdr:colOff>
      <xdr:row>38</xdr:row>
      <xdr:rowOff>157480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220960" y="6336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578850" y="64452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103505</xdr:rowOff>
    </xdr:from>
    <xdr:to>
      <xdr:col>50</xdr:col>
      <xdr:colOff>165100</xdr:colOff>
      <xdr:row>39</xdr:row>
      <xdr:rowOff>33655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98000" y="6383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50165</xdr:rowOff>
    </xdr:from>
    <xdr:ext cx="377825"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263380" y="61652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165100</xdr:rowOff>
    </xdr:from>
    <xdr:to>
      <xdr:col>45</xdr:col>
      <xdr:colOff>177800</xdr:colOff>
      <xdr:row>39</xdr:row>
      <xdr:rowOff>1270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705090" y="644525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69215</xdr:rowOff>
    </xdr:from>
    <xdr:to>
      <xdr:col>46</xdr:col>
      <xdr:colOff>38100</xdr:colOff>
      <xdr:row>38</xdr:row>
      <xdr:rowOff>165100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528050" y="634936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15875</xdr:rowOff>
    </xdr:from>
    <xdr:ext cx="4673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47710" y="61309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1270</xdr:rowOff>
    </xdr:from>
    <xdr:to>
      <xdr:col>41</xdr:col>
      <xdr:colOff>50800</xdr:colOff>
      <xdr:row>39</xdr:row>
      <xdr:rowOff>3175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835140" y="644652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85090</xdr:rowOff>
    </xdr:from>
    <xdr:to>
      <xdr:col>41</xdr:col>
      <xdr:colOff>101600</xdr:colOff>
      <xdr:row>39</xdr:row>
      <xdr:rowOff>15240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54290" y="636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31750</xdr:rowOff>
    </xdr:from>
    <xdr:ext cx="467360" cy="25590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473950" y="614680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86360</xdr:rowOff>
    </xdr:from>
    <xdr:to>
      <xdr:col>36</xdr:col>
      <xdr:colOff>165100</xdr:colOff>
      <xdr:row>39</xdr:row>
      <xdr:rowOff>15875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84340" y="63665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32385</xdr:rowOff>
    </xdr:from>
    <xdr:ext cx="467360" cy="25590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604000" y="614743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164465</xdr:rowOff>
    </xdr:from>
    <xdr:to>
      <xdr:col>55</xdr:col>
      <xdr:colOff>50800</xdr:colOff>
      <xdr:row>39</xdr:row>
      <xdr:rowOff>94615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220960" y="64446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79375</xdr:rowOff>
    </xdr:from>
    <xdr:ext cx="313055"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318750" y="635952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117475</xdr:rowOff>
    </xdr:from>
    <xdr:to>
      <xdr:col>50</xdr:col>
      <xdr:colOff>165100</xdr:colOff>
      <xdr:row>39</xdr:row>
      <xdr:rowOff>47625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98000" y="6397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38735</xdr:rowOff>
    </xdr:from>
    <xdr:ext cx="377825"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263380" y="64839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120650</xdr:rowOff>
    </xdr:from>
    <xdr:to>
      <xdr:col>46</xdr:col>
      <xdr:colOff>38100</xdr:colOff>
      <xdr:row>39</xdr:row>
      <xdr:rowOff>50165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528050" y="640080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41275</xdr:rowOff>
    </xdr:from>
    <xdr:ext cx="377825" cy="25654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393430" y="648652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121920</xdr:rowOff>
    </xdr:from>
    <xdr:to>
      <xdr:col>41</xdr:col>
      <xdr:colOff>101600</xdr:colOff>
      <xdr:row>39</xdr:row>
      <xdr:rowOff>52070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54290" y="640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43180</xdr:rowOff>
    </xdr:from>
    <xdr:ext cx="377825" cy="25654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19670" y="648843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123825</xdr:rowOff>
    </xdr:from>
    <xdr:to>
      <xdr:col>36</xdr:col>
      <xdr:colOff>165100</xdr:colOff>
      <xdr:row>39</xdr:row>
      <xdr:rowOff>53975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84340" y="6403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45085</xdr:rowOff>
    </xdr:from>
    <xdr:ext cx="377825"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649720" y="64903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88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43636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74460" y="9791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229350" y="9655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74460" y="9423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09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890260" y="9287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3090" cy="25654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890260" y="8921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74460" y="8693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890260" y="8557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74460" y="8324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3260"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800090" y="818896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260" cy="25590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800090" y="7820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102235</xdr:rowOff>
    </xdr:from>
    <xdr:to>
      <xdr:col>54</xdr:col>
      <xdr:colOff>186690</xdr:colOff>
      <xdr:row>59</xdr:row>
      <xdr:rowOff>33020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267950" y="8363585"/>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36830</xdr:rowOff>
    </xdr:from>
    <xdr:ext cx="469265" cy="25908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318750" y="978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33020</xdr:rowOff>
    </xdr:from>
    <xdr:to>
      <xdr:col>55</xdr:col>
      <xdr:colOff>88900</xdr:colOff>
      <xdr:row>59</xdr:row>
      <xdr:rowOff>33020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82860" y="97802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48895</xdr:rowOff>
    </xdr:from>
    <xdr:ext cx="689610"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318750" y="814514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1,169,299</a:t>
          </a:r>
          <a:endParaRPr kumimoji="1" lang="ja-JP" altLang="en-US" sz="1000" b="1">
            <a:latin typeface="ＭＳ Ｐゴシック"/>
          </a:endParaRPr>
        </a:p>
      </xdr:txBody>
    </xdr:sp>
    <xdr:clientData/>
  </xdr:oneCellAnchor>
  <xdr:twoCellAnchor>
    <xdr:from>
      <xdr:col>54</xdr:col>
      <xdr:colOff>101600</xdr:colOff>
      <xdr:row>50</xdr:row>
      <xdr:rowOff>102235</xdr:rowOff>
    </xdr:from>
    <xdr:to>
      <xdr:col>55</xdr:col>
      <xdr:colOff>88900</xdr:colOff>
      <xdr:row>50</xdr:row>
      <xdr:rowOff>102235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82860" y="8363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73025</xdr:rowOff>
    </xdr:from>
    <xdr:to>
      <xdr:col>55</xdr:col>
      <xdr:colOff>0</xdr:colOff>
      <xdr:row>58</xdr:row>
      <xdr:rowOff>80645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448800" y="9655175"/>
          <a:ext cx="8191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12065</xdr:rowOff>
    </xdr:from>
    <xdr:ext cx="59817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318750" y="942911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138,555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160655</xdr:rowOff>
    </xdr:from>
    <xdr:to>
      <xdr:col>55</xdr:col>
      <xdr:colOff>50800</xdr:colOff>
      <xdr:row>58</xdr:row>
      <xdr:rowOff>90805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220960" y="95777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80645</xdr:rowOff>
    </xdr:from>
    <xdr:to>
      <xdr:col>50</xdr:col>
      <xdr:colOff>114300</xdr:colOff>
      <xdr:row>58</xdr:row>
      <xdr:rowOff>98425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578850" y="9662795"/>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138430</xdr:rowOff>
    </xdr:from>
    <xdr:to>
      <xdr:col>50</xdr:col>
      <xdr:colOff>165100</xdr:colOff>
      <xdr:row>58</xdr:row>
      <xdr:rowOff>68580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98000" y="9555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85090</xdr:rowOff>
    </xdr:from>
    <xdr:ext cx="596265" cy="2584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152890" y="933704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98425</xdr:rowOff>
    </xdr:from>
    <xdr:to>
      <xdr:col>45</xdr:col>
      <xdr:colOff>177800</xdr:colOff>
      <xdr:row>58</xdr:row>
      <xdr:rowOff>111125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705090" y="9680575"/>
          <a:ext cx="8737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165100</xdr:rowOff>
    </xdr:from>
    <xdr:to>
      <xdr:col>46</xdr:col>
      <xdr:colOff>38100</xdr:colOff>
      <xdr:row>58</xdr:row>
      <xdr:rowOff>95885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528050" y="958215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112395</xdr:rowOff>
    </xdr:from>
    <xdr:ext cx="596265" cy="25654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282940" y="93643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92710</xdr:rowOff>
    </xdr:from>
    <xdr:to>
      <xdr:col>41</xdr:col>
      <xdr:colOff>50800</xdr:colOff>
      <xdr:row>58</xdr:row>
      <xdr:rowOff>111125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835140" y="9674860"/>
          <a:ext cx="869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13970</xdr:rowOff>
    </xdr:from>
    <xdr:to>
      <xdr:col>41</xdr:col>
      <xdr:colOff>101600</xdr:colOff>
      <xdr:row>58</xdr:row>
      <xdr:rowOff>116205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654290" y="95961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132080</xdr:rowOff>
    </xdr:from>
    <xdr:ext cx="596265" cy="25654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412990" y="93840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29210</xdr:rowOff>
    </xdr:from>
    <xdr:to>
      <xdr:col>36</xdr:col>
      <xdr:colOff>165100</xdr:colOff>
      <xdr:row>58</xdr:row>
      <xdr:rowOff>130810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78434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147320</xdr:rowOff>
    </xdr:from>
    <xdr:ext cx="59626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539230" y="93992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22225</xdr:rowOff>
    </xdr:from>
    <xdr:to>
      <xdr:col>55</xdr:col>
      <xdr:colOff>50800</xdr:colOff>
      <xdr:row>58</xdr:row>
      <xdr:rowOff>123825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220960" y="9604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xdr:rowOff>
    </xdr:from>
    <xdr:ext cx="5981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318750" y="9582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29845</xdr:rowOff>
    </xdr:from>
    <xdr:to>
      <xdr:col>50</xdr:col>
      <xdr:colOff>165100</xdr:colOff>
      <xdr:row>58</xdr:row>
      <xdr:rowOff>132080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98000" y="9611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122555</xdr:rowOff>
    </xdr:from>
    <xdr:ext cx="596265" cy="25590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152890" y="970470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47625</xdr:rowOff>
    </xdr:from>
    <xdr:to>
      <xdr:col>46</xdr:col>
      <xdr:colOff>38100</xdr:colOff>
      <xdr:row>58</xdr:row>
      <xdr:rowOff>149225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528050" y="96297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140335</xdr:rowOff>
    </xdr:from>
    <xdr:ext cx="53149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315325" y="9722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60325</xdr:rowOff>
    </xdr:from>
    <xdr:to>
      <xdr:col>41</xdr:col>
      <xdr:colOff>101600</xdr:colOff>
      <xdr:row>58</xdr:row>
      <xdr:rowOff>161925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654290" y="96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153035</xdr:rowOff>
    </xdr:from>
    <xdr:ext cx="531495"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445375" y="97351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41910</xdr:rowOff>
    </xdr:from>
    <xdr:to>
      <xdr:col>36</xdr:col>
      <xdr:colOff>165100</xdr:colOff>
      <xdr:row>58</xdr:row>
      <xdr:rowOff>143510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78434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134620</xdr:rowOff>
    </xdr:from>
    <xdr:ext cx="531495" cy="25654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71615" y="971677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88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43636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229350" y="12957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09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890260" y="12589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3090" cy="25654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890260" y="12223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890260" y="11859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890260" y="11490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590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890260" y="11122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99695</xdr:rowOff>
    </xdr:from>
    <xdr:to>
      <xdr:col>54</xdr:col>
      <xdr:colOff>186690</xdr:colOff>
      <xdr:row>79</xdr:row>
      <xdr:rowOff>15875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267950" y="1166304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19685</xdr:rowOff>
    </xdr:from>
    <xdr:ext cx="469265" cy="25590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318750" y="1306893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15875</xdr:rowOff>
    </xdr:from>
    <xdr:to>
      <xdr:col>55</xdr:col>
      <xdr:colOff>88900</xdr:colOff>
      <xdr:row>79</xdr:row>
      <xdr:rowOff>15875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182860" y="130651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170"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318750" y="11444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390,448</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82860" y="116630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125730</xdr:rowOff>
    </xdr:from>
    <xdr:to>
      <xdr:col>55</xdr:col>
      <xdr:colOff>0</xdr:colOff>
      <xdr:row>78</xdr:row>
      <xdr:rowOff>145415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448800" y="13009880"/>
          <a:ext cx="8191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035" cy="25590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318750" y="12607290"/>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30480</xdr:rowOff>
    </xdr:from>
    <xdr:to>
      <xdr:col>55</xdr:col>
      <xdr:colOff>50800</xdr:colOff>
      <xdr:row>77</xdr:row>
      <xdr:rowOff>132080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220960" y="127495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136525</xdr:rowOff>
    </xdr:from>
    <xdr:to>
      <xdr:col>50</xdr:col>
      <xdr:colOff>114300</xdr:colOff>
      <xdr:row>78</xdr:row>
      <xdr:rowOff>145415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578850" y="13020675"/>
          <a:ext cx="869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81915</xdr:rowOff>
    </xdr:from>
    <xdr:to>
      <xdr:col>50</xdr:col>
      <xdr:colOff>165100</xdr:colOff>
      <xdr:row>78</xdr:row>
      <xdr:rowOff>12065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398000" y="12800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29210</xdr:rowOff>
    </xdr:from>
    <xdr:ext cx="531495" cy="25590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185275" y="12583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136525</xdr:rowOff>
    </xdr:from>
    <xdr:to>
      <xdr:col>45</xdr:col>
      <xdr:colOff>177800</xdr:colOff>
      <xdr:row>78</xdr:row>
      <xdr:rowOff>165100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705090" y="13020675"/>
          <a:ext cx="8737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92710</xdr:rowOff>
    </xdr:from>
    <xdr:to>
      <xdr:col>46</xdr:col>
      <xdr:colOff>38100</xdr:colOff>
      <xdr:row>78</xdr:row>
      <xdr:rowOff>22860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528050" y="128117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39370</xdr:rowOff>
    </xdr:from>
    <xdr:ext cx="53149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315325" y="12593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165100</xdr:rowOff>
    </xdr:from>
    <xdr:to>
      <xdr:col>41</xdr:col>
      <xdr:colOff>50800</xdr:colOff>
      <xdr:row>79</xdr:row>
      <xdr:rowOff>2540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835140" y="13049250"/>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163830</xdr:rowOff>
    </xdr:from>
    <xdr:to>
      <xdr:col>41</xdr:col>
      <xdr:colOff>101600</xdr:colOff>
      <xdr:row>78</xdr:row>
      <xdr:rowOff>93980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654290" y="12882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110490</xdr:rowOff>
    </xdr:from>
    <xdr:ext cx="531495" cy="25654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445375" y="126644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151130</xdr:rowOff>
    </xdr:from>
    <xdr:to>
      <xdr:col>36</xdr:col>
      <xdr:colOff>165100</xdr:colOff>
      <xdr:row>78</xdr:row>
      <xdr:rowOff>81280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784340" y="1287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97790</xdr:rowOff>
    </xdr:from>
    <xdr:ext cx="531495" cy="25590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571615" y="126517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74930</xdr:rowOff>
    </xdr:from>
    <xdr:to>
      <xdr:col>55</xdr:col>
      <xdr:colOff>50800</xdr:colOff>
      <xdr:row>79</xdr:row>
      <xdr:rowOff>5080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220960" y="129590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161290</xdr:rowOff>
    </xdr:from>
    <xdr:ext cx="534035" cy="2584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318750" y="12880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94615</xdr:rowOff>
    </xdr:from>
    <xdr:to>
      <xdr:col>50</xdr:col>
      <xdr:colOff>165100</xdr:colOff>
      <xdr:row>79</xdr:row>
      <xdr:rowOff>24765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398000" y="12978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15875</xdr:rowOff>
    </xdr:from>
    <xdr:ext cx="53149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185275" y="1306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86360</xdr:rowOff>
    </xdr:from>
    <xdr:to>
      <xdr:col>46</xdr:col>
      <xdr:colOff>38100</xdr:colOff>
      <xdr:row>79</xdr:row>
      <xdr:rowOff>15875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528050" y="1297051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6985</xdr:rowOff>
    </xdr:from>
    <xdr:ext cx="531495" cy="25654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315325" y="130562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114935</xdr:rowOff>
    </xdr:from>
    <xdr:to>
      <xdr:col>41</xdr:col>
      <xdr:colOff>101600</xdr:colOff>
      <xdr:row>79</xdr:row>
      <xdr:rowOff>45085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654290" y="12999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36195</xdr:rowOff>
    </xdr:from>
    <xdr:ext cx="53149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445375" y="13085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123190</xdr:rowOff>
    </xdr:from>
    <xdr:to>
      <xdr:col>36</xdr:col>
      <xdr:colOff>165100</xdr:colOff>
      <xdr:row>79</xdr:row>
      <xdr:rowOff>53340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784340" y="13007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44450</xdr:rowOff>
    </xdr:from>
    <xdr:ext cx="53149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71615" y="13093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88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43636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229350" y="16304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890260" y="15923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590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890260" y="15542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890260" y="15161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3260" cy="2584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800090" y="1479296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3260" cy="25590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00090" y="14424660"/>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91</xdr:row>
      <xdr:rowOff>46990</xdr:rowOff>
    </xdr:from>
    <xdr:to>
      <xdr:col>54</xdr:col>
      <xdr:colOff>186690</xdr:colOff>
      <xdr:row>99</xdr:row>
      <xdr:rowOff>2540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267950" y="150774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6350</xdr:rowOff>
    </xdr:from>
    <xdr:ext cx="534035" cy="25590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318750" y="1640840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33,202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2540</xdr:rowOff>
    </xdr:from>
    <xdr:to>
      <xdr:col>55</xdr:col>
      <xdr:colOff>88900</xdr:colOff>
      <xdr:row>99</xdr:row>
      <xdr:rowOff>2540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182860" y="16404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689610" cy="25908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318750" y="148653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1,077,819</a:t>
          </a:r>
          <a:endParaRPr kumimoji="1" lang="ja-JP" altLang="en-US" sz="1000" b="1">
            <a:latin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182860" y="15077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168910</xdr:rowOff>
    </xdr:from>
    <xdr:to>
      <xdr:col>55</xdr:col>
      <xdr:colOff>0</xdr:colOff>
      <xdr:row>98</xdr:row>
      <xdr:rowOff>74930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448800" y="16228060"/>
          <a:ext cx="8191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117475</xdr:rowOff>
    </xdr:from>
    <xdr:ext cx="598170" cy="25908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318750" y="1617662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155,746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139065</xdr:rowOff>
    </xdr:from>
    <xdr:to>
      <xdr:col>55</xdr:col>
      <xdr:colOff>50800</xdr:colOff>
      <xdr:row>98</xdr:row>
      <xdr:rowOff>69215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220960" y="161982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74930</xdr:rowOff>
    </xdr:from>
    <xdr:to>
      <xdr:col>50</xdr:col>
      <xdr:colOff>114300</xdr:colOff>
      <xdr:row>98</xdr:row>
      <xdr:rowOff>116840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578850" y="16305530"/>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159385</xdr:rowOff>
    </xdr:from>
    <xdr:to>
      <xdr:col>50</xdr:col>
      <xdr:colOff>165100</xdr:colOff>
      <xdr:row>98</xdr:row>
      <xdr:rowOff>89535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398000" y="1621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106045</xdr:rowOff>
    </xdr:from>
    <xdr:ext cx="596265"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152890" y="159937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107950</xdr:rowOff>
    </xdr:from>
    <xdr:to>
      <xdr:col>45</xdr:col>
      <xdr:colOff>177800</xdr:colOff>
      <xdr:row>98</xdr:row>
      <xdr:rowOff>116840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705090" y="16338550"/>
          <a:ext cx="873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158750</xdr:rowOff>
    </xdr:from>
    <xdr:to>
      <xdr:col>46</xdr:col>
      <xdr:colOff>38100</xdr:colOff>
      <xdr:row>98</xdr:row>
      <xdr:rowOff>88900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528050" y="162179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105410</xdr:rowOff>
    </xdr:from>
    <xdr:ext cx="59626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282940" y="15993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99060</xdr:rowOff>
    </xdr:from>
    <xdr:to>
      <xdr:col>41</xdr:col>
      <xdr:colOff>50800</xdr:colOff>
      <xdr:row>98</xdr:row>
      <xdr:rowOff>107950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835140" y="16329660"/>
          <a:ext cx="869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11430</xdr:rowOff>
    </xdr:from>
    <xdr:to>
      <xdr:col>41</xdr:col>
      <xdr:colOff>101600</xdr:colOff>
      <xdr:row>98</xdr:row>
      <xdr:rowOff>113030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654290" y="1624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129540</xdr:rowOff>
    </xdr:from>
    <xdr:ext cx="59626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412990" y="16017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3810</xdr:rowOff>
    </xdr:from>
    <xdr:to>
      <xdr:col>36</xdr:col>
      <xdr:colOff>165100</xdr:colOff>
      <xdr:row>98</xdr:row>
      <xdr:rowOff>105410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784340" y="162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121920</xdr:rowOff>
    </xdr:from>
    <xdr:ext cx="596265" cy="25590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539230" y="1600962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118110</xdr:rowOff>
    </xdr:from>
    <xdr:to>
      <xdr:col>55</xdr:col>
      <xdr:colOff>50800</xdr:colOff>
      <xdr:row>98</xdr:row>
      <xdr:rowOff>48260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220960" y="161772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140970</xdr:rowOff>
    </xdr:from>
    <xdr:ext cx="598170" cy="259080"/>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318750" y="16028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23495</xdr:rowOff>
    </xdr:from>
    <xdr:to>
      <xdr:col>50</xdr:col>
      <xdr:colOff>165100</xdr:colOff>
      <xdr:row>98</xdr:row>
      <xdr:rowOff>125095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3980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116205</xdr:rowOff>
    </xdr:from>
    <xdr:ext cx="59626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152890" y="163468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66040</xdr:rowOff>
    </xdr:from>
    <xdr:to>
      <xdr:col>46</xdr:col>
      <xdr:colOff>38100</xdr:colOff>
      <xdr:row>98</xdr:row>
      <xdr:rowOff>167640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528050" y="16296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158750</xdr:rowOff>
    </xdr:from>
    <xdr:ext cx="53149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315325" y="16389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57150</xdr:rowOff>
    </xdr:from>
    <xdr:to>
      <xdr:col>41</xdr:col>
      <xdr:colOff>101600</xdr:colOff>
      <xdr:row>98</xdr:row>
      <xdr:rowOff>158750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65429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149860</xdr:rowOff>
    </xdr:from>
    <xdr:ext cx="53149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445375" y="16380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48260</xdr:rowOff>
    </xdr:from>
    <xdr:to>
      <xdr:col>36</xdr:col>
      <xdr:colOff>165100</xdr:colOff>
      <xdr:row>98</xdr:row>
      <xdr:rowOff>149860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78434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140970</xdr:rowOff>
    </xdr:from>
    <xdr:ext cx="53149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571615" y="16371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88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6025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53240" y="6353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3090"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614150" y="5985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3090" cy="25654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614150" y="5619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090"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614150" y="5255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090"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614150" y="4886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590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614150" y="4518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17780</xdr:rowOff>
    </xdr:from>
    <xdr:to>
      <xdr:col>85</xdr:col>
      <xdr:colOff>126365</xdr:colOff>
      <xdr:row>39</xdr:row>
      <xdr:rowOff>1270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993745" y="5142230"/>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5080</xdr:rowOff>
    </xdr:from>
    <xdr:ext cx="534035"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046450" y="645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xdr:rowOff>
    </xdr:from>
    <xdr:to>
      <xdr:col>86</xdr:col>
      <xdr:colOff>25400</xdr:colOff>
      <xdr:row>39</xdr:row>
      <xdr:rowOff>1270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906750" y="6446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135255</xdr:rowOff>
    </xdr:from>
    <xdr:ext cx="598170" cy="25654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046450" y="492950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367,233</a:t>
          </a:r>
          <a:endParaRPr kumimoji="1" lang="ja-JP" altLang="en-US" sz="1000" b="1">
            <a:latin typeface="ＭＳ Ｐゴシック"/>
          </a:endParaRPr>
        </a:p>
      </xdr:txBody>
    </xdr:sp>
    <xdr:clientData/>
  </xdr:oneCellAnchor>
  <xdr:twoCellAnchor>
    <xdr:from>
      <xdr:col>85</xdr:col>
      <xdr:colOff>38100</xdr:colOff>
      <xdr:row>31</xdr:row>
      <xdr:rowOff>17780</xdr:rowOff>
    </xdr:from>
    <xdr:to>
      <xdr:col>86</xdr:col>
      <xdr:colOff>25400</xdr:colOff>
      <xdr:row>31</xdr:row>
      <xdr:rowOff>17780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906750" y="5142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123190</xdr:rowOff>
    </xdr:from>
    <xdr:to>
      <xdr:col>85</xdr:col>
      <xdr:colOff>127000</xdr:colOff>
      <xdr:row>38</xdr:row>
      <xdr:rowOff>20320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172690" y="6238240"/>
          <a:ext cx="82296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76200</xdr:rowOff>
    </xdr:from>
    <xdr:ext cx="534035" cy="25654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046450" y="619125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944850" y="621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20320</xdr:rowOff>
    </xdr:from>
    <xdr:to>
      <xdr:col>81</xdr:col>
      <xdr:colOff>50800</xdr:colOff>
      <xdr:row>38</xdr:row>
      <xdr:rowOff>29845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302740" y="630047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94615</xdr:rowOff>
    </xdr:from>
    <xdr:to>
      <xdr:col>81</xdr:col>
      <xdr:colOff>101600</xdr:colOff>
      <xdr:row>38</xdr:row>
      <xdr:rowOff>24765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121890" y="6209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41275</xdr:rowOff>
    </xdr:from>
    <xdr:ext cx="531495" cy="25654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912975" y="599122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26670</xdr:rowOff>
    </xdr:from>
    <xdr:to>
      <xdr:col>76</xdr:col>
      <xdr:colOff>114300</xdr:colOff>
      <xdr:row>38</xdr:row>
      <xdr:rowOff>29845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432790" y="6306820"/>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106680</xdr:rowOff>
    </xdr:from>
    <xdr:to>
      <xdr:col>76</xdr:col>
      <xdr:colOff>165100</xdr:colOff>
      <xdr:row>38</xdr:row>
      <xdr:rowOff>36830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251940" y="622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53340</xdr:rowOff>
    </xdr:from>
    <xdr:ext cx="531495" cy="25590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039215" y="6003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5080</xdr:rowOff>
    </xdr:from>
    <xdr:to>
      <xdr:col>71</xdr:col>
      <xdr:colOff>177800</xdr:colOff>
      <xdr:row>38</xdr:row>
      <xdr:rowOff>26670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559030" y="6285230"/>
          <a:ext cx="8737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71755</xdr:rowOff>
    </xdr:from>
    <xdr:to>
      <xdr:col>72</xdr:col>
      <xdr:colOff>38100</xdr:colOff>
      <xdr:row>38</xdr:row>
      <xdr:rowOff>1905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381990" y="61868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18415</xdr:rowOff>
    </xdr:from>
    <xdr:ext cx="531495" cy="25590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169265" y="59683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128270</xdr:rowOff>
    </xdr:from>
    <xdr:to>
      <xdr:col>67</xdr:col>
      <xdr:colOff>101600</xdr:colOff>
      <xdr:row>38</xdr:row>
      <xdr:rowOff>58420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50823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50165</xdr:rowOff>
    </xdr:from>
    <xdr:ext cx="53149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299315" y="63303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72390</xdr:rowOff>
    </xdr:from>
    <xdr:to>
      <xdr:col>85</xdr:col>
      <xdr:colOff>177800</xdr:colOff>
      <xdr:row>38</xdr:row>
      <xdr:rowOff>2540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944850" y="6187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95250</xdr:rowOff>
    </xdr:from>
    <xdr:ext cx="534035" cy="2584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046450" y="604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140970</xdr:rowOff>
    </xdr:from>
    <xdr:to>
      <xdr:col>81</xdr:col>
      <xdr:colOff>101600</xdr:colOff>
      <xdr:row>38</xdr:row>
      <xdr:rowOff>71120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121890" y="6256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62230</xdr:rowOff>
    </xdr:from>
    <xdr:ext cx="531495" cy="2584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912975" y="63423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150495</xdr:rowOff>
    </xdr:from>
    <xdr:to>
      <xdr:col>76</xdr:col>
      <xdr:colOff>165100</xdr:colOff>
      <xdr:row>38</xdr:row>
      <xdr:rowOff>80645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251940" y="6265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71755</xdr:rowOff>
    </xdr:from>
    <xdr:ext cx="53149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039215" y="63519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147320</xdr:rowOff>
    </xdr:from>
    <xdr:to>
      <xdr:col>72</xdr:col>
      <xdr:colOff>38100</xdr:colOff>
      <xdr:row>38</xdr:row>
      <xdr:rowOff>77470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381990" y="62623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68580</xdr:rowOff>
    </xdr:from>
    <xdr:ext cx="53149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169265" y="6348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125730</xdr:rowOff>
    </xdr:from>
    <xdr:to>
      <xdr:col>67</xdr:col>
      <xdr:colOff>101600</xdr:colOff>
      <xdr:row>38</xdr:row>
      <xdr:rowOff>55880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508230" y="624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72390</xdr:rowOff>
    </xdr:from>
    <xdr:ext cx="53149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299315" y="6022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88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6025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9835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6380"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53240" y="9655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3090"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614150" y="9287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3090" cy="25654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14150" y="8921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090" cy="2584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614150" y="8557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84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614150" y="8188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590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614150" y="7820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4445</xdr:rowOff>
    </xdr:from>
    <xdr:to>
      <xdr:col>85</xdr:col>
      <xdr:colOff>126365</xdr:colOff>
      <xdr:row>57</xdr:row>
      <xdr:rowOff>155575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993745" y="826579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159385</xdr:rowOff>
    </xdr:from>
    <xdr:ext cx="534035" cy="257810"/>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046450" y="95764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60,799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155575</xdr:rowOff>
    </xdr:from>
    <xdr:to>
      <xdr:col>86</xdr:col>
      <xdr:colOff>25400</xdr:colOff>
      <xdr:row>57</xdr:row>
      <xdr:rowOff>155575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906750" y="95726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122555</xdr:rowOff>
    </xdr:from>
    <xdr:ext cx="598170" cy="25590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046450" y="805370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415,454</a:t>
          </a:r>
          <a:endParaRPr kumimoji="1" lang="ja-JP" altLang="en-US" sz="1000" b="1">
            <a:latin typeface="ＭＳ Ｐゴシック"/>
          </a:endParaRPr>
        </a:p>
      </xdr:txBody>
    </xdr:sp>
    <xdr:clientData/>
  </xdr:oneCellAnchor>
  <xdr:twoCellAnchor>
    <xdr:from>
      <xdr:col>85</xdr:col>
      <xdr:colOff>38100</xdr:colOff>
      <xdr:row>50</xdr:row>
      <xdr:rowOff>4445</xdr:rowOff>
    </xdr:from>
    <xdr:to>
      <xdr:col>86</xdr:col>
      <xdr:colOff>25400</xdr:colOff>
      <xdr:row>50</xdr:row>
      <xdr:rowOff>4445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906750" y="82657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11430</xdr:rowOff>
    </xdr:from>
    <xdr:to>
      <xdr:col>85</xdr:col>
      <xdr:colOff>127000</xdr:colOff>
      <xdr:row>56</xdr:row>
      <xdr:rowOff>36830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172690" y="9263380"/>
          <a:ext cx="8229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24765</xdr:rowOff>
    </xdr:from>
    <xdr:ext cx="598170" cy="2584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046450" y="927671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121,224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46355</xdr:rowOff>
    </xdr:from>
    <xdr:to>
      <xdr:col>85</xdr:col>
      <xdr:colOff>177800</xdr:colOff>
      <xdr:row>56</xdr:row>
      <xdr:rowOff>147955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944850" y="92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36830</xdr:rowOff>
    </xdr:from>
    <xdr:to>
      <xdr:col>81</xdr:col>
      <xdr:colOff>50800</xdr:colOff>
      <xdr:row>57</xdr:row>
      <xdr:rowOff>146685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302740" y="9288780"/>
          <a:ext cx="86995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74930</xdr:rowOff>
    </xdr:from>
    <xdr:to>
      <xdr:col>81</xdr:col>
      <xdr:colOff>101600</xdr:colOff>
      <xdr:row>57</xdr:row>
      <xdr:rowOff>4445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121890" y="93268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165100</xdr:rowOff>
    </xdr:from>
    <xdr:ext cx="596265" cy="25654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880590" y="94170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21590</xdr:rowOff>
    </xdr:from>
    <xdr:to>
      <xdr:col>76</xdr:col>
      <xdr:colOff>114300</xdr:colOff>
      <xdr:row>57</xdr:row>
      <xdr:rowOff>146685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432790" y="9438640"/>
          <a:ext cx="86995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80645</xdr:rowOff>
    </xdr:from>
    <xdr:to>
      <xdr:col>76</xdr:col>
      <xdr:colOff>165100</xdr:colOff>
      <xdr:row>57</xdr:row>
      <xdr:rowOff>10795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251940" y="9332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27305</xdr:rowOff>
    </xdr:from>
    <xdr:ext cx="596265" cy="2584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006830" y="91141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21590</xdr:rowOff>
    </xdr:from>
    <xdr:to>
      <xdr:col>71</xdr:col>
      <xdr:colOff>177800</xdr:colOff>
      <xdr:row>57</xdr:row>
      <xdr:rowOff>61595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559030" y="9438640"/>
          <a:ext cx="8737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86995</xdr:rowOff>
    </xdr:from>
    <xdr:to>
      <xdr:col>72</xdr:col>
      <xdr:colOff>38100</xdr:colOff>
      <xdr:row>57</xdr:row>
      <xdr:rowOff>17780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381990" y="933894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33655</xdr:rowOff>
    </xdr:from>
    <xdr:ext cx="596265" cy="2584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136880" y="912050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88900</xdr:rowOff>
    </xdr:from>
    <xdr:to>
      <xdr:col>67</xdr:col>
      <xdr:colOff>101600</xdr:colOff>
      <xdr:row>57</xdr:row>
      <xdr:rowOff>19050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508230" y="9340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55</xdr:row>
      <xdr:rowOff>35560</xdr:rowOff>
    </xdr:from>
    <xdr:ext cx="59626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266930" y="91224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132080</xdr:rowOff>
    </xdr:from>
    <xdr:to>
      <xdr:col>85</xdr:col>
      <xdr:colOff>177800</xdr:colOff>
      <xdr:row>56</xdr:row>
      <xdr:rowOff>62230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944850" y="921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154940</xdr:rowOff>
    </xdr:from>
    <xdr:ext cx="598170" cy="25590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046450" y="907669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157480</xdr:rowOff>
    </xdr:from>
    <xdr:to>
      <xdr:col>81</xdr:col>
      <xdr:colOff>101600</xdr:colOff>
      <xdr:row>56</xdr:row>
      <xdr:rowOff>87630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121890" y="924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104140</xdr:rowOff>
    </xdr:from>
    <xdr:ext cx="59626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880590" y="9025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95885</xdr:rowOff>
    </xdr:from>
    <xdr:to>
      <xdr:col>76</xdr:col>
      <xdr:colOff>165100</xdr:colOff>
      <xdr:row>58</xdr:row>
      <xdr:rowOff>26035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251940" y="9512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17780</xdr:rowOff>
    </xdr:from>
    <xdr:ext cx="531495" cy="25590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039215" y="95999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142240</xdr:rowOff>
    </xdr:from>
    <xdr:to>
      <xdr:col>72</xdr:col>
      <xdr:colOff>38100</xdr:colOff>
      <xdr:row>57</xdr:row>
      <xdr:rowOff>72390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381990" y="93941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63500</xdr:rowOff>
    </xdr:from>
    <xdr:ext cx="531495" cy="25590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169265" y="9480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10795</xdr:rowOff>
    </xdr:from>
    <xdr:to>
      <xdr:col>67</xdr:col>
      <xdr:colOff>101600</xdr:colOff>
      <xdr:row>57</xdr:row>
      <xdr:rowOff>112395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508230" y="94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103505</xdr:rowOff>
    </xdr:from>
    <xdr:ext cx="53149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299315" y="9520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88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60250" y="11074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53240" y="12957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090"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614150" y="12589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165100</xdr:rowOff>
    </xdr:from>
    <xdr:ext cx="593090" cy="25654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614150" y="122237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090" cy="2584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614150" y="118592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84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614150" y="114909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590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14150" y="11122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17145</xdr:rowOff>
    </xdr:from>
    <xdr:to>
      <xdr:col>85</xdr:col>
      <xdr:colOff>126365</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993745" y="11580495"/>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8920" cy="25908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0464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90675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134620</xdr:rowOff>
    </xdr:from>
    <xdr:ext cx="598170" cy="25654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046450" y="1136777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412,282</a:t>
          </a:r>
          <a:endParaRPr kumimoji="1" lang="ja-JP" altLang="en-US" sz="1000" b="1">
            <a:latin typeface="ＭＳ Ｐゴシック"/>
          </a:endParaRPr>
        </a:p>
      </xdr:txBody>
    </xdr:sp>
    <xdr:clientData/>
  </xdr:oneCellAnchor>
  <xdr:twoCellAnchor>
    <xdr:from>
      <xdr:col>85</xdr:col>
      <xdr:colOff>38100</xdr:colOff>
      <xdr:row>70</xdr:row>
      <xdr:rowOff>17145</xdr:rowOff>
    </xdr:from>
    <xdr:to>
      <xdr:col>86</xdr:col>
      <xdr:colOff>25400</xdr:colOff>
      <xdr:row>70</xdr:row>
      <xdr:rowOff>17145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906750" y="11580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114935</xdr:rowOff>
    </xdr:from>
    <xdr:to>
      <xdr:col>85</xdr:col>
      <xdr:colOff>127000</xdr:colOff>
      <xdr:row>78</xdr:row>
      <xdr:rowOff>93980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172690" y="12833985"/>
          <a:ext cx="82296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63500</xdr:rowOff>
    </xdr:from>
    <xdr:ext cx="534035" cy="25590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046450" y="12782550"/>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40640</xdr:rowOff>
    </xdr:from>
    <xdr:to>
      <xdr:col>85</xdr:col>
      <xdr:colOff>177800</xdr:colOff>
      <xdr:row>78</xdr:row>
      <xdr:rowOff>141605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944850" y="12924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139700</xdr:rowOff>
    </xdr:from>
    <xdr:to>
      <xdr:col>81</xdr:col>
      <xdr:colOff>50800</xdr:colOff>
      <xdr:row>77</xdr:row>
      <xdr:rowOff>114935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302740" y="12693650"/>
          <a:ext cx="8699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41275</xdr:rowOff>
    </xdr:from>
    <xdr:to>
      <xdr:col>81</xdr:col>
      <xdr:colOff>101600</xdr:colOff>
      <xdr:row>78</xdr:row>
      <xdr:rowOff>143510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121890" y="1292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133985</xdr:rowOff>
    </xdr:from>
    <xdr:ext cx="531495" cy="25654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912975" y="130181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139700</xdr:rowOff>
    </xdr:from>
    <xdr:to>
      <xdr:col>76</xdr:col>
      <xdr:colOff>114300</xdr:colOff>
      <xdr:row>78</xdr:row>
      <xdr:rowOff>35560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432790" y="12693650"/>
          <a:ext cx="86995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44450</xdr:rowOff>
    </xdr:from>
    <xdr:to>
      <xdr:col>76</xdr:col>
      <xdr:colOff>165100</xdr:colOff>
      <xdr:row>78</xdr:row>
      <xdr:rowOff>146050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25194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137160</xdr:rowOff>
    </xdr:from>
    <xdr:ext cx="53149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039215" y="13021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35560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559030" y="12919710"/>
          <a:ext cx="87376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111760</xdr:rowOff>
    </xdr:from>
    <xdr:to>
      <xdr:col>72</xdr:col>
      <xdr:colOff>38100</xdr:colOff>
      <xdr:row>79</xdr:row>
      <xdr:rowOff>41910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381990" y="129959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33020</xdr:rowOff>
    </xdr:from>
    <xdr:ext cx="53149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169265" y="13082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118110</xdr:rowOff>
    </xdr:from>
    <xdr:to>
      <xdr:col>67</xdr:col>
      <xdr:colOff>101600</xdr:colOff>
      <xdr:row>79</xdr:row>
      <xdr:rowOff>48260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508230" y="13002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64770</xdr:rowOff>
    </xdr:from>
    <xdr:ext cx="531495" cy="25590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299315" y="12783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43180</xdr:rowOff>
    </xdr:from>
    <xdr:to>
      <xdr:col>85</xdr:col>
      <xdr:colOff>177800</xdr:colOff>
      <xdr:row>78</xdr:row>
      <xdr:rowOff>144780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94485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18415</xdr:rowOff>
    </xdr:from>
    <xdr:ext cx="534035" cy="25590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046450" y="1290256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64135</xdr:rowOff>
    </xdr:from>
    <xdr:to>
      <xdr:col>81</xdr:col>
      <xdr:colOff>101600</xdr:colOff>
      <xdr:row>77</xdr:row>
      <xdr:rowOff>165100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121890" y="12783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10795</xdr:rowOff>
    </xdr:from>
    <xdr:ext cx="531495" cy="2584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912975" y="125647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88900</xdr:rowOff>
    </xdr:from>
    <xdr:to>
      <xdr:col>76</xdr:col>
      <xdr:colOff>165100</xdr:colOff>
      <xdr:row>77</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251940" y="12642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35560</xdr:rowOff>
    </xdr:from>
    <xdr:ext cx="59626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006830" y="124244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156210</xdr:rowOff>
    </xdr:from>
    <xdr:to>
      <xdr:col>72</xdr:col>
      <xdr:colOff>38100</xdr:colOff>
      <xdr:row>78</xdr:row>
      <xdr:rowOff>86360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381990" y="128752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102870</xdr:rowOff>
    </xdr:from>
    <xdr:ext cx="53149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169265" y="12656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50823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6380" cy="25590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38380" y="131356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88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60250" y="14376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590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53240" y="162280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590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614150" y="157708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590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614150" y="15313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3090" cy="25654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614150" y="148653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590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614150" y="144246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102870</xdr:rowOff>
    </xdr:from>
    <xdr:to>
      <xdr:col>85</xdr:col>
      <xdr:colOff>126365</xdr:colOff>
      <xdr:row>98</xdr:row>
      <xdr:rowOff>138430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993745" y="1496822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7825" cy="259080"/>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046450" y="163728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906750" y="16369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50165</xdr:rowOff>
    </xdr:from>
    <xdr:ext cx="598170" cy="2584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046450" y="14750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616,035</a:t>
          </a:r>
          <a:endParaRPr kumimoji="1" lang="ja-JP" altLang="en-US" sz="1000" b="1">
            <a:latin typeface="ＭＳ Ｐゴシック"/>
          </a:endParaRPr>
        </a:p>
      </xdr:txBody>
    </xdr:sp>
    <xdr:clientData/>
  </xdr:oneCellAnchor>
  <xdr:twoCellAnchor>
    <xdr:from>
      <xdr:col>85</xdr:col>
      <xdr:colOff>38100</xdr:colOff>
      <xdr:row>90</xdr:row>
      <xdr:rowOff>102870</xdr:rowOff>
    </xdr:from>
    <xdr:to>
      <xdr:col>86</xdr:col>
      <xdr:colOff>25400</xdr:colOff>
      <xdr:row>90</xdr:row>
      <xdr:rowOff>102870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906750" y="14968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167005</xdr:rowOff>
    </xdr:from>
    <xdr:to>
      <xdr:col>85</xdr:col>
      <xdr:colOff>127000</xdr:colOff>
      <xdr:row>97</xdr:row>
      <xdr:rowOff>52070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172690" y="16054705"/>
          <a:ext cx="82296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118110</xdr:rowOff>
    </xdr:from>
    <xdr:ext cx="598170" cy="259080"/>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046450" y="1600581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139700</xdr:rowOff>
    </xdr:from>
    <xdr:to>
      <xdr:col>85</xdr:col>
      <xdr:colOff>177800</xdr:colOff>
      <xdr:row>97</xdr:row>
      <xdr:rowOff>69850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944850" y="160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52070</xdr:rowOff>
    </xdr:from>
    <xdr:to>
      <xdr:col>81</xdr:col>
      <xdr:colOff>50800</xdr:colOff>
      <xdr:row>97</xdr:row>
      <xdr:rowOff>75565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302740" y="16111220"/>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143510</xdr:rowOff>
    </xdr:from>
    <xdr:to>
      <xdr:col>81</xdr:col>
      <xdr:colOff>101600</xdr:colOff>
      <xdr:row>97</xdr:row>
      <xdr:rowOff>73660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121890" y="1603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90170</xdr:rowOff>
    </xdr:from>
    <xdr:ext cx="596265"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880590" y="15806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75565</xdr:rowOff>
    </xdr:from>
    <xdr:to>
      <xdr:col>76</xdr:col>
      <xdr:colOff>114300</xdr:colOff>
      <xdr:row>97</xdr:row>
      <xdr:rowOff>86995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432790" y="1613471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150495</xdr:rowOff>
    </xdr:from>
    <xdr:to>
      <xdr:col>76</xdr:col>
      <xdr:colOff>165100</xdr:colOff>
      <xdr:row>97</xdr:row>
      <xdr:rowOff>80645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25194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97790</xdr:rowOff>
    </xdr:from>
    <xdr:ext cx="596265" cy="25590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006830" y="1581404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86995</xdr:rowOff>
    </xdr:from>
    <xdr:to>
      <xdr:col>71</xdr:col>
      <xdr:colOff>177800</xdr:colOff>
      <xdr:row>97</xdr:row>
      <xdr:rowOff>93980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559030" y="16146145"/>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169545</xdr:rowOff>
    </xdr:from>
    <xdr:to>
      <xdr:col>72</xdr:col>
      <xdr:colOff>38100</xdr:colOff>
      <xdr:row>97</xdr:row>
      <xdr:rowOff>99695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381990" y="160572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116205</xdr:rowOff>
    </xdr:from>
    <xdr:ext cx="59626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136880" y="15832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16510</xdr:rowOff>
    </xdr:from>
    <xdr:to>
      <xdr:col>67</xdr:col>
      <xdr:colOff>101600</xdr:colOff>
      <xdr:row>97</xdr:row>
      <xdr:rowOff>118110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508230" y="1607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134620</xdr:rowOff>
    </xdr:from>
    <xdr:ext cx="596265" cy="25590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266930" y="1585087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116205</xdr:rowOff>
    </xdr:from>
    <xdr:to>
      <xdr:col>85</xdr:col>
      <xdr:colOff>177800</xdr:colOff>
      <xdr:row>97</xdr:row>
      <xdr:rowOff>46355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944850" y="160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139065</xdr:rowOff>
    </xdr:from>
    <xdr:ext cx="598170" cy="259080"/>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046450" y="15855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138,091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635</xdr:rowOff>
    </xdr:from>
    <xdr:to>
      <xdr:col>81</xdr:col>
      <xdr:colOff>101600</xdr:colOff>
      <xdr:row>97</xdr:row>
      <xdr:rowOff>102235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121890" y="160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93345</xdr:rowOff>
    </xdr:from>
    <xdr:ext cx="5962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880590" y="161524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24765</xdr:rowOff>
    </xdr:from>
    <xdr:to>
      <xdr:col>76</xdr:col>
      <xdr:colOff>165100</xdr:colOff>
      <xdr:row>97</xdr:row>
      <xdr:rowOff>126365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25194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117475</xdr:rowOff>
    </xdr:from>
    <xdr:ext cx="59626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006830" y="161766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36195</xdr:rowOff>
    </xdr:from>
    <xdr:to>
      <xdr:col>72</xdr:col>
      <xdr:colOff>38100</xdr:colOff>
      <xdr:row>97</xdr:row>
      <xdr:rowOff>137795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381990" y="160953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128905</xdr:rowOff>
    </xdr:from>
    <xdr:ext cx="53149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169265" y="16188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43180</xdr:rowOff>
    </xdr:from>
    <xdr:to>
      <xdr:col>67</xdr:col>
      <xdr:colOff>101600</xdr:colOff>
      <xdr:row>97</xdr:row>
      <xdr:rowOff>144780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50823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135890</xdr:rowOff>
    </xdr:from>
    <xdr:ext cx="53149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299315" y="16195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88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87950" y="4470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80940" y="6353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4650"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552670" y="598551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4820" cy="25654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466310" y="56197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466310" y="52552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84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466310" y="48869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590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466310" y="4518660"/>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62865</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717635" y="64897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86360</xdr:rowOff>
    </xdr:from>
    <xdr:ext cx="248920" cy="25590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1770340" y="653161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248920" cy="25590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1770340" y="620141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90039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8920" cy="256540"/>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1770340" y="6423660"/>
          <a:ext cx="2489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66874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0266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4445</xdr:rowOff>
    </xdr:from>
    <xdr:to>
      <xdr:col>112</xdr:col>
      <xdr:colOff>38100</xdr:colOff>
      <xdr:row>31</xdr:row>
      <xdr:rowOff>106045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849590" y="51288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29</xdr:row>
      <xdr:rowOff>122555</xdr:rowOff>
    </xdr:from>
    <xdr:ext cx="467360" cy="25590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669250" y="491680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15668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975830" y="6245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77470</xdr:rowOff>
    </xdr:from>
    <xdr:ext cx="377825" cy="25654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841210" y="602742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673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10588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036030" y="65316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99060</xdr:rowOff>
    </xdr:from>
    <xdr:to>
      <xdr:col>98</xdr:col>
      <xdr:colOff>38100</xdr:colOff>
      <xdr:row>38</xdr:row>
      <xdr:rowOff>29210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235930" y="62141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45720</xdr:rowOff>
    </xdr:from>
    <xdr:ext cx="377825"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101310" y="5995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6687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29210</xdr:rowOff>
    </xdr:from>
    <xdr:ext cx="248920" cy="25590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1770340" y="63093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8495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775930" y="65316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9758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905980" y="65316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10588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111760</xdr:rowOff>
    </xdr:from>
    <xdr:ext cx="246380" cy="25654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036030" y="62268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23593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162270" y="65316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88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887950" y="77724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6380" cy="25654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680940" y="892175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590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680940" y="78206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8920" cy="259080"/>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8920" cy="259080"/>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8920" cy="259080"/>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77593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90598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03603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16227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8920" cy="2584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77593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90598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03603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162270" y="8792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議会費は、類似団体と比べ、人口に対する議員定数が多いことなどから高い数値となっている。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民生費が類似団体平均を上回っているのは、高齢者福祉施設を運営していることによる高齢者福祉費の増加によるものである。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教育費が増加傾向にあるのは、令和２年度からの義務教育学校整備事業に伴う普通建設事業費の増によるものである。</a:t>
          </a:r>
          <a:endParaRPr lang="ja-JP" altLang="ja-JP" sz="1300">
            <a:solidFill>
              <a:schemeClr val="tx1"/>
            </a:solidFill>
            <a:effectLst/>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　財政調整基金は、適切な財源確保と歳出の精査により、取崩しを回避しており、剰余金の積立てにより前年度比で増加している。</a:t>
          </a:r>
          <a:endParaRPr kumimoji="1" lang="en-US" altLang="ja-JP" sz="1300">
            <a:solidFill>
              <a:srgbClr val="FF0000"/>
            </a:solidFill>
            <a:effectLst/>
            <a:latin typeface="ＭＳ Ｐゴシック"/>
            <a:ea typeface="ＭＳ Ｐゴシック"/>
            <a:cs typeface="+mn-cs"/>
          </a:endParaRPr>
        </a:p>
        <a:p>
          <a:r>
            <a:rPr kumimoji="1" lang="ja-JP" altLang="en-US" sz="1300">
              <a:solidFill>
                <a:schemeClr val="tx1"/>
              </a:solidFill>
              <a:effectLst/>
              <a:latin typeface="ＭＳ Ｐゴシック"/>
              <a:ea typeface="ＭＳ Ｐゴシック"/>
              <a:cs typeface="+mn-cs"/>
            </a:rPr>
            <a:t>　実質収支は、令和２年度から横ばいを推移している。</a:t>
          </a:r>
          <a:endParaRPr kumimoji="1" lang="en-US" altLang="ja-JP" sz="1300">
            <a:solidFill>
              <a:schemeClr val="tx1"/>
            </a:solidFill>
            <a:effectLst/>
            <a:latin typeface="ＭＳ Ｐゴシック"/>
            <a:ea typeface="ＭＳ Ｐゴシック"/>
            <a:cs typeface="+mn-cs"/>
          </a:endParaRPr>
        </a:p>
        <a:p>
          <a:r>
            <a:rPr kumimoji="1" lang="ja-JP" altLang="en-US" sz="1300">
              <a:solidFill>
                <a:schemeClr val="tx1"/>
              </a:solidFill>
              <a:effectLst/>
              <a:latin typeface="ＭＳ Ｐゴシック"/>
              <a:ea typeface="ＭＳ Ｐゴシック"/>
              <a:cs typeface="+mn-cs"/>
            </a:rPr>
            <a:t>　実質単年度収支は、赤字に転じたため、事務事業の見直し等、</a:t>
          </a:r>
          <a:r>
            <a:rPr kumimoji="1" lang="ja-JP" altLang="ja-JP" sz="1300">
              <a:solidFill>
                <a:schemeClr val="tx1"/>
              </a:solidFill>
              <a:effectLst/>
              <a:latin typeface="ＭＳ Ｐゴシック"/>
              <a:ea typeface="ＭＳ Ｐゴシック"/>
              <a:cs typeface="+mn-cs"/>
            </a:rPr>
            <a:t>行政改革への取組を通じて健全な行政運営に努めていく。</a:t>
          </a:r>
          <a:endParaRPr lang="ja-JP" altLang="ja-JP" sz="1300">
            <a:solidFill>
              <a:schemeClr val="tx1"/>
            </a:solidFill>
            <a:effectLst/>
            <a:latin typeface="ＭＳ Ｐゴシック"/>
            <a:ea typeface="ＭＳ Ｐゴシック"/>
          </a:endParaRPr>
        </a:p>
        <a:p>
          <a:endParaRPr kumimoji="1" lang="ja-JP" altLang="en-US" sz="1400">
            <a:solidFill>
              <a:schemeClr val="tx1"/>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群馬県南牧村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公営企業会計においては、一般会計からの繰入金により、経常収支の赤字化を抑制できている状況のため、独立採算制の原則に基づき、料金の見直しを検討する必要がある。</a:t>
          </a:r>
          <a:endParaRPr lang="ja-JP" altLang="ja-JP" sz="1300">
            <a:solidFill>
              <a:schemeClr val="tx1"/>
            </a:solidFill>
            <a:effectLst/>
            <a:latin typeface="ＭＳ Ｐゴシック"/>
            <a:ea typeface="ＭＳ Ｐゴシック"/>
          </a:endParaRPr>
        </a:p>
        <a:p>
          <a:endParaRPr kumimoji="1" lang="ja-JP" altLang="en-US" sz="1400">
            <a:solidFill>
              <a:schemeClr val="tx1"/>
            </a:solidFill>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5" t="s">
        <v>136</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5" x14ac:dyDescent="0.2">
      <c r="B2" s="3" t="s">
        <v>137</v>
      </c>
      <c r="C2" s="3"/>
      <c r="D2" s="10"/>
    </row>
    <row r="3" spans="1:119" ht="18.75" customHeight="1" x14ac:dyDescent="0.2">
      <c r="A3" s="2"/>
      <c r="B3" s="379" t="s">
        <v>139</v>
      </c>
      <c r="C3" s="380"/>
      <c r="D3" s="380"/>
      <c r="E3" s="381"/>
      <c r="F3" s="381"/>
      <c r="G3" s="381"/>
      <c r="H3" s="381"/>
      <c r="I3" s="381"/>
      <c r="J3" s="381"/>
      <c r="K3" s="381"/>
      <c r="L3" s="381" t="s">
        <v>142</v>
      </c>
      <c r="M3" s="381"/>
      <c r="N3" s="381"/>
      <c r="O3" s="381"/>
      <c r="P3" s="381"/>
      <c r="Q3" s="381"/>
      <c r="R3" s="387"/>
      <c r="S3" s="387"/>
      <c r="T3" s="387"/>
      <c r="U3" s="387"/>
      <c r="V3" s="388"/>
      <c r="W3" s="392" t="s">
        <v>144</v>
      </c>
      <c r="X3" s="393"/>
      <c r="Y3" s="393"/>
      <c r="Z3" s="393"/>
      <c r="AA3" s="393"/>
      <c r="AB3" s="380"/>
      <c r="AC3" s="387" t="s">
        <v>145</v>
      </c>
      <c r="AD3" s="393"/>
      <c r="AE3" s="393"/>
      <c r="AF3" s="393"/>
      <c r="AG3" s="393"/>
      <c r="AH3" s="393"/>
      <c r="AI3" s="393"/>
      <c r="AJ3" s="393"/>
      <c r="AK3" s="393"/>
      <c r="AL3" s="397"/>
      <c r="AM3" s="392" t="s">
        <v>146</v>
      </c>
      <c r="AN3" s="393"/>
      <c r="AO3" s="393"/>
      <c r="AP3" s="393"/>
      <c r="AQ3" s="393"/>
      <c r="AR3" s="393"/>
      <c r="AS3" s="393"/>
      <c r="AT3" s="393"/>
      <c r="AU3" s="393"/>
      <c r="AV3" s="393"/>
      <c r="AW3" s="393"/>
      <c r="AX3" s="397"/>
      <c r="AY3" s="420" t="s">
        <v>7</v>
      </c>
      <c r="AZ3" s="421"/>
      <c r="BA3" s="421"/>
      <c r="BB3" s="421"/>
      <c r="BC3" s="421"/>
      <c r="BD3" s="421"/>
      <c r="BE3" s="421"/>
      <c r="BF3" s="421"/>
      <c r="BG3" s="421"/>
      <c r="BH3" s="421"/>
      <c r="BI3" s="421"/>
      <c r="BJ3" s="421"/>
      <c r="BK3" s="421"/>
      <c r="BL3" s="421"/>
      <c r="BM3" s="546"/>
      <c r="BN3" s="392" t="s">
        <v>150</v>
      </c>
      <c r="BO3" s="393"/>
      <c r="BP3" s="393"/>
      <c r="BQ3" s="393"/>
      <c r="BR3" s="393"/>
      <c r="BS3" s="393"/>
      <c r="BT3" s="393"/>
      <c r="BU3" s="397"/>
      <c r="BV3" s="392" t="s">
        <v>151</v>
      </c>
      <c r="BW3" s="393"/>
      <c r="BX3" s="393"/>
      <c r="BY3" s="393"/>
      <c r="BZ3" s="393"/>
      <c r="CA3" s="393"/>
      <c r="CB3" s="393"/>
      <c r="CC3" s="397"/>
      <c r="CD3" s="420" t="s">
        <v>7</v>
      </c>
      <c r="CE3" s="421"/>
      <c r="CF3" s="421"/>
      <c r="CG3" s="421"/>
      <c r="CH3" s="421"/>
      <c r="CI3" s="421"/>
      <c r="CJ3" s="421"/>
      <c r="CK3" s="421"/>
      <c r="CL3" s="421"/>
      <c r="CM3" s="421"/>
      <c r="CN3" s="421"/>
      <c r="CO3" s="421"/>
      <c r="CP3" s="421"/>
      <c r="CQ3" s="421"/>
      <c r="CR3" s="421"/>
      <c r="CS3" s="546"/>
      <c r="CT3" s="392" t="s">
        <v>154</v>
      </c>
      <c r="CU3" s="393"/>
      <c r="CV3" s="393"/>
      <c r="CW3" s="393"/>
      <c r="CX3" s="393"/>
      <c r="CY3" s="393"/>
      <c r="CZ3" s="393"/>
      <c r="DA3" s="397"/>
      <c r="DB3" s="392" t="s">
        <v>131</v>
      </c>
      <c r="DC3" s="393"/>
      <c r="DD3" s="393"/>
      <c r="DE3" s="393"/>
      <c r="DF3" s="393"/>
      <c r="DG3" s="393"/>
      <c r="DH3" s="393"/>
      <c r="DI3" s="397"/>
    </row>
    <row r="4" spans="1:119" ht="18.75" customHeight="1" x14ac:dyDescent="0.2">
      <c r="A4" s="2"/>
      <c r="B4" s="382"/>
      <c r="C4" s="383"/>
      <c r="D4" s="383"/>
      <c r="E4" s="384"/>
      <c r="F4" s="384"/>
      <c r="G4" s="384"/>
      <c r="H4" s="384"/>
      <c r="I4" s="384"/>
      <c r="J4" s="384"/>
      <c r="K4" s="384"/>
      <c r="L4" s="384"/>
      <c r="M4" s="384"/>
      <c r="N4" s="384"/>
      <c r="O4" s="384"/>
      <c r="P4" s="384"/>
      <c r="Q4" s="384"/>
      <c r="R4" s="389"/>
      <c r="S4" s="389"/>
      <c r="T4" s="389"/>
      <c r="U4" s="389"/>
      <c r="V4" s="390"/>
      <c r="W4" s="394"/>
      <c r="X4" s="395"/>
      <c r="Y4" s="395"/>
      <c r="Z4" s="395"/>
      <c r="AA4" s="395"/>
      <c r="AB4" s="383"/>
      <c r="AC4" s="389"/>
      <c r="AD4" s="395"/>
      <c r="AE4" s="395"/>
      <c r="AF4" s="395"/>
      <c r="AG4" s="395"/>
      <c r="AH4" s="395"/>
      <c r="AI4" s="395"/>
      <c r="AJ4" s="395"/>
      <c r="AK4" s="395"/>
      <c r="AL4" s="398"/>
      <c r="AM4" s="396"/>
      <c r="AN4" s="343"/>
      <c r="AO4" s="343"/>
      <c r="AP4" s="343"/>
      <c r="AQ4" s="343"/>
      <c r="AR4" s="343"/>
      <c r="AS4" s="343"/>
      <c r="AT4" s="343"/>
      <c r="AU4" s="343"/>
      <c r="AV4" s="343"/>
      <c r="AW4" s="343"/>
      <c r="AX4" s="399"/>
      <c r="AY4" s="375" t="s">
        <v>156</v>
      </c>
      <c r="AZ4" s="376"/>
      <c r="BA4" s="376"/>
      <c r="BB4" s="376"/>
      <c r="BC4" s="376"/>
      <c r="BD4" s="376"/>
      <c r="BE4" s="376"/>
      <c r="BF4" s="376"/>
      <c r="BG4" s="376"/>
      <c r="BH4" s="376"/>
      <c r="BI4" s="376"/>
      <c r="BJ4" s="376"/>
      <c r="BK4" s="376"/>
      <c r="BL4" s="376"/>
      <c r="BM4" s="377"/>
      <c r="BN4" s="336">
        <v>2629789</v>
      </c>
      <c r="BO4" s="337"/>
      <c r="BP4" s="337"/>
      <c r="BQ4" s="337"/>
      <c r="BR4" s="337"/>
      <c r="BS4" s="337"/>
      <c r="BT4" s="337"/>
      <c r="BU4" s="338"/>
      <c r="BV4" s="336">
        <v>2528251</v>
      </c>
      <c r="BW4" s="337"/>
      <c r="BX4" s="337"/>
      <c r="BY4" s="337"/>
      <c r="BZ4" s="337"/>
      <c r="CA4" s="337"/>
      <c r="CB4" s="337"/>
      <c r="CC4" s="338"/>
      <c r="CD4" s="513" t="s">
        <v>153</v>
      </c>
      <c r="CE4" s="514"/>
      <c r="CF4" s="514"/>
      <c r="CG4" s="514"/>
      <c r="CH4" s="514"/>
      <c r="CI4" s="514"/>
      <c r="CJ4" s="514"/>
      <c r="CK4" s="514"/>
      <c r="CL4" s="514"/>
      <c r="CM4" s="514"/>
      <c r="CN4" s="514"/>
      <c r="CO4" s="514"/>
      <c r="CP4" s="514"/>
      <c r="CQ4" s="514"/>
      <c r="CR4" s="514"/>
      <c r="CS4" s="515"/>
      <c r="CT4" s="547">
        <v>12.4</v>
      </c>
      <c r="CU4" s="548"/>
      <c r="CV4" s="548"/>
      <c r="CW4" s="548"/>
      <c r="CX4" s="548"/>
      <c r="CY4" s="548"/>
      <c r="CZ4" s="548"/>
      <c r="DA4" s="549"/>
      <c r="DB4" s="547">
        <v>13.6</v>
      </c>
      <c r="DC4" s="548"/>
      <c r="DD4" s="548"/>
      <c r="DE4" s="548"/>
      <c r="DF4" s="548"/>
      <c r="DG4" s="548"/>
      <c r="DH4" s="548"/>
      <c r="DI4" s="549"/>
    </row>
    <row r="5" spans="1:119" ht="18.75" customHeight="1" x14ac:dyDescent="0.2">
      <c r="A5" s="2"/>
      <c r="B5" s="385"/>
      <c r="C5" s="344"/>
      <c r="D5" s="344"/>
      <c r="E5" s="386"/>
      <c r="F5" s="386"/>
      <c r="G5" s="386"/>
      <c r="H5" s="386"/>
      <c r="I5" s="386"/>
      <c r="J5" s="386"/>
      <c r="K5" s="386"/>
      <c r="L5" s="386"/>
      <c r="M5" s="386"/>
      <c r="N5" s="386"/>
      <c r="O5" s="386"/>
      <c r="P5" s="386"/>
      <c r="Q5" s="386"/>
      <c r="R5" s="342"/>
      <c r="S5" s="342"/>
      <c r="T5" s="342"/>
      <c r="U5" s="342"/>
      <c r="V5" s="391"/>
      <c r="W5" s="396"/>
      <c r="X5" s="343"/>
      <c r="Y5" s="343"/>
      <c r="Z5" s="343"/>
      <c r="AA5" s="343"/>
      <c r="AB5" s="344"/>
      <c r="AC5" s="342"/>
      <c r="AD5" s="343"/>
      <c r="AE5" s="343"/>
      <c r="AF5" s="343"/>
      <c r="AG5" s="343"/>
      <c r="AH5" s="343"/>
      <c r="AI5" s="343"/>
      <c r="AJ5" s="343"/>
      <c r="AK5" s="343"/>
      <c r="AL5" s="399"/>
      <c r="AM5" s="484" t="s">
        <v>157</v>
      </c>
      <c r="AN5" s="369"/>
      <c r="AO5" s="369"/>
      <c r="AP5" s="369"/>
      <c r="AQ5" s="369"/>
      <c r="AR5" s="369"/>
      <c r="AS5" s="369"/>
      <c r="AT5" s="370"/>
      <c r="AU5" s="485" t="s">
        <v>76</v>
      </c>
      <c r="AV5" s="486"/>
      <c r="AW5" s="486"/>
      <c r="AX5" s="486"/>
      <c r="AY5" s="458" t="s">
        <v>147</v>
      </c>
      <c r="AZ5" s="459"/>
      <c r="BA5" s="459"/>
      <c r="BB5" s="459"/>
      <c r="BC5" s="459"/>
      <c r="BD5" s="459"/>
      <c r="BE5" s="459"/>
      <c r="BF5" s="459"/>
      <c r="BG5" s="459"/>
      <c r="BH5" s="459"/>
      <c r="BI5" s="459"/>
      <c r="BJ5" s="459"/>
      <c r="BK5" s="459"/>
      <c r="BL5" s="459"/>
      <c r="BM5" s="460"/>
      <c r="BN5" s="330">
        <v>2378194</v>
      </c>
      <c r="BO5" s="331"/>
      <c r="BP5" s="331"/>
      <c r="BQ5" s="331"/>
      <c r="BR5" s="331"/>
      <c r="BS5" s="331"/>
      <c r="BT5" s="331"/>
      <c r="BU5" s="332"/>
      <c r="BV5" s="330">
        <v>2275091</v>
      </c>
      <c r="BW5" s="331"/>
      <c r="BX5" s="331"/>
      <c r="BY5" s="331"/>
      <c r="BZ5" s="331"/>
      <c r="CA5" s="331"/>
      <c r="CB5" s="331"/>
      <c r="CC5" s="332"/>
      <c r="CD5" s="466" t="s">
        <v>159</v>
      </c>
      <c r="CE5" s="436"/>
      <c r="CF5" s="436"/>
      <c r="CG5" s="436"/>
      <c r="CH5" s="436"/>
      <c r="CI5" s="436"/>
      <c r="CJ5" s="436"/>
      <c r="CK5" s="436"/>
      <c r="CL5" s="436"/>
      <c r="CM5" s="436"/>
      <c r="CN5" s="436"/>
      <c r="CO5" s="436"/>
      <c r="CP5" s="436"/>
      <c r="CQ5" s="436"/>
      <c r="CR5" s="436"/>
      <c r="CS5" s="467"/>
      <c r="CT5" s="318">
        <v>83.3</v>
      </c>
      <c r="CU5" s="319"/>
      <c r="CV5" s="319"/>
      <c r="CW5" s="319"/>
      <c r="CX5" s="319"/>
      <c r="CY5" s="319"/>
      <c r="CZ5" s="319"/>
      <c r="DA5" s="320"/>
      <c r="DB5" s="318">
        <v>80.8</v>
      </c>
      <c r="DC5" s="319"/>
      <c r="DD5" s="319"/>
      <c r="DE5" s="319"/>
      <c r="DF5" s="319"/>
      <c r="DG5" s="319"/>
      <c r="DH5" s="319"/>
      <c r="DI5" s="320"/>
    </row>
    <row r="6" spans="1:119" ht="18.75" customHeight="1" x14ac:dyDescent="0.2">
      <c r="A6" s="2"/>
      <c r="B6" s="400" t="s">
        <v>160</v>
      </c>
      <c r="C6" s="341"/>
      <c r="D6" s="341"/>
      <c r="E6" s="401"/>
      <c r="F6" s="401"/>
      <c r="G6" s="401"/>
      <c r="H6" s="401"/>
      <c r="I6" s="401"/>
      <c r="J6" s="401"/>
      <c r="K6" s="401"/>
      <c r="L6" s="401" t="s">
        <v>163</v>
      </c>
      <c r="M6" s="401"/>
      <c r="N6" s="401"/>
      <c r="O6" s="401"/>
      <c r="P6" s="401"/>
      <c r="Q6" s="401"/>
      <c r="R6" s="339"/>
      <c r="S6" s="339"/>
      <c r="T6" s="339"/>
      <c r="U6" s="339"/>
      <c r="V6" s="405"/>
      <c r="W6" s="408" t="s">
        <v>166</v>
      </c>
      <c r="X6" s="340"/>
      <c r="Y6" s="340"/>
      <c r="Z6" s="340"/>
      <c r="AA6" s="340"/>
      <c r="AB6" s="341"/>
      <c r="AC6" s="411" t="s">
        <v>167</v>
      </c>
      <c r="AD6" s="412"/>
      <c r="AE6" s="412"/>
      <c r="AF6" s="412"/>
      <c r="AG6" s="412"/>
      <c r="AH6" s="412"/>
      <c r="AI6" s="412"/>
      <c r="AJ6" s="412"/>
      <c r="AK6" s="412"/>
      <c r="AL6" s="413"/>
      <c r="AM6" s="484" t="s">
        <v>80</v>
      </c>
      <c r="AN6" s="369"/>
      <c r="AO6" s="369"/>
      <c r="AP6" s="369"/>
      <c r="AQ6" s="369"/>
      <c r="AR6" s="369"/>
      <c r="AS6" s="369"/>
      <c r="AT6" s="370"/>
      <c r="AU6" s="485" t="s">
        <v>76</v>
      </c>
      <c r="AV6" s="486"/>
      <c r="AW6" s="486"/>
      <c r="AX6" s="486"/>
      <c r="AY6" s="458" t="s">
        <v>171</v>
      </c>
      <c r="AZ6" s="459"/>
      <c r="BA6" s="459"/>
      <c r="BB6" s="459"/>
      <c r="BC6" s="459"/>
      <c r="BD6" s="459"/>
      <c r="BE6" s="459"/>
      <c r="BF6" s="459"/>
      <c r="BG6" s="459"/>
      <c r="BH6" s="459"/>
      <c r="BI6" s="459"/>
      <c r="BJ6" s="459"/>
      <c r="BK6" s="459"/>
      <c r="BL6" s="459"/>
      <c r="BM6" s="460"/>
      <c r="BN6" s="330">
        <v>251595</v>
      </c>
      <c r="BO6" s="331"/>
      <c r="BP6" s="331"/>
      <c r="BQ6" s="331"/>
      <c r="BR6" s="331"/>
      <c r="BS6" s="331"/>
      <c r="BT6" s="331"/>
      <c r="BU6" s="332"/>
      <c r="BV6" s="330">
        <v>253160</v>
      </c>
      <c r="BW6" s="331"/>
      <c r="BX6" s="331"/>
      <c r="BY6" s="331"/>
      <c r="BZ6" s="331"/>
      <c r="CA6" s="331"/>
      <c r="CB6" s="331"/>
      <c r="CC6" s="332"/>
      <c r="CD6" s="466" t="s">
        <v>172</v>
      </c>
      <c r="CE6" s="436"/>
      <c r="CF6" s="436"/>
      <c r="CG6" s="436"/>
      <c r="CH6" s="436"/>
      <c r="CI6" s="436"/>
      <c r="CJ6" s="436"/>
      <c r="CK6" s="436"/>
      <c r="CL6" s="436"/>
      <c r="CM6" s="436"/>
      <c r="CN6" s="436"/>
      <c r="CO6" s="436"/>
      <c r="CP6" s="436"/>
      <c r="CQ6" s="436"/>
      <c r="CR6" s="436"/>
      <c r="CS6" s="467"/>
      <c r="CT6" s="542">
        <v>84</v>
      </c>
      <c r="CU6" s="543"/>
      <c r="CV6" s="543"/>
      <c r="CW6" s="543"/>
      <c r="CX6" s="543"/>
      <c r="CY6" s="543"/>
      <c r="CZ6" s="543"/>
      <c r="DA6" s="544"/>
      <c r="DB6" s="542">
        <v>83.3</v>
      </c>
      <c r="DC6" s="543"/>
      <c r="DD6" s="543"/>
      <c r="DE6" s="543"/>
      <c r="DF6" s="543"/>
      <c r="DG6" s="543"/>
      <c r="DH6" s="543"/>
      <c r="DI6" s="544"/>
    </row>
    <row r="7" spans="1:119" ht="18.75" customHeight="1" x14ac:dyDescent="0.2">
      <c r="A7" s="2"/>
      <c r="B7" s="382"/>
      <c r="C7" s="383"/>
      <c r="D7" s="383"/>
      <c r="E7" s="384"/>
      <c r="F7" s="384"/>
      <c r="G7" s="384"/>
      <c r="H7" s="384"/>
      <c r="I7" s="384"/>
      <c r="J7" s="384"/>
      <c r="K7" s="384"/>
      <c r="L7" s="384"/>
      <c r="M7" s="384"/>
      <c r="N7" s="384"/>
      <c r="O7" s="384"/>
      <c r="P7" s="384"/>
      <c r="Q7" s="384"/>
      <c r="R7" s="389"/>
      <c r="S7" s="389"/>
      <c r="T7" s="389"/>
      <c r="U7" s="389"/>
      <c r="V7" s="390"/>
      <c r="W7" s="394"/>
      <c r="X7" s="395"/>
      <c r="Y7" s="395"/>
      <c r="Z7" s="395"/>
      <c r="AA7" s="395"/>
      <c r="AB7" s="383"/>
      <c r="AC7" s="414"/>
      <c r="AD7" s="415"/>
      <c r="AE7" s="415"/>
      <c r="AF7" s="415"/>
      <c r="AG7" s="415"/>
      <c r="AH7" s="415"/>
      <c r="AI7" s="415"/>
      <c r="AJ7" s="415"/>
      <c r="AK7" s="415"/>
      <c r="AL7" s="416"/>
      <c r="AM7" s="484" t="s">
        <v>173</v>
      </c>
      <c r="AN7" s="369"/>
      <c r="AO7" s="369"/>
      <c r="AP7" s="369"/>
      <c r="AQ7" s="369"/>
      <c r="AR7" s="369"/>
      <c r="AS7" s="369"/>
      <c r="AT7" s="370"/>
      <c r="AU7" s="485" t="s">
        <v>76</v>
      </c>
      <c r="AV7" s="486"/>
      <c r="AW7" s="486"/>
      <c r="AX7" s="486"/>
      <c r="AY7" s="458" t="s">
        <v>174</v>
      </c>
      <c r="AZ7" s="459"/>
      <c r="BA7" s="459"/>
      <c r="BB7" s="459"/>
      <c r="BC7" s="459"/>
      <c r="BD7" s="459"/>
      <c r="BE7" s="459"/>
      <c r="BF7" s="459"/>
      <c r="BG7" s="459"/>
      <c r="BH7" s="459"/>
      <c r="BI7" s="459"/>
      <c r="BJ7" s="459"/>
      <c r="BK7" s="459"/>
      <c r="BL7" s="459"/>
      <c r="BM7" s="460"/>
      <c r="BN7" s="330">
        <v>59567</v>
      </c>
      <c r="BO7" s="331"/>
      <c r="BP7" s="331"/>
      <c r="BQ7" s="331"/>
      <c r="BR7" s="331"/>
      <c r="BS7" s="331"/>
      <c r="BT7" s="331"/>
      <c r="BU7" s="332"/>
      <c r="BV7" s="330">
        <v>33861</v>
      </c>
      <c r="BW7" s="331"/>
      <c r="BX7" s="331"/>
      <c r="BY7" s="331"/>
      <c r="BZ7" s="331"/>
      <c r="CA7" s="331"/>
      <c r="CB7" s="331"/>
      <c r="CC7" s="332"/>
      <c r="CD7" s="466" t="s">
        <v>175</v>
      </c>
      <c r="CE7" s="436"/>
      <c r="CF7" s="436"/>
      <c r="CG7" s="436"/>
      <c r="CH7" s="436"/>
      <c r="CI7" s="436"/>
      <c r="CJ7" s="436"/>
      <c r="CK7" s="436"/>
      <c r="CL7" s="436"/>
      <c r="CM7" s="436"/>
      <c r="CN7" s="436"/>
      <c r="CO7" s="436"/>
      <c r="CP7" s="436"/>
      <c r="CQ7" s="436"/>
      <c r="CR7" s="436"/>
      <c r="CS7" s="467"/>
      <c r="CT7" s="330">
        <v>1548663</v>
      </c>
      <c r="CU7" s="331"/>
      <c r="CV7" s="331"/>
      <c r="CW7" s="331"/>
      <c r="CX7" s="331"/>
      <c r="CY7" s="331"/>
      <c r="CZ7" s="331"/>
      <c r="DA7" s="332"/>
      <c r="DB7" s="330">
        <v>1607876</v>
      </c>
      <c r="DC7" s="331"/>
      <c r="DD7" s="331"/>
      <c r="DE7" s="331"/>
      <c r="DF7" s="331"/>
      <c r="DG7" s="331"/>
      <c r="DH7" s="331"/>
      <c r="DI7" s="332"/>
    </row>
    <row r="8" spans="1:119" ht="18.75" customHeight="1" x14ac:dyDescent="0.2">
      <c r="A8" s="2"/>
      <c r="B8" s="402"/>
      <c r="C8" s="403"/>
      <c r="D8" s="403"/>
      <c r="E8" s="404"/>
      <c r="F8" s="404"/>
      <c r="G8" s="404"/>
      <c r="H8" s="404"/>
      <c r="I8" s="404"/>
      <c r="J8" s="404"/>
      <c r="K8" s="404"/>
      <c r="L8" s="404"/>
      <c r="M8" s="404"/>
      <c r="N8" s="404"/>
      <c r="O8" s="404"/>
      <c r="P8" s="404"/>
      <c r="Q8" s="404"/>
      <c r="R8" s="406"/>
      <c r="S8" s="406"/>
      <c r="T8" s="406"/>
      <c r="U8" s="406"/>
      <c r="V8" s="407"/>
      <c r="W8" s="409"/>
      <c r="X8" s="410"/>
      <c r="Y8" s="410"/>
      <c r="Z8" s="410"/>
      <c r="AA8" s="410"/>
      <c r="AB8" s="403"/>
      <c r="AC8" s="417"/>
      <c r="AD8" s="418"/>
      <c r="AE8" s="418"/>
      <c r="AF8" s="418"/>
      <c r="AG8" s="418"/>
      <c r="AH8" s="418"/>
      <c r="AI8" s="418"/>
      <c r="AJ8" s="418"/>
      <c r="AK8" s="418"/>
      <c r="AL8" s="419"/>
      <c r="AM8" s="484" t="s">
        <v>176</v>
      </c>
      <c r="AN8" s="369"/>
      <c r="AO8" s="369"/>
      <c r="AP8" s="369"/>
      <c r="AQ8" s="369"/>
      <c r="AR8" s="369"/>
      <c r="AS8" s="369"/>
      <c r="AT8" s="370"/>
      <c r="AU8" s="485" t="s">
        <v>76</v>
      </c>
      <c r="AV8" s="486"/>
      <c r="AW8" s="486"/>
      <c r="AX8" s="486"/>
      <c r="AY8" s="458" t="s">
        <v>179</v>
      </c>
      <c r="AZ8" s="459"/>
      <c r="BA8" s="459"/>
      <c r="BB8" s="459"/>
      <c r="BC8" s="459"/>
      <c r="BD8" s="459"/>
      <c r="BE8" s="459"/>
      <c r="BF8" s="459"/>
      <c r="BG8" s="459"/>
      <c r="BH8" s="459"/>
      <c r="BI8" s="459"/>
      <c r="BJ8" s="459"/>
      <c r="BK8" s="459"/>
      <c r="BL8" s="459"/>
      <c r="BM8" s="460"/>
      <c r="BN8" s="330">
        <v>192028</v>
      </c>
      <c r="BO8" s="331"/>
      <c r="BP8" s="331"/>
      <c r="BQ8" s="331"/>
      <c r="BR8" s="331"/>
      <c r="BS8" s="331"/>
      <c r="BT8" s="331"/>
      <c r="BU8" s="332"/>
      <c r="BV8" s="330">
        <v>219299</v>
      </c>
      <c r="BW8" s="331"/>
      <c r="BX8" s="331"/>
      <c r="BY8" s="331"/>
      <c r="BZ8" s="331"/>
      <c r="CA8" s="331"/>
      <c r="CB8" s="331"/>
      <c r="CC8" s="332"/>
      <c r="CD8" s="466" t="s">
        <v>180</v>
      </c>
      <c r="CE8" s="436"/>
      <c r="CF8" s="436"/>
      <c r="CG8" s="436"/>
      <c r="CH8" s="436"/>
      <c r="CI8" s="436"/>
      <c r="CJ8" s="436"/>
      <c r="CK8" s="436"/>
      <c r="CL8" s="436"/>
      <c r="CM8" s="436"/>
      <c r="CN8" s="436"/>
      <c r="CO8" s="436"/>
      <c r="CP8" s="436"/>
      <c r="CQ8" s="436"/>
      <c r="CR8" s="436"/>
      <c r="CS8" s="467"/>
      <c r="CT8" s="518">
        <v>0.14000000000000001</v>
      </c>
      <c r="CU8" s="519"/>
      <c r="CV8" s="519"/>
      <c r="CW8" s="519"/>
      <c r="CX8" s="519"/>
      <c r="CY8" s="519"/>
      <c r="CZ8" s="519"/>
      <c r="DA8" s="520"/>
      <c r="DB8" s="518">
        <v>0.14000000000000001</v>
      </c>
      <c r="DC8" s="519"/>
      <c r="DD8" s="519"/>
      <c r="DE8" s="519"/>
      <c r="DF8" s="519"/>
      <c r="DG8" s="519"/>
      <c r="DH8" s="519"/>
      <c r="DI8" s="520"/>
    </row>
    <row r="9" spans="1:119" ht="18.75" customHeight="1" x14ac:dyDescent="0.2">
      <c r="A9" s="2"/>
      <c r="B9" s="420" t="s">
        <v>20</v>
      </c>
      <c r="C9" s="421"/>
      <c r="D9" s="421"/>
      <c r="E9" s="421"/>
      <c r="F9" s="421"/>
      <c r="G9" s="421"/>
      <c r="H9" s="421"/>
      <c r="I9" s="421"/>
      <c r="J9" s="421"/>
      <c r="K9" s="422"/>
      <c r="L9" s="536" t="s">
        <v>14</v>
      </c>
      <c r="M9" s="537"/>
      <c r="N9" s="537"/>
      <c r="O9" s="537"/>
      <c r="P9" s="537"/>
      <c r="Q9" s="538"/>
      <c r="R9" s="539">
        <v>1611</v>
      </c>
      <c r="S9" s="540"/>
      <c r="T9" s="540"/>
      <c r="U9" s="540"/>
      <c r="V9" s="541"/>
      <c r="W9" s="392" t="s">
        <v>182</v>
      </c>
      <c r="X9" s="393"/>
      <c r="Y9" s="393"/>
      <c r="Z9" s="393"/>
      <c r="AA9" s="393"/>
      <c r="AB9" s="393"/>
      <c r="AC9" s="393"/>
      <c r="AD9" s="393"/>
      <c r="AE9" s="393"/>
      <c r="AF9" s="393"/>
      <c r="AG9" s="393"/>
      <c r="AH9" s="393"/>
      <c r="AI9" s="393"/>
      <c r="AJ9" s="393"/>
      <c r="AK9" s="393"/>
      <c r="AL9" s="397"/>
      <c r="AM9" s="484" t="s">
        <v>183</v>
      </c>
      <c r="AN9" s="369"/>
      <c r="AO9" s="369"/>
      <c r="AP9" s="369"/>
      <c r="AQ9" s="369"/>
      <c r="AR9" s="369"/>
      <c r="AS9" s="369"/>
      <c r="AT9" s="370"/>
      <c r="AU9" s="485" t="s">
        <v>76</v>
      </c>
      <c r="AV9" s="486"/>
      <c r="AW9" s="486"/>
      <c r="AX9" s="486"/>
      <c r="AY9" s="458" t="s">
        <v>77</v>
      </c>
      <c r="AZ9" s="459"/>
      <c r="BA9" s="459"/>
      <c r="BB9" s="459"/>
      <c r="BC9" s="459"/>
      <c r="BD9" s="459"/>
      <c r="BE9" s="459"/>
      <c r="BF9" s="459"/>
      <c r="BG9" s="459"/>
      <c r="BH9" s="459"/>
      <c r="BI9" s="459"/>
      <c r="BJ9" s="459"/>
      <c r="BK9" s="459"/>
      <c r="BL9" s="459"/>
      <c r="BM9" s="460"/>
      <c r="BN9" s="330">
        <v>-27271</v>
      </c>
      <c r="BO9" s="331"/>
      <c r="BP9" s="331"/>
      <c r="BQ9" s="331"/>
      <c r="BR9" s="331"/>
      <c r="BS9" s="331"/>
      <c r="BT9" s="331"/>
      <c r="BU9" s="332"/>
      <c r="BV9" s="330">
        <v>31860</v>
      </c>
      <c r="BW9" s="331"/>
      <c r="BX9" s="331"/>
      <c r="BY9" s="331"/>
      <c r="BZ9" s="331"/>
      <c r="CA9" s="331"/>
      <c r="CB9" s="331"/>
      <c r="CC9" s="332"/>
      <c r="CD9" s="466" t="s">
        <v>74</v>
      </c>
      <c r="CE9" s="436"/>
      <c r="CF9" s="436"/>
      <c r="CG9" s="436"/>
      <c r="CH9" s="436"/>
      <c r="CI9" s="436"/>
      <c r="CJ9" s="436"/>
      <c r="CK9" s="436"/>
      <c r="CL9" s="436"/>
      <c r="CM9" s="436"/>
      <c r="CN9" s="436"/>
      <c r="CO9" s="436"/>
      <c r="CP9" s="436"/>
      <c r="CQ9" s="436"/>
      <c r="CR9" s="436"/>
      <c r="CS9" s="467"/>
      <c r="CT9" s="318">
        <v>11.1</v>
      </c>
      <c r="CU9" s="319"/>
      <c r="CV9" s="319"/>
      <c r="CW9" s="319"/>
      <c r="CX9" s="319"/>
      <c r="CY9" s="319"/>
      <c r="CZ9" s="319"/>
      <c r="DA9" s="320"/>
      <c r="DB9" s="318">
        <v>9.1999999999999993</v>
      </c>
      <c r="DC9" s="319"/>
      <c r="DD9" s="319"/>
      <c r="DE9" s="319"/>
      <c r="DF9" s="319"/>
      <c r="DG9" s="319"/>
      <c r="DH9" s="319"/>
      <c r="DI9" s="320"/>
    </row>
    <row r="10" spans="1:119" ht="18.75" customHeight="1" x14ac:dyDescent="0.2">
      <c r="A10" s="2"/>
      <c r="B10" s="420"/>
      <c r="C10" s="421"/>
      <c r="D10" s="421"/>
      <c r="E10" s="421"/>
      <c r="F10" s="421"/>
      <c r="G10" s="421"/>
      <c r="H10" s="421"/>
      <c r="I10" s="421"/>
      <c r="J10" s="421"/>
      <c r="K10" s="422"/>
      <c r="L10" s="368" t="s">
        <v>186</v>
      </c>
      <c r="M10" s="369"/>
      <c r="N10" s="369"/>
      <c r="O10" s="369"/>
      <c r="P10" s="369"/>
      <c r="Q10" s="370"/>
      <c r="R10" s="371">
        <v>1979</v>
      </c>
      <c r="S10" s="372"/>
      <c r="T10" s="372"/>
      <c r="U10" s="372"/>
      <c r="V10" s="374"/>
      <c r="W10" s="394"/>
      <c r="X10" s="395"/>
      <c r="Y10" s="395"/>
      <c r="Z10" s="395"/>
      <c r="AA10" s="395"/>
      <c r="AB10" s="395"/>
      <c r="AC10" s="395"/>
      <c r="AD10" s="395"/>
      <c r="AE10" s="395"/>
      <c r="AF10" s="395"/>
      <c r="AG10" s="395"/>
      <c r="AH10" s="395"/>
      <c r="AI10" s="395"/>
      <c r="AJ10" s="395"/>
      <c r="AK10" s="395"/>
      <c r="AL10" s="398"/>
      <c r="AM10" s="484" t="s">
        <v>187</v>
      </c>
      <c r="AN10" s="369"/>
      <c r="AO10" s="369"/>
      <c r="AP10" s="369"/>
      <c r="AQ10" s="369"/>
      <c r="AR10" s="369"/>
      <c r="AS10" s="369"/>
      <c r="AT10" s="370"/>
      <c r="AU10" s="485" t="s">
        <v>190</v>
      </c>
      <c r="AV10" s="486"/>
      <c r="AW10" s="486"/>
      <c r="AX10" s="486"/>
      <c r="AY10" s="458" t="s">
        <v>191</v>
      </c>
      <c r="AZ10" s="459"/>
      <c r="BA10" s="459"/>
      <c r="BB10" s="459"/>
      <c r="BC10" s="459"/>
      <c r="BD10" s="459"/>
      <c r="BE10" s="459"/>
      <c r="BF10" s="459"/>
      <c r="BG10" s="459"/>
      <c r="BH10" s="459"/>
      <c r="BI10" s="459"/>
      <c r="BJ10" s="459"/>
      <c r="BK10" s="459"/>
      <c r="BL10" s="459"/>
      <c r="BM10" s="460"/>
      <c r="BN10" s="330">
        <v>774</v>
      </c>
      <c r="BO10" s="331"/>
      <c r="BP10" s="331"/>
      <c r="BQ10" s="331"/>
      <c r="BR10" s="331"/>
      <c r="BS10" s="331"/>
      <c r="BT10" s="331"/>
      <c r="BU10" s="332"/>
      <c r="BV10" s="330">
        <v>806</v>
      </c>
      <c r="BW10" s="331"/>
      <c r="BX10" s="331"/>
      <c r="BY10" s="331"/>
      <c r="BZ10" s="331"/>
      <c r="CA10" s="331"/>
      <c r="CB10" s="331"/>
      <c r="CC10" s="332"/>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20"/>
      <c r="C11" s="421"/>
      <c r="D11" s="421"/>
      <c r="E11" s="421"/>
      <c r="F11" s="421"/>
      <c r="G11" s="421"/>
      <c r="H11" s="421"/>
      <c r="I11" s="421"/>
      <c r="J11" s="421"/>
      <c r="K11" s="422"/>
      <c r="L11" s="437" t="s">
        <v>197</v>
      </c>
      <c r="M11" s="438"/>
      <c r="N11" s="438"/>
      <c r="O11" s="438"/>
      <c r="P11" s="438"/>
      <c r="Q11" s="439"/>
      <c r="R11" s="533" t="s">
        <v>198</v>
      </c>
      <c r="S11" s="534"/>
      <c r="T11" s="534"/>
      <c r="U11" s="534"/>
      <c r="V11" s="535"/>
      <c r="W11" s="394"/>
      <c r="X11" s="395"/>
      <c r="Y11" s="395"/>
      <c r="Z11" s="395"/>
      <c r="AA11" s="395"/>
      <c r="AB11" s="395"/>
      <c r="AC11" s="395"/>
      <c r="AD11" s="395"/>
      <c r="AE11" s="395"/>
      <c r="AF11" s="395"/>
      <c r="AG11" s="395"/>
      <c r="AH11" s="395"/>
      <c r="AI11" s="395"/>
      <c r="AJ11" s="395"/>
      <c r="AK11" s="395"/>
      <c r="AL11" s="398"/>
      <c r="AM11" s="484" t="s">
        <v>202</v>
      </c>
      <c r="AN11" s="369"/>
      <c r="AO11" s="369"/>
      <c r="AP11" s="369"/>
      <c r="AQ11" s="369"/>
      <c r="AR11" s="369"/>
      <c r="AS11" s="369"/>
      <c r="AT11" s="370"/>
      <c r="AU11" s="485" t="s">
        <v>190</v>
      </c>
      <c r="AV11" s="486"/>
      <c r="AW11" s="486"/>
      <c r="AX11" s="486"/>
      <c r="AY11" s="458" t="s">
        <v>203</v>
      </c>
      <c r="AZ11" s="459"/>
      <c r="BA11" s="459"/>
      <c r="BB11" s="459"/>
      <c r="BC11" s="459"/>
      <c r="BD11" s="459"/>
      <c r="BE11" s="459"/>
      <c r="BF11" s="459"/>
      <c r="BG11" s="459"/>
      <c r="BH11" s="459"/>
      <c r="BI11" s="459"/>
      <c r="BJ11" s="459"/>
      <c r="BK11" s="459"/>
      <c r="BL11" s="459"/>
      <c r="BM11" s="460"/>
      <c r="BN11" s="330">
        <v>0</v>
      </c>
      <c r="BO11" s="331"/>
      <c r="BP11" s="331"/>
      <c r="BQ11" s="331"/>
      <c r="BR11" s="331"/>
      <c r="BS11" s="331"/>
      <c r="BT11" s="331"/>
      <c r="BU11" s="332"/>
      <c r="BV11" s="330">
        <v>0</v>
      </c>
      <c r="BW11" s="331"/>
      <c r="BX11" s="331"/>
      <c r="BY11" s="331"/>
      <c r="BZ11" s="331"/>
      <c r="CA11" s="331"/>
      <c r="CB11" s="331"/>
      <c r="CC11" s="332"/>
      <c r="CD11" s="466" t="s">
        <v>206</v>
      </c>
      <c r="CE11" s="436"/>
      <c r="CF11" s="436"/>
      <c r="CG11" s="436"/>
      <c r="CH11" s="436"/>
      <c r="CI11" s="436"/>
      <c r="CJ11" s="436"/>
      <c r="CK11" s="436"/>
      <c r="CL11" s="436"/>
      <c r="CM11" s="436"/>
      <c r="CN11" s="436"/>
      <c r="CO11" s="436"/>
      <c r="CP11" s="436"/>
      <c r="CQ11" s="436"/>
      <c r="CR11" s="436"/>
      <c r="CS11" s="467"/>
      <c r="CT11" s="518" t="s">
        <v>207</v>
      </c>
      <c r="CU11" s="519"/>
      <c r="CV11" s="519"/>
      <c r="CW11" s="519"/>
      <c r="CX11" s="519"/>
      <c r="CY11" s="519"/>
      <c r="CZ11" s="519"/>
      <c r="DA11" s="520"/>
      <c r="DB11" s="518" t="s">
        <v>207</v>
      </c>
      <c r="DC11" s="519"/>
      <c r="DD11" s="519"/>
      <c r="DE11" s="519"/>
      <c r="DF11" s="519"/>
      <c r="DG11" s="519"/>
      <c r="DH11" s="519"/>
      <c r="DI11" s="520"/>
    </row>
    <row r="12" spans="1:119" ht="18.75" customHeight="1" x14ac:dyDescent="0.2">
      <c r="A12" s="2"/>
      <c r="B12" s="423" t="s">
        <v>209</v>
      </c>
      <c r="C12" s="424"/>
      <c r="D12" s="424"/>
      <c r="E12" s="424"/>
      <c r="F12" s="424"/>
      <c r="G12" s="424"/>
      <c r="H12" s="424"/>
      <c r="I12" s="424"/>
      <c r="J12" s="424"/>
      <c r="K12" s="425"/>
      <c r="L12" s="521" t="s">
        <v>210</v>
      </c>
      <c r="M12" s="522"/>
      <c r="N12" s="522"/>
      <c r="O12" s="522"/>
      <c r="P12" s="522"/>
      <c r="Q12" s="523"/>
      <c r="R12" s="524">
        <v>1578</v>
      </c>
      <c r="S12" s="525"/>
      <c r="T12" s="525"/>
      <c r="U12" s="525"/>
      <c r="V12" s="526"/>
      <c r="W12" s="527" t="s">
        <v>7</v>
      </c>
      <c r="X12" s="486"/>
      <c r="Y12" s="486"/>
      <c r="Z12" s="486"/>
      <c r="AA12" s="486"/>
      <c r="AB12" s="528"/>
      <c r="AC12" s="529" t="s">
        <v>110</v>
      </c>
      <c r="AD12" s="530"/>
      <c r="AE12" s="530"/>
      <c r="AF12" s="530"/>
      <c r="AG12" s="531"/>
      <c r="AH12" s="529" t="s">
        <v>212</v>
      </c>
      <c r="AI12" s="530"/>
      <c r="AJ12" s="530"/>
      <c r="AK12" s="530"/>
      <c r="AL12" s="532"/>
      <c r="AM12" s="484" t="s">
        <v>213</v>
      </c>
      <c r="AN12" s="369"/>
      <c r="AO12" s="369"/>
      <c r="AP12" s="369"/>
      <c r="AQ12" s="369"/>
      <c r="AR12" s="369"/>
      <c r="AS12" s="369"/>
      <c r="AT12" s="370"/>
      <c r="AU12" s="485" t="s">
        <v>76</v>
      </c>
      <c r="AV12" s="486"/>
      <c r="AW12" s="486"/>
      <c r="AX12" s="486"/>
      <c r="AY12" s="458" t="s">
        <v>216</v>
      </c>
      <c r="AZ12" s="459"/>
      <c r="BA12" s="459"/>
      <c r="BB12" s="459"/>
      <c r="BC12" s="459"/>
      <c r="BD12" s="459"/>
      <c r="BE12" s="459"/>
      <c r="BF12" s="459"/>
      <c r="BG12" s="459"/>
      <c r="BH12" s="459"/>
      <c r="BI12" s="459"/>
      <c r="BJ12" s="459"/>
      <c r="BK12" s="459"/>
      <c r="BL12" s="459"/>
      <c r="BM12" s="460"/>
      <c r="BN12" s="330">
        <v>0</v>
      </c>
      <c r="BO12" s="331"/>
      <c r="BP12" s="331"/>
      <c r="BQ12" s="331"/>
      <c r="BR12" s="331"/>
      <c r="BS12" s="331"/>
      <c r="BT12" s="331"/>
      <c r="BU12" s="332"/>
      <c r="BV12" s="330">
        <v>0</v>
      </c>
      <c r="BW12" s="331"/>
      <c r="BX12" s="331"/>
      <c r="BY12" s="331"/>
      <c r="BZ12" s="331"/>
      <c r="CA12" s="331"/>
      <c r="CB12" s="331"/>
      <c r="CC12" s="332"/>
      <c r="CD12" s="466" t="s">
        <v>217</v>
      </c>
      <c r="CE12" s="436"/>
      <c r="CF12" s="436"/>
      <c r="CG12" s="436"/>
      <c r="CH12" s="436"/>
      <c r="CI12" s="436"/>
      <c r="CJ12" s="436"/>
      <c r="CK12" s="436"/>
      <c r="CL12" s="436"/>
      <c r="CM12" s="436"/>
      <c r="CN12" s="436"/>
      <c r="CO12" s="436"/>
      <c r="CP12" s="436"/>
      <c r="CQ12" s="436"/>
      <c r="CR12" s="436"/>
      <c r="CS12" s="467"/>
      <c r="CT12" s="518" t="s">
        <v>207</v>
      </c>
      <c r="CU12" s="519"/>
      <c r="CV12" s="519"/>
      <c r="CW12" s="519"/>
      <c r="CX12" s="519"/>
      <c r="CY12" s="519"/>
      <c r="CZ12" s="519"/>
      <c r="DA12" s="520"/>
      <c r="DB12" s="518" t="s">
        <v>207</v>
      </c>
      <c r="DC12" s="519"/>
      <c r="DD12" s="519"/>
      <c r="DE12" s="519"/>
      <c r="DF12" s="519"/>
      <c r="DG12" s="519"/>
      <c r="DH12" s="519"/>
      <c r="DI12" s="520"/>
    </row>
    <row r="13" spans="1:119" ht="18.75" customHeight="1" x14ac:dyDescent="0.2">
      <c r="A13" s="2"/>
      <c r="B13" s="426"/>
      <c r="C13" s="427"/>
      <c r="D13" s="427"/>
      <c r="E13" s="427"/>
      <c r="F13" s="427"/>
      <c r="G13" s="427"/>
      <c r="H13" s="427"/>
      <c r="I13" s="427"/>
      <c r="J13" s="427"/>
      <c r="K13" s="428"/>
      <c r="L13" s="14"/>
      <c r="M13" s="507" t="s">
        <v>219</v>
      </c>
      <c r="N13" s="508"/>
      <c r="O13" s="508"/>
      <c r="P13" s="508"/>
      <c r="Q13" s="509"/>
      <c r="R13" s="510">
        <v>1570</v>
      </c>
      <c r="S13" s="511"/>
      <c r="T13" s="511"/>
      <c r="U13" s="511"/>
      <c r="V13" s="512"/>
      <c r="W13" s="408" t="s">
        <v>220</v>
      </c>
      <c r="X13" s="340"/>
      <c r="Y13" s="340"/>
      <c r="Z13" s="340"/>
      <c r="AA13" s="340"/>
      <c r="AB13" s="341"/>
      <c r="AC13" s="371">
        <v>65</v>
      </c>
      <c r="AD13" s="372"/>
      <c r="AE13" s="372"/>
      <c r="AF13" s="372"/>
      <c r="AG13" s="373"/>
      <c r="AH13" s="371">
        <v>79</v>
      </c>
      <c r="AI13" s="372"/>
      <c r="AJ13" s="372"/>
      <c r="AK13" s="372"/>
      <c r="AL13" s="374"/>
      <c r="AM13" s="484" t="s">
        <v>222</v>
      </c>
      <c r="AN13" s="369"/>
      <c r="AO13" s="369"/>
      <c r="AP13" s="369"/>
      <c r="AQ13" s="369"/>
      <c r="AR13" s="369"/>
      <c r="AS13" s="369"/>
      <c r="AT13" s="370"/>
      <c r="AU13" s="485" t="s">
        <v>190</v>
      </c>
      <c r="AV13" s="486"/>
      <c r="AW13" s="486"/>
      <c r="AX13" s="486"/>
      <c r="AY13" s="458" t="s">
        <v>224</v>
      </c>
      <c r="AZ13" s="459"/>
      <c r="BA13" s="459"/>
      <c r="BB13" s="459"/>
      <c r="BC13" s="459"/>
      <c r="BD13" s="459"/>
      <c r="BE13" s="459"/>
      <c r="BF13" s="459"/>
      <c r="BG13" s="459"/>
      <c r="BH13" s="459"/>
      <c r="BI13" s="459"/>
      <c r="BJ13" s="459"/>
      <c r="BK13" s="459"/>
      <c r="BL13" s="459"/>
      <c r="BM13" s="460"/>
      <c r="BN13" s="330">
        <v>-26497</v>
      </c>
      <c r="BO13" s="331"/>
      <c r="BP13" s="331"/>
      <c r="BQ13" s="331"/>
      <c r="BR13" s="331"/>
      <c r="BS13" s="331"/>
      <c r="BT13" s="331"/>
      <c r="BU13" s="332"/>
      <c r="BV13" s="330">
        <v>32666</v>
      </c>
      <c r="BW13" s="331"/>
      <c r="BX13" s="331"/>
      <c r="BY13" s="331"/>
      <c r="BZ13" s="331"/>
      <c r="CA13" s="331"/>
      <c r="CB13" s="331"/>
      <c r="CC13" s="332"/>
      <c r="CD13" s="466" t="s">
        <v>225</v>
      </c>
      <c r="CE13" s="436"/>
      <c r="CF13" s="436"/>
      <c r="CG13" s="436"/>
      <c r="CH13" s="436"/>
      <c r="CI13" s="436"/>
      <c r="CJ13" s="436"/>
      <c r="CK13" s="436"/>
      <c r="CL13" s="436"/>
      <c r="CM13" s="436"/>
      <c r="CN13" s="436"/>
      <c r="CO13" s="436"/>
      <c r="CP13" s="436"/>
      <c r="CQ13" s="436"/>
      <c r="CR13" s="436"/>
      <c r="CS13" s="467"/>
      <c r="CT13" s="318">
        <v>3</v>
      </c>
      <c r="CU13" s="319"/>
      <c r="CV13" s="319"/>
      <c r="CW13" s="319"/>
      <c r="CX13" s="319"/>
      <c r="CY13" s="319"/>
      <c r="CZ13" s="319"/>
      <c r="DA13" s="320"/>
      <c r="DB13" s="318">
        <v>2.4</v>
      </c>
      <c r="DC13" s="319"/>
      <c r="DD13" s="319"/>
      <c r="DE13" s="319"/>
      <c r="DF13" s="319"/>
      <c r="DG13" s="319"/>
      <c r="DH13" s="319"/>
      <c r="DI13" s="320"/>
    </row>
    <row r="14" spans="1:119" ht="18.75" customHeight="1" x14ac:dyDescent="0.2">
      <c r="A14" s="2"/>
      <c r="B14" s="426"/>
      <c r="C14" s="427"/>
      <c r="D14" s="427"/>
      <c r="E14" s="427"/>
      <c r="F14" s="427"/>
      <c r="G14" s="427"/>
      <c r="H14" s="427"/>
      <c r="I14" s="427"/>
      <c r="J14" s="427"/>
      <c r="K14" s="428"/>
      <c r="L14" s="497" t="s">
        <v>226</v>
      </c>
      <c r="M14" s="516"/>
      <c r="N14" s="516"/>
      <c r="O14" s="516"/>
      <c r="P14" s="516"/>
      <c r="Q14" s="517"/>
      <c r="R14" s="510">
        <v>1636</v>
      </c>
      <c r="S14" s="511"/>
      <c r="T14" s="511"/>
      <c r="U14" s="511"/>
      <c r="V14" s="512"/>
      <c r="W14" s="396"/>
      <c r="X14" s="343"/>
      <c r="Y14" s="343"/>
      <c r="Z14" s="343"/>
      <c r="AA14" s="343"/>
      <c r="AB14" s="344"/>
      <c r="AC14" s="500">
        <v>10.4</v>
      </c>
      <c r="AD14" s="501"/>
      <c r="AE14" s="501"/>
      <c r="AF14" s="501"/>
      <c r="AG14" s="502"/>
      <c r="AH14" s="500">
        <v>10.5</v>
      </c>
      <c r="AI14" s="501"/>
      <c r="AJ14" s="501"/>
      <c r="AK14" s="501"/>
      <c r="AL14" s="503"/>
      <c r="AM14" s="484"/>
      <c r="AN14" s="369"/>
      <c r="AO14" s="369"/>
      <c r="AP14" s="369"/>
      <c r="AQ14" s="369"/>
      <c r="AR14" s="369"/>
      <c r="AS14" s="369"/>
      <c r="AT14" s="370"/>
      <c r="AU14" s="485"/>
      <c r="AV14" s="486"/>
      <c r="AW14" s="486"/>
      <c r="AX14" s="486"/>
      <c r="AY14" s="458"/>
      <c r="AZ14" s="459"/>
      <c r="BA14" s="459"/>
      <c r="BB14" s="459"/>
      <c r="BC14" s="459"/>
      <c r="BD14" s="459"/>
      <c r="BE14" s="459"/>
      <c r="BF14" s="459"/>
      <c r="BG14" s="459"/>
      <c r="BH14" s="459"/>
      <c r="BI14" s="459"/>
      <c r="BJ14" s="459"/>
      <c r="BK14" s="459"/>
      <c r="BL14" s="459"/>
      <c r="BM14" s="460"/>
      <c r="BN14" s="330"/>
      <c r="BO14" s="331"/>
      <c r="BP14" s="331"/>
      <c r="BQ14" s="331"/>
      <c r="BR14" s="331"/>
      <c r="BS14" s="331"/>
      <c r="BT14" s="331"/>
      <c r="BU14" s="332"/>
      <c r="BV14" s="330"/>
      <c r="BW14" s="331"/>
      <c r="BX14" s="331"/>
      <c r="BY14" s="331"/>
      <c r="BZ14" s="331"/>
      <c r="CA14" s="331"/>
      <c r="CB14" s="331"/>
      <c r="CC14" s="332"/>
      <c r="CD14" s="461" t="s">
        <v>229</v>
      </c>
      <c r="CE14" s="462"/>
      <c r="CF14" s="462"/>
      <c r="CG14" s="462"/>
      <c r="CH14" s="462"/>
      <c r="CI14" s="462"/>
      <c r="CJ14" s="462"/>
      <c r="CK14" s="462"/>
      <c r="CL14" s="462"/>
      <c r="CM14" s="462"/>
      <c r="CN14" s="462"/>
      <c r="CO14" s="462"/>
      <c r="CP14" s="462"/>
      <c r="CQ14" s="462"/>
      <c r="CR14" s="462"/>
      <c r="CS14" s="463"/>
      <c r="CT14" s="504" t="s">
        <v>207</v>
      </c>
      <c r="CU14" s="505"/>
      <c r="CV14" s="505"/>
      <c r="CW14" s="505"/>
      <c r="CX14" s="505"/>
      <c r="CY14" s="505"/>
      <c r="CZ14" s="505"/>
      <c r="DA14" s="506"/>
      <c r="DB14" s="504" t="s">
        <v>207</v>
      </c>
      <c r="DC14" s="505"/>
      <c r="DD14" s="505"/>
      <c r="DE14" s="505"/>
      <c r="DF14" s="505"/>
      <c r="DG14" s="505"/>
      <c r="DH14" s="505"/>
      <c r="DI14" s="506"/>
    </row>
    <row r="15" spans="1:119" ht="18.75" customHeight="1" x14ac:dyDescent="0.2">
      <c r="A15" s="2"/>
      <c r="B15" s="426"/>
      <c r="C15" s="427"/>
      <c r="D15" s="427"/>
      <c r="E15" s="427"/>
      <c r="F15" s="427"/>
      <c r="G15" s="427"/>
      <c r="H15" s="427"/>
      <c r="I15" s="427"/>
      <c r="J15" s="427"/>
      <c r="K15" s="428"/>
      <c r="L15" s="14"/>
      <c r="M15" s="507" t="s">
        <v>219</v>
      </c>
      <c r="N15" s="508"/>
      <c r="O15" s="508"/>
      <c r="P15" s="508"/>
      <c r="Q15" s="509"/>
      <c r="R15" s="510">
        <v>1628</v>
      </c>
      <c r="S15" s="511"/>
      <c r="T15" s="511"/>
      <c r="U15" s="511"/>
      <c r="V15" s="512"/>
      <c r="W15" s="408" t="s">
        <v>4</v>
      </c>
      <c r="X15" s="340"/>
      <c r="Y15" s="340"/>
      <c r="Z15" s="340"/>
      <c r="AA15" s="340"/>
      <c r="AB15" s="341"/>
      <c r="AC15" s="371">
        <v>188</v>
      </c>
      <c r="AD15" s="372"/>
      <c r="AE15" s="372"/>
      <c r="AF15" s="372"/>
      <c r="AG15" s="373"/>
      <c r="AH15" s="371">
        <v>279</v>
      </c>
      <c r="AI15" s="372"/>
      <c r="AJ15" s="372"/>
      <c r="AK15" s="372"/>
      <c r="AL15" s="374"/>
      <c r="AM15" s="484"/>
      <c r="AN15" s="369"/>
      <c r="AO15" s="369"/>
      <c r="AP15" s="369"/>
      <c r="AQ15" s="369"/>
      <c r="AR15" s="369"/>
      <c r="AS15" s="369"/>
      <c r="AT15" s="370"/>
      <c r="AU15" s="485"/>
      <c r="AV15" s="486"/>
      <c r="AW15" s="486"/>
      <c r="AX15" s="486"/>
      <c r="AY15" s="375" t="s">
        <v>231</v>
      </c>
      <c r="AZ15" s="376"/>
      <c r="BA15" s="376"/>
      <c r="BB15" s="376"/>
      <c r="BC15" s="376"/>
      <c r="BD15" s="376"/>
      <c r="BE15" s="376"/>
      <c r="BF15" s="376"/>
      <c r="BG15" s="376"/>
      <c r="BH15" s="376"/>
      <c r="BI15" s="376"/>
      <c r="BJ15" s="376"/>
      <c r="BK15" s="376"/>
      <c r="BL15" s="376"/>
      <c r="BM15" s="377"/>
      <c r="BN15" s="336">
        <v>197689</v>
      </c>
      <c r="BO15" s="337"/>
      <c r="BP15" s="337"/>
      <c r="BQ15" s="337"/>
      <c r="BR15" s="337"/>
      <c r="BS15" s="337"/>
      <c r="BT15" s="337"/>
      <c r="BU15" s="338"/>
      <c r="BV15" s="336">
        <v>196796</v>
      </c>
      <c r="BW15" s="337"/>
      <c r="BX15" s="337"/>
      <c r="BY15" s="337"/>
      <c r="BZ15" s="337"/>
      <c r="CA15" s="337"/>
      <c r="CB15" s="337"/>
      <c r="CC15" s="338"/>
      <c r="CD15" s="513" t="s">
        <v>218</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2">
      <c r="A16" s="2"/>
      <c r="B16" s="426"/>
      <c r="C16" s="427"/>
      <c r="D16" s="427"/>
      <c r="E16" s="427"/>
      <c r="F16" s="427"/>
      <c r="G16" s="427"/>
      <c r="H16" s="427"/>
      <c r="I16" s="427"/>
      <c r="J16" s="427"/>
      <c r="K16" s="428"/>
      <c r="L16" s="497" t="s">
        <v>233</v>
      </c>
      <c r="M16" s="498"/>
      <c r="N16" s="498"/>
      <c r="O16" s="498"/>
      <c r="P16" s="498"/>
      <c r="Q16" s="499"/>
      <c r="R16" s="494" t="s">
        <v>234</v>
      </c>
      <c r="S16" s="495"/>
      <c r="T16" s="495"/>
      <c r="U16" s="495"/>
      <c r="V16" s="496"/>
      <c r="W16" s="396"/>
      <c r="X16" s="343"/>
      <c r="Y16" s="343"/>
      <c r="Z16" s="343"/>
      <c r="AA16" s="343"/>
      <c r="AB16" s="344"/>
      <c r="AC16" s="500">
        <v>30.1</v>
      </c>
      <c r="AD16" s="501"/>
      <c r="AE16" s="501"/>
      <c r="AF16" s="501"/>
      <c r="AG16" s="502"/>
      <c r="AH16" s="500">
        <v>37</v>
      </c>
      <c r="AI16" s="501"/>
      <c r="AJ16" s="501"/>
      <c r="AK16" s="501"/>
      <c r="AL16" s="503"/>
      <c r="AM16" s="484"/>
      <c r="AN16" s="369"/>
      <c r="AO16" s="369"/>
      <c r="AP16" s="369"/>
      <c r="AQ16" s="369"/>
      <c r="AR16" s="369"/>
      <c r="AS16" s="369"/>
      <c r="AT16" s="370"/>
      <c r="AU16" s="485"/>
      <c r="AV16" s="486"/>
      <c r="AW16" s="486"/>
      <c r="AX16" s="486"/>
      <c r="AY16" s="458" t="s">
        <v>108</v>
      </c>
      <c r="AZ16" s="459"/>
      <c r="BA16" s="459"/>
      <c r="BB16" s="459"/>
      <c r="BC16" s="459"/>
      <c r="BD16" s="459"/>
      <c r="BE16" s="459"/>
      <c r="BF16" s="459"/>
      <c r="BG16" s="459"/>
      <c r="BH16" s="459"/>
      <c r="BI16" s="459"/>
      <c r="BJ16" s="459"/>
      <c r="BK16" s="459"/>
      <c r="BL16" s="459"/>
      <c r="BM16" s="460"/>
      <c r="BN16" s="330">
        <v>1497369</v>
      </c>
      <c r="BO16" s="331"/>
      <c r="BP16" s="331"/>
      <c r="BQ16" s="331"/>
      <c r="BR16" s="331"/>
      <c r="BS16" s="331"/>
      <c r="BT16" s="331"/>
      <c r="BU16" s="332"/>
      <c r="BV16" s="330">
        <v>1520259</v>
      </c>
      <c r="BW16" s="331"/>
      <c r="BX16" s="331"/>
      <c r="BY16" s="331"/>
      <c r="BZ16" s="331"/>
      <c r="CA16" s="331"/>
      <c r="CB16" s="331"/>
      <c r="CC16" s="332"/>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2">
      <c r="A17" s="2"/>
      <c r="B17" s="429"/>
      <c r="C17" s="430"/>
      <c r="D17" s="430"/>
      <c r="E17" s="430"/>
      <c r="F17" s="430"/>
      <c r="G17" s="430"/>
      <c r="H17" s="430"/>
      <c r="I17" s="430"/>
      <c r="J17" s="430"/>
      <c r="K17" s="431"/>
      <c r="L17" s="15"/>
      <c r="M17" s="491" t="s">
        <v>102</v>
      </c>
      <c r="N17" s="492"/>
      <c r="O17" s="492"/>
      <c r="P17" s="492"/>
      <c r="Q17" s="493"/>
      <c r="R17" s="494" t="s">
        <v>236</v>
      </c>
      <c r="S17" s="495"/>
      <c r="T17" s="495"/>
      <c r="U17" s="495"/>
      <c r="V17" s="496"/>
      <c r="W17" s="408" t="s">
        <v>96</v>
      </c>
      <c r="X17" s="340"/>
      <c r="Y17" s="340"/>
      <c r="Z17" s="340"/>
      <c r="AA17" s="340"/>
      <c r="AB17" s="341"/>
      <c r="AC17" s="371">
        <v>372</v>
      </c>
      <c r="AD17" s="372"/>
      <c r="AE17" s="372"/>
      <c r="AF17" s="372"/>
      <c r="AG17" s="373"/>
      <c r="AH17" s="371">
        <v>396</v>
      </c>
      <c r="AI17" s="372"/>
      <c r="AJ17" s="372"/>
      <c r="AK17" s="372"/>
      <c r="AL17" s="374"/>
      <c r="AM17" s="484"/>
      <c r="AN17" s="369"/>
      <c r="AO17" s="369"/>
      <c r="AP17" s="369"/>
      <c r="AQ17" s="369"/>
      <c r="AR17" s="369"/>
      <c r="AS17" s="369"/>
      <c r="AT17" s="370"/>
      <c r="AU17" s="485"/>
      <c r="AV17" s="486"/>
      <c r="AW17" s="486"/>
      <c r="AX17" s="486"/>
      <c r="AY17" s="458" t="s">
        <v>237</v>
      </c>
      <c r="AZ17" s="459"/>
      <c r="BA17" s="459"/>
      <c r="BB17" s="459"/>
      <c r="BC17" s="459"/>
      <c r="BD17" s="459"/>
      <c r="BE17" s="459"/>
      <c r="BF17" s="459"/>
      <c r="BG17" s="459"/>
      <c r="BH17" s="459"/>
      <c r="BI17" s="459"/>
      <c r="BJ17" s="459"/>
      <c r="BK17" s="459"/>
      <c r="BL17" s="459"/>
      <c r="BM17" s="460"/>
      <c r="BN17" s="330">
        <v>236624</v>
      </c>
      <c r="BO17" s="331"/>
      <c r="BP17" s="331"/>
      <c r="BQ17" s="331"/>
      <c r="BR17" s="331"/>
      <c r="BS17" s="331"/>
      <c r="BT17" s="331"/>
      <c r="BU17" s="332"/>
      <c r="BV17" s="330">
        <v>235631</v>
      </c>
      <c r="BW17" s="331"/>
      <c r="BX17" s="331"/>
      <c r="BY17" s="331"/>
      <c r="BZ17" s="331"/>
      <c r="CA17" s="331"/>
      <c r="CB17" s="331"/>
      <c r="CC17" s="332"/>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2">
      <c r="A18" s="2"/>
      <c r="B18" s="471" t="s">
        <v>238</v>
      </c>
      <c r="C18" s="422"/>
      <c r="D18" s="422"/>
      <c r="E18" s="472"/>
      <c r="F18" s="472"/>
      <c r="G18" s="472"/>
      <c r="H18" s="472"/>
      <c r="I18" s="472"/>
      <c r="J18" s="472"/>
      <c r="K18" s="472"/>
      <c r="L18" s="487">
        <v>118.83</v>
      </c>
      <c r="M18" s="487"/>
      <c r="N18" s="487"/>
      <c r="O18" s="487"/>
      <c r="P18" s="487"/>
      <c r="Q18" s="487"/>
      <c r="R18" s="488"/>
      <c r="S18" s="488"/>
      <c r="T18" s="488"/>
      <c r="U18" s="488"/>
      <c r="V18" s="489"/>
      <c r="W18" s="409"/>
      <c r="X18" s="410"/>
      <c r="Y18" s="410"/>
      <c r="Z18" s="410"/>
      <c r="AA18" s="410"/>
      <c r="AB18" s="403"/>
      <c r="AC18" s="446">
        <v>59.5</v>
      </c>
      <c r="AD18" s="447"/>
      <c r="AE18" s="447"/>
      <c r="AF18" s="447"/>
      <c r="AG18" s="490"/>
      <c r="AH18" s="446">
        <v>52.5</v>
      </c>
      <c r="AI18" s="447"/>
      <c r="AJ18" s="447"/>
      <c r="AK18" s="447"/>
      <c r="AL18" s="448"/>
      <c r="AM18" s="484"/>
      <c r="AN18" s="369"/>
      <c r="AO18" s="369"/>
      <c r="AP18" s="369"/>
      <c r="AQ18" s="369"/>
      <c r="AR18" s="369"/>
      <c r="AS18" s="369"/>
      <c r="AT18" s="370"/>
      <c r="AU18" s="485"/>
      <c r="AV18" s="486"/>
      <c r="AW18" s="486"/>
      <c r="AX18" s="486"/>
      <c r="AY18" s="458" t="s">
        <v>239</v>
      </c>
      <c r="AZ18" s="459"/>
      <c r="BA18" s="459"/>
      <c r="BB18" s="459"/>
      <c r="BC18" s="459"/>
      <c r="BD18" s="459"/>
      <c r="BE18" s="459"/>
      <c r="BF18" s="459"/>
      <c r="BG18" s="459"/>
      <c r="BH18" s="459"/>
      <c r="BI18" s="459"/>
      <c r="BJ18" s="459"/>
      <c r="BK18" s="459"/>
      <c r="BL18" s="459"/>
      <c r="BM18" s="460"/>
      <c r="BN18" s="330">
        <v>1297777</v>
      </c>
      <c r="BO18" s="331"/>
      <c r="BP18" s="331"/>
      <c r="BQ18" s="331"/>
      <c r="BR18" s="331"/>
      <c r="BS18" s="331"/>
      <c r="BT18" s="331"/>
      <c r="BU18" s="332"/>
      <c r="BV18" s="330">
        <v>1310423</v>
      </c>
      <c r="BW18" s="331"/>
      <c r="BX18" s="331"/>
      <c r="BY18" s="331"/>
      <c r="BZ18" s="331"/>
      <c r="CA18" s="331"/>
      <c r="CB18" s="331"/>
      <c r="CC18" s="332"/>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2">
      <c r="A19" s="2"/>
      <c r="B19" s="471" t="s">
        <v>71</v>
      </c>
      <c r="C19" s="422"/>
      <c r="D19" s="422"/>
      <c r="E19" s="472"/>
      <c r="F19" s="472"/>
      <c r="G19" s="472"/>
      <c r="H19" s="472"/>
      <c r="I19" s="472"/>
      <c r="J19" s="472"/>
      <c r="K19" s="472"/>
      <c r="L19" s="473">
        <v>14</v>
      </c>
      <c r="M19" s="473"/>
      <c r="N19" s="473"/>
      <c r="O19" s="473"/>
      <c r="P19" s="473"/>
      <c r="Q19" s="473"/>
      <c r="R19" s="474"/>
      <c r="S19" s="474"/>
      <c r="T19" s="474"/>
      <c r="U19" s="474"/>
      <c r="V19" s="475"/>
      <c r="W19" s="392"/>
      <c r="X19" s="393"/>
      <c r="Y19" s="393"/>
      <c r="Z19" s="393"/>
      <c r="AA19" s="393"/>
      <c r="AB19" s="393"/>
      <c r="AC19" s="482"/>
      <c r="AD19" s="482"/>
      <c r="AE19" s="482"/>
      <c r="AF19" s="482"/>
      <c r="AG19" s="482"/>
      <c r="AH19" s="482"/>
      <c r="AI19" s="482"/>
      <c r="AJ19" s="482"/>
      <c r="AK19" s="482"/>
      <c r="AL19" s="483"/>
      <c r="AM19" s="484"/>
      <c r="AN19" s="369"/>
      <c r="AO19" s="369"/>
      <c r="AP19" s="369"/>
      <c r="AQ19" s="369"/>
      <c r="AR19" s="369"/>
      <c r="AS19" s="369"/>
      <c r="AT19" s="370"/>
      <c r="AU19" s="485"/>
      <c r="AV19" s="486"/>
      <c r="AW19" s="486"/>
      <c r="AX19" s="486"/>
      <c r="AY19" s="458" t="s">
        <v>240</v>
      </c>
      <c r="AZ19" s="459"/>
      <c r="BA19" s="459"/>
      <c r="BB19" s="459"/>
      <c r="BC19" s="459"/>
      <c r="BD19" s="459"/>
      <c r="BE19" s="459"/>
      <c r="BF19" s="459"/>
      <c r="BG19" s="459"/>
      <c r="BH19" s="459"/>
      <c r="BI19" s="459"/>
      <c r="BJ19" s="459"/>
      <c r="BK19" s="459"/>
      <c r="BL19" s="459"/>
      <c r="BM19" s="460"/>
      <c r="BN19" s="330">
        <v>1960725</v>
      </c>
      <c r="BO19" s="331"/>
      <c r="BP19" s="331"/>
      <c r="BQ19" s="331"/>
      <c r="BR19" s="331"/>
      <c r="BS19" s="331"/>
      <c r="BT19" s="331"/>
      <c r="BU19" s="332"/>
      <c r="BV19" s="330">
        <v>2005136</v>
      </c>
      <c r="BW19" s="331"/>
      <c r="BX19" s="331"/>
      <c r="BY19" s="331"/>
      <c r="BZ19" s="331"/>
      <c r="CA19" s="331"/>
      <c r="CB19" s="331"/>
      <c r="CC19" s="332"/>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2">
      <c r="A20" s="2"/>
      <c r="B20" s="471" t="s">
        <v>244</v>
      </c>
      <c r="C20" s="422"/>
      <c r="D20" s="422"/>
      <c r="E20" s="472"/>
      <c r="F20" s="472"/>
      <c r="G20" s="472"/>
      <c r="H20" s="472"/>
      <c r="I20" s="472"/>
      <c r="J20" s="472"/>
      <c r="K20" s="472"/>
      <c r="L20" s="473">
        <v>801</v>
      </c>
      <c r="M20" s="473"/>
      <c r="N20" s="473"/>
      <c r="O20" s="473"/>
      <c r="P20" s="473"/>
      <c r="Q20" s="473"/>
      <c r="R20" s="474"/>
      <c r="S20" s="474"/>
      <c r="T20" s="474"/>
      <c r="U20" s="474"/>
      <c r="V20" s="475"/>
      <c r="W20" s="409"/>
      <c r="X20" s="410"/>
      <c r="Y20" s="410"/>
      <c r="Z20" s="410"/>
      <c r="AA20" s="410"/>
      <c r="AB20" s="410"/>
      <c r="AC20" s="476"/>
      <c r="AD20" s="476"/>
      <c r="AE20" s="476"/>
      <c r="AF20" s="476"/>
      <c r="AG20" s="476"/>
      <c r="AH20" s="476"/>
      <c r="AI20" s="476"/>
      <c r="AJ20" s="476"/>
      <c r="AK20" s="476"/>
      <c r="AL20" s="477"/>
      <c r="AM20" s="478"/>
      <c r="AN20" s="438"/>
      <c r="AO20" s="438"/>
      <c r="AP20" s="438"/>
      <c r="AQ20" s="438"/>
      <c r="AR20" s="438"/>
      <c r="AS20" s="438"/>
      <c r="AT20" s="439"/>
      <c r="AU20" s="479"/>
      <c r="AV20" s="480"/>
      <c r="AW20" s="480"/>
      <c r="AX20" s="481"/>
      <c r="AY20" s="458"/>
      <c r="AZ20" s="459"/>
      <c r="BA20" s="459"/>
      <c r="BB20" s="459"/>
      <c r="BC20" s="459"/>
      <c r="BD20" s="459"/>
      <c r="BE20" s="459"/>
      <c r="BF20" s="459"/>
      <c r="BG20" s="459"/>
      <c r="BH20" s="459"/>
      <c r="BI20" s="459"/>
      <c r="BJ20" s="459"/>
      <c r="BK20" s="459"/>
      <c r="BL20" s="459"/>
      <c r="BM20" s="460"/>
      <c r="BN20" s="330"/>
      <c r="BO20" s="331"/>
      <c r="BP20" s="331"/>
      <c r="BQ20" s="331"/>
      <c r="BR20" s="331"/>
      <c r="BS20" s="331"/>
      <c r="BT20" s="331"/>
      <c r="BU20" s="332"/>
      <c r="BV20" s="330"/>
      <c r="BW20" s="331"/>
      <c r="BX20" s="331"/>
      <c r="BY20" s="331"/>
      <c r="BZ20" s="331"/>
      <c r="CA20" s="331"/>
      <c r="CB20" s="331"/>
      <c r="CC20" s="332"/>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2">
      <c r="A21" s="2"/>
      <c r="B21" s="468" t="s">
        <v>245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49"/>
      <c r="AZ21" s="450"/>
      <c r="BA21" s="450"/>
      <c r="BB21" s="450"/>
      <c r="BC21" s="450"/>
      <c r="BD21" s="450"/>
      <c r="BE21" s="450"/>
      <c r="BF21" s="450"/>
      <c r="BG21" s="450"/>
      <c r="BH21" s="450"/>
      <c r="BI21" s="450"/>
      <c r="BJ21" s="450"/>
      <c r="BK21" s="450"/>
      <c r="BL21" s="450"/>
      <c r="BM21" s="451"/>
      <c r="BN21" s="333"/>
      <c r="BO21" s="334"/>
      <c r="BP21" s="334"/>
      <c r="BQ21" s="334"/>
      <c r="BR21" s="334"/>
      <c r="BS21" s="334"/>
      <c r="BT21" s="334"/>
      <c r="BU21" s="335"/>
      <c r="BV21" s="333"/>
      <c r="BW21" s="334"/>
      <c r="BX21" s="334"/>
      <c r="BY21" s="334"/>
      <c r="BZ21" s="334"/>
      <c r="CA21" s="334"/>
      <c r="CB21" s="334"/>
      <c r="CC21" s="3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2">
      <c r="A22" s="2"/>
      <c r="B22" s="453" t="s">
        <v>246</v>
      </c>
      <c r="C22" s="360"/>
      <c r="D22" s="361"/>
      <c r="E22" s="339" t="s">
        <v>7</v>
      </c>
      <c r="F22" s="340"/>
      <c r="G22" s="340"/>
      <c r="H22" s="340"/>
      <c r="I22" s="340"/>
      <c r="J22" s="340"/>
      <c r="K22" s="341"/>
      <c r="L22" s="339" t="s">
        <v>248</v>
      </c>
      <c r="M22" s="340"/>
      <c r="N22" s="340"/>
      <c r="O22" s="340"/>
      <c r="P22" s="341"/>
      <c r="Q22" s="345" t="s">
        <v>250</v>
      </c>
      <c r="R22" s="346"/>
      <c r="S22" s="346"/>
      <c r="T22" s="346"/>
      <c r="U22" s="346"/>
      <c r="V22" s="347"/>
      <c r="W22" s="359" t="s">
        <v>251</v>
      </c>
      <c r="X22" s="360"/>
      <c r="Y22" s="361"/>
      <c r="Z22" s="339" t="s">
        <v>7</v>
      </c>
      <c r="AA22" s="340"/>
      <c r="AB22" s="340"/>
      <c r="AC22" s="340"/>
      <c r="AD22" s="340"/>
      <c r="AE22" s="340"/>
      <c r="AF22" s="340"/>
      <c r="AG22" s="341"/>
      <c r="AH22" s="351" t="s">
        <v>184</v>
      </c>
      <c r="AI22" s="340"/>
      <c r="AJ22" s="340"/>
      <c r="AK22" s="340"/>
      <c r="AL22" s="341"/>
      <c r="AM22" s="351" t="s">
        <v>252</v>
      </c>
      <c r="AN22" s="352"/>
      <c r="AO22" s="352"/>
      <c r="AP22" s="352"/>
      <c r="AQ22" s="352"/>
      <c r="AR22" s="353"/>
      <c r="AS22" s="345" t="s">
        <v>250</v>
      </c>
      <c r="AT22" s="346"/>
      <c r="AU22" s="346"/>
      <c r="AV22" s="346"/>
      <c r="AW22" s="346"/>
      <c r="AX22" s="357"/>
      <c r="AY22" s="375" t="s">
        <v>254</v>
      </c>
      <c r="AZ22" s="376"/>
      <c r="BA22" s="376"/>
      <c r="BB22" s="376"/>
      <c r="BC22" s="376"/>
      <c r="BD22" s="376"/>
      <c r="BE22" s="376"/>
      <c r="BF22" s="376"/>
      <c r="BG22" s="376"/>
      <c r="BH22" s="376"/>
      <c r="BI22" s="376"/>
      <c r="BJ22" s="376"/>
      <c r="BK22" s="376"/>
      <c r="BL22" s="376"/>
      <c r="BM22" s="377"/>
      <c r="BN22" s="336">
        <v>1811480</v>
      </c>
      <c r="BO22" s="337"/>
      <c r="BP22" s="337"/>
      <c r="BQ22" s="337"/>
      <c r="BR22" s="337"/>
      <c r="BS22" s="337"/>
      <c r="BT22" s="337"/>
      <c r="BU22" s="338"/>
      <c r="BV22" s="336">
        <v>1819411</v>
      </c>
      <c r="BW22" s="337"/>
      <c r="BX22" s="337"/>
      <c r="BY22" s="337"/>
      <c r="BZ22" s="337"/>
      <c r="CA22" s="337"/>
      <c r="CB22" s="337"/>
      <c r="CC22" s="338"/>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2">
      <c r="A23" s="2"/>
      <c r="B23" s="454"/>
      <c r="C23" s="363"/>
      <c r="D23" s="364"/>
      <c r="E23" s="342"/>
      <c r="F23" s="343"/>
      <c r="G23" s="343"/>
      <c r="H23" s="343"/>
      <c r="I23" s="343"/>
      <c r="J23" s="343"/>
      <c r="K23" s="344"/>
      <c r="L23" s="342"/>
      <c r="M23" s="343"/>
      <c r="N23" s="343"/>
      <c r="O23" s="343"/>
      <c r="P23" s="344"/>
      <c r="Q23" s="348"/>
      <c r="R23" s="349"/>
      <c r="S23" s="349"/>
      <c r="T23" s="349"/>
      <c r="U23" s="349"/>
      <c r="V23" s="350"/>
      <c r="W23" s="362"/>
      <c r="X23" s="363"/>
      <c r="Y23" s="364"/>
      <c r="Z23" s="342"/>
      <c r="AA23" s="343"/>
      <c r="AB23" s="343"/>
      <c r="AC23" s="343"/>
      <c r="AD23" s="343"/>
      <c r="AE23" s="343"/>
      <c r="AF23" s="343"/>
      <c r="AG23" s="344"/>
      <c r="AH23" s="342"/>
      <c r="AI23" s="343"/>
      <c r="AJ23" s="343"/>
      <c r="AK23" s="343"/>
      <c r="AL23" s="344"/>
      <c r="AM23" s="354"/>
      <c r="AN23" s="355"/>
      <c r="AO23" s="355"/>
      <c r="AP23" s="355"/>
      <c r="AQ23" s="355"/>
      <c r="AR23" s="356"/>
      <c r="AS23" s="348"/>
      <c r="AT23" s="349"/>
      <c r="AU23" s="349"/>
      <c r="AV23" s="349"/>
      <c r="AW23" s="349"/>
      <c r="AX23" s="358"/>
      <c r="AY23" s="458" t="s">
        <v>256</v>
      </c>
      <c r="AZ23" s="459"/>
      <c r="BA23" s="459"/>
      <c r="BB23" s="459"/>
      <c r="BC23" s="459"/>
      <c r="BD23" s="459"/>
      <c r="BE23" s="459"/>
      <c r="BF23" s="459"/>
      <c r="BG23" s="459"/>
      <c r="BH23" s="459"/>
      <c r="BI23" s="459"/>
      <c r="BJ23" s="459"/>
      <c r="BK23" s="459"/>
      <c r="BL23" s="459"/>
      <c r="BM23" s="460"/>
      <c r="BN23" s="330">
        <v>1449413</v>
      </c>
      <c r="BO23" s="331"/>
      <c r="BP23" s="331"/>
      <c r="BQ23" s="331"/>
      <c r="BR23" s="331"/>
      <c r="BS23" s="331"/>
      <c r="BT23" s="331"/>
      <c r="BU23" s="332"/>
      <c r="BV23" s="330">
        <v>1384409</v>
      </c>
      <c r="BW23" s="331"/>
      <c r="BX23" s="331"/>
      <c r="BY23" s="331"/>
      <c r="BZ23" s="331"/>
      <c r="CA23" s="331"/>
      <c r="CB23" s="331"/>
      <c r="CC23" s="332"/>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2">
      <c r="A24" s="2"/>
      <c r="B24" s="454"/>
      <c r="C24" s="363"/>
      <c r="D24" s="364"/>
      <c r="E24" s="368" t="s">
        <v>258</v>
      </c>
      <c r="F24" s="369"/>
      <c r="G24" s="369"/>
      <c r="H24" s="369"/>
      <c r="I24" s="369"/>
      <c r="J24" s="369"/>
      <c r="K24" s="370"/>
      <c r="L24" s="371">
        <v>1</v>
      </c>
      <c r="M24" s="372"/>
      <c r="N24" s="372"/>
      <c r="O24" s="372"/>
      <c r="P24" s="373"/>
      <c r="Q24" s="371">
        <v>5400</v>
      </c>
      <c r="R24" s="372"/>
      <c r="S24" s="372"/>
      <c r="T24" s="372"/>
      <c r="U24" s="372"/>
      <c r="V24" s="373"/>
      <c r="W24" s="362"/>
      <c r="X24" s="363"/>
      <c r="Y24" s="364"/>
      <c r="Z24" s="368" t="s">
        <v>259</v>
      </c>
      <c r="AA24" s="369"/>
      <c r="AB24" s="369"/>
      <c r="AC24" s="369"/>
      <c r="AD24" s="369"/>
      <c r="AE24" s="369"/>
      <c r="AF24" s="369"/>
      <c r="AG24" s="370"/>
      <c r="AH24" s="371">
        <v>43</v>
      </c>
      <c r="AI24" s="372"/>
      <c r="AJ24" s="372"/>
      <c r="AK24" s="372"/>
      <c r="AL24" s="373"/>
      <c r="AM24" s="371">
        <v>138503</v>
      </c>
      <c r="AN24" s="372"/>
      <c r="AO24" s="372"/>
      <c r="AP24" s="372"/>
      <c r="AQ24" s="372"/>
      <c r="AR24" s="373"/>
      <c r="AS24" s="371">
        <v>3221</v>
      </c>
      <c r="AT24" s="372"/>
      <c r="AU24" s="372"/>
      <c r="AV24" s="372"/>
      <c r="AW24" s="372"/>
      <c r="AX24" s="374"/>
      <c r="AY24" s="449" t="s">
        <v>261</v>
      </c>
      <c r="AZ24" s="450"/>
      <c r="BA24" s="450"/>
      <c r="BB24" s="450"/>
      <c r="BC24" s="450"/>
      <c r="BD24" s="450"/>
      <c r="BE24" s="450"/>
      <c r="BF24" s="450"/>
      <c r="BG24" s="450"/>
      <c r="BH24" s="450"/>
      <c r="BI24" s="450"/>
      <c r="BJ24" s="450"/>
      <c r="BK24" s="450"/>
      <c r="BL24" s="450"/>
      <c r="BM24" s="451"/>
      <c r="BN24" s="330">
        <v>1058619</v>
      </c>
      <c r="BO24" s="331"/>
      <c r="BP24" s="331"/>
      <c r="BQ24" s="331"/>
      <c r="BR24" s="331"/>
      <c r="BS24" s="331"/>
      <c r="BT24" s="331"/>
      <c r="BU24" s="332"/>
      <c r="BV24" s="330">
        <v>979782</v>
      </c>
      <c r="BW24" s="331"/>
      <c r="BX24" s="331"/>
      <c r="BY24" s="331"/>
      <c r="BZ24" s="331"/>
      <c r="CA24" s="331"/>
      <c r="CB24" s="331"/>
      <c r="CC24" s="332"/>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2">
      <c r="A25" s="2"/>
      <c r="B25" s="454"/>
      <c r="C25" s="363"/>
      <c r="D25" s="364"/>
      <c r="E25" s="368" t="s">
        <v>263</v>
      </c>
      <c r="F25" s="369"/>
      <c r="G25" s="369"/>
      <c r="H25" s="369"/>
      <c r="I25" s="369"/>
      <c r="J25" s="369"/>
      <c r="K25" s="370"/>
      <c r="L25" s="371" t="s">
        <v>207</v>
      </c>
      <c r="M25" s="372"/>
      <c r="N25" s="372"/>
      <c r="O25" s="372"/>
      <c r="P25" s="373"/>
      <c r="Q25" s="371" t="s">
        <v>207</v>
      </c>
      <c r="R25" s="372"/>
      <c r="S25" s="372"/>
      <c r="T25" s="372"/>
      <c r="U25" s="372"/>
      <c r="V25" s="373"/>
      <c r="W25" s="362"/>
      <c r="X25" s="363"/>
      <c r="Y25" s="364"/>
      <c r="Z25" s="368" t="s">
        <v>264</v>
      </c>
      <c r="AA25" s="369"/>
      <c r="AB25" s="369"/>
      <c r="AC25" s="369"/>
      <c r="AD25" s="369"/>
      <c r="AE25" s="369"/>
      <c r="AF25" s="369"/>
      <c r="AG25" s="370"/>
      <c r="AH25" s="371" t="s">
        <v>207</v>
      </c>
      <c r="AI25" s="372"/>
      <c r="AJ25" s="372"/>
      <c r="AK25" s="372"/>
      <c r="AL25" s="373"/>
      <c r="AM25" s="371" t="s">
        <v>207</v>
      </c>
      <c r="AN25" s="372"/>
      <c r="AO25" s="372"/>
      <c r="AP25" s="372"/>
      <c r="AQ25" s="372"/>
      <c r="AR25" s="373"/>
      <c r="AS25" s="371" t="s">
        <v>207</v>
      </c>
      <c r="AT25" s="372"/>
      <c r="AU25" s="372"/>
      <c r="AV25" s="372"/>
      <c r="AW25" s="372"/>
      <c r="AX25" s="374"/>
      <c r="AY25" s="375" t="s">
        <v>36</v>
      </c>
      <c r="AZ25" s="376"/>
      <c r="BA25" s="376"/>
      <c r="BB25" s="376"/>
      <c r="BC25" s="376"/>
      <c r="BD25" s="376"/>
      <c r="BE25" s="376"/>
      <c r="BF25" s="376"/>
      <c r="BG25" s="376"/>
      <c r="BH25" s="376"/>
      <c r="BI25" s="376"/>
      <c r="BJ25" s="376"/>
      <c r="BK25" s="376"/>
      <c r="BL25" s="376"/>
      <c r="BM25" s="377"/>
      <c r="BN25" s="336">
        <v>51237</v>
      </c>
      <c r="BO25" s="337"/>
      <c r="BP25" s="337"/>
      <c r="BQ25" s="337"/>
      <c r="BR25" s="337"/>
      <c r="BS25" s="337"/>
      <c r="BT25" s="337"/>
      <c r="BU25" s="338"/>
      <c r="BV25" s="336">
        <v>107251</v>
      </c>
      <c r="BW25" s="337"/>
      <c r="BX25" s="337"/>
      <c r="BY25" s="337"/>
      <c r="BZ25" s="337"/>
      <c r="CA25" s="337"/>
      <c r="CB25" s="337"/>
      <c r="CC25" s="338"/>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2">
      <c r="A26" s="2"/>
      <c r="B26" s="454"/>
      <c r="C26" s="363"/>
      <c r="D26" s="364"/>
      <c r="E26" s="368" t="s">
        <v>265</v>
      </c>
      <c r="F26" s="369"/>
      <c r="G26" s="369"/>
      <c r="H26" s="369"/>
      <c r="I26" s="369"/>
      <c r="J26" s="369"/>
      <c r="K26" s="370"/>
      <c r="L26" s="371">
        <v>1</v>
      </c>
      <c r="M26" s="372"/>
      <c r="N26" s="372"/>
      <c r="O26" s="372"/>
      <c r="P26" s="373"/>
      <c r="Q26" s="371">
        <v>4200</v>
      </c>
      <c r="R26" s="372"/>
      <c r="S26" s="372"/>
      <c r="T26" s="372"/>
      <c r="U26" s="372"/>
      <c r="V26" s="373"/>
      <c r="W26" s="362"/>
      <c r="X26" s="363"/>
      <c r="Y26" s="364"/>
      <c r="Z26" s="368" t="s">
        <v>266</v>
      </c>
      <c r="AA26" s="464"/>
      <c r="AB26" s="464"/>
      <c r="AC26" s="464"/>
      <c r="AD26" s="464"/>
      <c r="AE26" s="464"/>
      <c r="AF26" s="464"/>
      <c r="AG26" s="465"/>
      <c r="AH26" s="371">
        <v>1</v>
      </c>
      <c r="AI26" s="372"/>
      <c r="AJ26" s="372"/>
      <c r="AK26" s="372"/>
      <c r="AL26" s="373"/>
      <c r="AM26" s="371" t="s">
        <v>269</v>
      </c>
      <c r="AN26" s="372"/>
      <c r="AO26" s="372"/>
      <c r="AP26" s="372"/>
      <c r="AQ26" s="372"/>
      <c r="AR26" s="373"/>
      <c r="AS26" s="371" t="s">
        <v>269</v>
      </c>
      <c r="AT26" s="372"/>
      <c r="AU26" s="372"/>
      <c r="AV26" s="372"/>
      <c r="AW26" s="372"/>
      <c r="AX26" s="374"/>
      <c r="AY26" s="466" t="s">
        <v>270</v>
      </c>
      <c r="AZ26" s="436"/>
      <c r="BA26" s="436"/>
      <c r="BB26" s="436"/>
      <c r="BC26" s="436"/>
      <c r="BD26" s="436"/>
      <c r="BE26" s="436"/>
      <c r="BF26" s="436"/>
      <c r="BG26" s="436"/>
      <c r="BH26" s="436"/>
      <c r="BI26" s="436"/>
      <c r="BJ26" s="436"/>
      <c r="BK26" s="436"/>
      <c r="BL26" s="436"/>
      <c r="BM26" s="467"/>
      <c r="BN26" s="330" t="s">
        <v>207</v>
      </c>
      <c r="BO26" s="331"/>
      <c r="BP26" s="331"/>
      <c r="BQ26" s="331"/>
      <c r="BR26" s="331"/>
      <c r="BS26" s="331"/>
      <c r="BT26" s="331"/>
      <c r="BU26" s="332"/>
      <c r="BV26" s="330" t="s">
        <v>207</v>
      </c>
      <c r="BW26" s="331"/>
      <c r="BX26" s="331"/>
      <c r="BY26" s="331"/>
      <c r="BZ26" s="331"/>
      <c r="CA26" s="331"/>
      <c r="CB26" s="331"/>
      <c r="CC26" s="332"/>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2">
      <c r="A27" s="2"/>
      <c r="B27" s="454"/>
      <c r="C27" s="363"/>
      <c r="D27" s="364"/>
      <c r="E27" s="368" t="s">
        <v>271</v>
      </c>
      <c r="F27" s="369"/>
      <c r="G27" s="369"/>
      <c r="H27" s="369"/>
      <c r="I27" s="369"/>
      <c r="J27" s="369"/>
      <c r="K27" s="370"/>
      <c r="L27" s="371">
        <v>1</v>
      </c>
      <c r="M27" s="372"/>
      <c r="N27" s="372"/>
      <c r="O27" s="372"/>
      <c r="P27" s="373"/>
      <c r="Q27" s="371">
        <v>2700</v>
      </c>
      <c r="R27" s="372"/>
      <c r="S27" s="372"/>
      <c r="T27" s="372"/>
      <c r="U27" s="372"/>
      <c r="V27" s="373"/>
      <c r="W27" s="362"/>
      <c r="X27" s="363"/>
      <c r="Y27" s="364"/>
      <c r="Z27" s="368" t="s">
        <v>273</v>
      </c>
      <c r="AA27" s="369"/>
      <c r="AB27" s="369"/>
      <c r="AC27" s="369"/>
      <c r="AD27" s="369"/>
      <c r="AE27" s="369"/>
      <c r="AF27" s="369"/>
      <c r="AG27" s="370"/>
      <c r="AH27" s="371" t="s">
        <v>207</v>
      </c>
      <c r="AI27" s="372"/>
      <c r="AJ27" s="372"/>
      <c r="AK27" s="372"/>
      <c r="AL27" s="373"/>
      <c r="AM27" s="371" t="s">
        <v>207</v>
      </c>
      <c r="AN27" s="372"/>
      <c r="AO27" s="372"/>
      <c r="AP27" s="372"/>
      <c r="AQ27" s="372"/>
      <c r="AR27" s="373"/>
      <c r="AS27" s="371" t="s">
        <v>207</v>
      </c>
      <c r="AT27" s="372"/>
      <c r="AU27" s="372"/>
      <c r="AV27" s="372"/>
      <c r="AW27" s="372"/>
      <c r="AX27" s="374"/>
      <c r="AY27" s="461" t="s">
        <v>275</v>
      </c>
      <c r="AZ27" s="462"/>
      <c r="BA27" s="462"/>
      <c r="BB27" s="462"/>
      <c r="BC27" s="462"/>
      <c r="BD27" s="462"/>
      <c r="BE27" s="462"/>
      <c r="BF27" s="462"/>
      <c r="BG27" s="462"/>
      <c r="BH27" s="462"/>
      <c r="BI27" s="462"/>
      <c r="BJ27" s="462"/>
      <c r="BK27" s="462"/>
      <c r="BL27" s="462"/>
      <c r="BM27" s="463"/>
      <c r="BN27" s="333" t="s">
        <v>207</v>
      </c>
      <c r="BO27" s="334"/>
      <c r="BP27" s="334"/>
      <c r="BQ27" s="334"/>
      <c r="BR27" s="334"/>
      <c r="BS27" s="334"/>
      <c r="BT27" s="334"/>
      <c r="BU27" s="335"/>
      <c r="BV27" s="333" t="s">
        <v>207</v>
      </c>
      <c r="BW27" s="334"/>
      <c r="BX27" s="334"/>
      <c r="BY27" s="334"/>
      <c r="BZ27" s="334"/>
      <c r="CA27" s="334"/>
      <c r="CB27" s="334"/>
      <c r="CC27" s="3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2">
      <c r="A28" s="2"/>
      <c r="B28" s="454"/>
      <c r="C28" s="363"/>
      <c r="D28" s="364"/>
      <c r="E28" s="368" t="s">
        <v>276</v>
      </c>
      <c r="F28" s="369"/>
      <c r="G28" s="369"/>
      <c r="H28" s="369"/>
      <c r="I28" s="369"/>
      <c r="J28" s="369"/>
      <c r="K28" s="370"/>
      <c r="L28" s="371">
        <v>1</v>
      </c>
      <c r="M28" s="372"/>
      <c r="N28" s="372"/>
      <c r="O28" s="372"/>
      <c r="P28" s="373"/>
      <c r="Q28" s="371">
        <v>2100</v>
      </c>
      <c r="R28" s="372"/>
      <c r="S28" s="372"/>
      <c r="T28" s="372"/>
      <c r="U28" s="372"/>
      <c r="V28" s="373"/>
      <c r="W28" s="362"/>
      <c r="X28" s="363"/>
      <c r="Y28" s="364"/>
      <c r="Z28" s="368" t="s">
        <v>37</v>
      </c>
      <c r="AA28" s="369"/>
      <c r="AB28" s="369"/>
      <c r="AC28" s="369"/>
      <c r="AD28" s="369"/>
      <c r="AE28" s="369"/>
      <c r="AF28" s="369"/>
      <c r="AG28" s="370"/>
      <c r="AH28" s="371" t="s">
        <v>207</v>
      </c>
      <c r="AI28" s="372"/>
      <c r="AJ28" s="372"/>
      <c r="AK28" s="372"/>
      <c r="AL28" s="373"/>
      <c r="AM28" s="371" t="s">
        <v>207</v>
      </c>
      <c r="AN28" s="372"/>
      <c r="AO28" s="372"/>
      <c r="AP28" s="372"/>
      <c r="AQ28" s="372"/>
      <c r="AR28" s="373"/>
      <c r="AS28" s="371" t="s">
        <v>207</v>
      </c>
      <c r="AT28" s="372"/>
      <c r="AU28" s="372"/>
      <c r="AV28" s="372"/>
      <c r="AW28" s="372"/>
      <c r="AX28" s="374"/>
      <c r="AY28" s="321" t="s">
        <v>279</v>
      </c>
      <c r="AZ28" s="322"/>
      <c r="BA28" s="322"/>
      <c r="BB28" s="323"/>
      <c r="BC28" s="375" t="s">
        <v>101</v>
      </c>
      <c r="BD28" s="376"/>
      <c r="BE28" s="376"/>
      <c r="BF28" s="376"/>
      <c r="BG28" s="376"/>
      <c r="BH28" s="376"/>
      <c r="BI28" s="376"/>
      <c r="BJ28" s="376"/>
      <c r="BK28" s="376"/>
      <c r="BL28" s="376"/>
      <c r="BM28" s="377"/>
      <c r="BN28" s="336">
        <v>1166573</v>
      </c>
      <c r="BO28" s="337"/>
      <c r="BP28" s="337"/>
      <c r="BQ28" s="337"/>
      <c r="BR28" s="337"/>
      <c r="BS28" s="337"/>
      <c r="BT28" s="337"/>
      <c r="BU28" s="338"/>
      <c r="BV28" s="336">
        <v>1015799</v>
      </c>
      <c r="BW28" s="337"/>
      <c r="BX28" s="337"/>
      <c r="BY28" s="337"/>
      <c r="BZ28" s="337"/>
      <c r="CA28" s="337"/>
      <c r="CB28" s="337"/>
      <c r="CC28" s="338"/>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2">
      <c r="A29" s="2"/>
      <c r="B29" s="454"/>
      <c r="C29" s="363"/>
      <c r="D29" s="364"/>
      <c r="E29" s="368" t="s">
        <v>280</v>
      </c>
      <c r="F29" s="369"/>
      <c r="G29" s="369"/>
      <c r="H29" s="369"/>
      <c r="I29" s="369"/>
      <c r="J29" s="369"/>
      <c r="K29" s="370"/>
      <c r="L29" s="371">
        <v>6</v>
      </c>
      <c r="M29" s="372"/>
      <c r="N29" s="372"/>
      <c r="O29" s="372"/>
      <c r="P29" s="373"/>
      <c r="Q29" s="371">
        <v>2000</v>
      </c>
      <c r="R29" s="372"/>
      <c r="S29" s="372"/>
      <c r="T29" s="372"/>
      <c r="U29" s="372"/>
      <c r="V29" s="373"/>
      <c r="W29" s="365"/>
      <c r="X29" s="366"/>
      <c r="Y29" s="367"/>
      <c r="Z29" s="368" t="s">
        <v>282</v>
      </c>
      <c r="AA29" s="369"/>
      <c r="AB29" s="369"/>
      <c r="AC29" s="369"/>
      <c r="AD29" s="369"/>
      <c r="AE29" s="369"/>
      <c r="AF29" s="369"/>
      <c r="AG29" s="370"/>
      <c r="AH29" s="371">
        <v>43</v>
      </c>
      <c r="AI29" s="372"/>
      <c r="AJ29" s="372"/>
      <c r="AK29" s="372"/>
      <c r="AL29" s="373"/>
      <c r="AM29" s="371">
        <v>138503</v>
      </c>
      <c r="AN29" s="372"/>
      <c r="AO29" s="372"/>
      <c r="AP29" s="372"/>
      <c r="AQ29" s="372"/>
      <c r="AR29" s="373"/>
      <c r="AS29" s="371">
        <v>3221</v>
      </c>
      <c r="AT29" s="372"/>
      <c r="AU29" s="372"/>
      <c r="AV29" s="372"/>
      <c r="AW29" s="372"/>
      <c r="AX29" s="374"/>
      <c r="AY29" s="324"/>
      <c r="AZ29" s="325"/>
      <c r="BA29" s="325"/>
      <c r="BB29" s="326"/>
      <c r="BC29" s="458" t="s">
        <v>283</v>
      </c>
      <c r="BD29" s="459"/>
      <c r="BE29" s="459"/>
      <c r="BF29" s="459"/>
      <c r="BG29" s="459"/>
      <c r="BH29" s="459"/>
      <c r="BI29" s="459"/>
      <c r="BJ29" s="459"/>
      <c r="BK29" s="459"/>
      <c r="BL29" s="459"/>
      <c r="BM29" s="460"/>
      <c r="BN29" s="330">
        <v>53635</v>
      </c>
      <c r="BO29" s="331"/>
      <c r="BP29" s="331"/>
      <c r="BQ29" s="331"/>
      <c r="BR29" s="331"/>
      <c r="BS29" s="331"/>
      <c r="BT29" s="331"/>
      <c r="BU29" s="332"/>
      <c r="BV29" s="330">
        <v>53633</v>
      </c>
      <c r="BW29" s="331"/>
      <c r="BX29" s="331"/>
      <c r="BY29" s="331"/>
      <c r="BZ29" s="331"/>
      <c r="CA29" s="331"/>
      <c r="CB29" s="331"/>
      <c r="CC29" s="332"/>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2">
      <c r="A30" s="2"/>
      <c r="B30" s="455"/>
      <c r="C30" s="456"/>
      <c r="D30" s="457"/>
      <c r="E30" s="437"/>
      <c r="F30" s="438"/>
      <c r="G30" s="438"/>
      <c r="H30" s="438"/>
      <c r="I30" s="438"/>
      <c r="J30" s="438"/>
      <c r="K30" s="439"/>
      <c r="L30" s="440"/>
      <c r="M30" s="441"/>
      <c r="N30" s="441"/>
      <c r="O30" s="441"/>
      <c r="P30" s="442"/>
      <c r="Q30" s="440"/>
      <c r="R30" s="441"/>
      <c r="S30" s="441"/>
      <c r="T30" s="441"/>
      <c r="U30" s="441"/>
      <c r="V30" s="442"/>
      <c r="W30" s="443" t="s">
        <v>285</v>
      </c>
      <c r="X30" s="444"/>
      <c r="Y30" s="444"/>
      <c r="Z30" s="444"/>
      <c r="AA30" s="444"/>
      <c r="AB30" s="444"/>
      <c r="AC30" s="444"/>
      <c r="AD30" s="444"/>
      <c r="AE30" s="444"/>
      <c r="AF30" s="444"/>
      <c r="AG30" s="445"/>
      <c r="AH30" s="446">
        <v>92.3</v>
      </c>
      <c r="AI30" s="447"/>
      <c r="AJ30" s="447"/>
      <c r="AK30" s="447"/>
      <c r="AL30" s="447"/>
      <c r="AM30" s="447"/>
      <c r="AN30" s="447"/>
      <c r="AO30" s="447"/>
      <c r="AP30" s="447"/>
      <c r="AQ30" s="447"/>
      <c r="AR30" s="447"/>
      <c r="AS30" s="447"/>
      <c r="AT30" s="447"/>
      <c r="AU30" s="447"/>
      <c r="AV30" s="447"/>
      <c r="AW30" s="447"/>
      <c r="AX30" s="448"/>
      <c r="AY30" s="327"/>
      <c r="AZ30" s="328"/>
      <c r="BA30" s="328"/>
      <c r="BB30" s="329"/>
      <c r="BC30" s="449" t="s">
        <v>75</v>
      </c>
      <c r="BD30" s="450"/>
      <c r="BE30" s="450"/>
      <c r="BF30" s="450"/>
      <c r="BG30" s="450"/>
      <c r="BH30" s="450"/>
      <c r="BI30" s="450"/>
      <c r="BJ30" s="450"/>
      <c r="BK30" s="450"/>
      <c r="BL30" s="450"/>
      <c r="BM30" s="451"/>
      <c r="BN30" s="333">
        <v>405115</v>
      </c>
      <c r="BO30" s="334"/>
      <c r="BP30" s="334"/>
      <c r="BQ30" s="334"/>
      <c r="BR30" s="334"/>
      <c r="BS30" s="334"/>
      <c r="BT30" s="334"/>
      <c r="BU30" s="335"/>
      <c r="BV30" s="333">
        <v>351516</v>
      </c>
      <c r="BW30" s="334"/>
      <c r="BX30" s="334"/>
      <c r="BY30" s="334"/>
      <c r="BZ30" s="334"/>
      <c r="CA30" s="334"/>
      <c r="CB30" s="334"/>
      <c r="CC30" s="3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188</v>
      </c>
      <c r="D32" s="452"/>
      <c r="E32" s="452"/>
      <c r="F32" s="452"/>
      <c r="G32" s="452"/>
      <c r="H32" s="452"/>
      <c r="I32" s="452"/>
      <c r="J32" s="452"/>
      <c r="K32" s="452"/>
      <c r="L32" s="452"/>
      <c r="M32" s="452"/>
      <c r="N32" s="452"/>
      <c r="O32" s="452"/>
      <c r="P32" s="452"/>
      <c r="Q32" s="452"/>
      <c r="R32" s="452"/>
      <c r="S32" s="452"/>
      <c r="U32" s="436" t="s">
        <v>91</v>
      </c>
      <c r="V32" s="436"/>
      <c r="W32" s="436"/>
      <c r="X32" s="436"/>
      <c r="Y32" s="436"/>
      <c r="Z32" s="436"/>
      <c r="AA32" s="436"/>
      <c r="AB32" s="436"/>
      <c r="AC32" s="436"/>
      <c r="AD32" s="436"/>
      <c r="AE32" s="436"/>
      <c r="AF32" s="436"/>
      <c r="AG32" s="436"/>
      <c r="AH32" s="436"/>
      <c r="AI32" s="436"/>
      <c r="AJ32" s="436"/>
      <c r="AK32" s="436"/>
      <c r="AM32" s="436" t="s">
        <v>287</v>
      </c>
      <c r="AN32" s="436"/>
      <c r="AO32" s="436"/>
      <c r="AP32" s="436"/>
      <c r="AQ32" s="436"/>
      <c r="AR32" s="436"/>
      <c r="AS32" s="436"/>
      <c r="AT32" s="436"/>
      <c r="AU32" s="436"/>
      <c r="AV32" s="436"/>
      <c r="AW32" s="436"/>
      <c r="AX32" s="436"/>
      <c r="AY32" s="436"/>
      <c r="AZ32" s="436"/>
      <c r="BA32" s="436"/>
      <c r="BB32" s="436"/>
      <c r="BC32" s="436"/>
      <c r="BE32" s="436" t="s">
        <v>288</v>
      </c>
      <c r="BF32" s="436"/>
      <c r="BG32" s="436"/>
      <c r="BH32" s="436"/>
      <c r="BI32" s="436"/>
      <c r="BJ32" s="436"/>
      <c r="BK32" s="436"/>
      <c r="BL32" s="436"/>
      <c r="BM32" s="436"/>
      <c r="BN32" s="436"/>
      <c r="BO32" s="436"/>
      <c r="BP32" s="436"/>
      <c r="BQ32" s="436"/>
      <c r="BR32" s="436"/>
      <c r="BS32" s="436"/>
      <c r="BT32" s="436"/>
      <c r="BU32" s="436"/>
      <c r="BW32" s="436" t="s">
        <v>290</v>
      </c>
      <c r="BX32" s="436"/>
      <c r="BY32" s="436"/>
      <c r="BZ32" s="436"/>
      <c r="CA32" s="436"/>
      <c r="CB32" s="436"/>
      <c r="CC32" s="436"/>
      <c r="CD32" s="436"/>
      <c r="CE32" s="436"/>
      <c r="CF32" s="436"/>
      <c r="CG32" s="436"/>
      <c r="CH32" s="436"/>
      <c r="CI32" s="436"/>
      <c r="CJ32" s="436"/>
      <c r="CK32" s="436"/>
      <c r="CL32" s="436"/>
      <c r="CM32" s="436"/>
      <c r="CO32" s="436" t="s">
        <v>168</v>
      </c>
      <c r="CP32" s="436"/>
      <c r="CQ32" s="436"/>
      <c r="CR32" s="436"/>
      <c r="CS32" s="436"/>
      <c r="CT32" s="436"/>
      <c r="CU32" s="436"/>
      <c r="CV32" s="436"/>
      <c r="CW32" s="436"/>
      <c r="CX32" s="436"/>
      <c r="CY32" s="436"/>
      <c r="CZ32" s="436"/>
      <c r="DA32" s="436"/>
      <c r="DB32" s="436"/>
      <c r="DC32" s="436"/>
      <c r="DD32" s="436"/>
      <c r="DE32" s="436"/>
      <c r="DI32" s="36"/>
    </row>
    <row r="33" spans="1:113" ht="13.5" customHeight="1" x14ac:dyDescent="0.2">
      <c r="A33" s="2"/>
      <c r="B33" s="5"/>
      <c r="C33" s="415" t="s">
        <v>121</v>
      </c>
      <c r="D33" s="415"/>
      <c r="E33" s="395" t="s">
        <v>291</v>
      </c>
      <c r="F33" s="395"/>
      <c r="G33" s="395"/>
      <c r="H33" s="395"/>
      <c r="I33" s="395"/>
      <c r="J33" s="395"/>
      <c r="K33" s="395"/>
      <c r="L33" s="395"/>
      <c r="M33" s="395"/>
      <c r="N33" s="395"/>
      <c r="O33" s="395"/>
      <c r="P33" s="395"/>
      <c r="Q33" s="395"/>
      <c r="R33" s="395"/>
      <c r="S33" s="395"/>
      <c r="T33" s="12"/>
      <c r="U33" s="415" t="s">
        <v>121</v>
      </c>
      <c r="V33" s="415"/>
      <c r="W33" s="395" t="s">
        <v>291</v>
      </c>
      <c r="X33" s="395"/>
      <c r="Y33" s="395"/>
      <c r="Z33" s="395"/>
      <c r="AA33" s="395"/>
      <c r="AB33" s="395"/>
      <c r="AC33" s="395"/>
      <c r="AD33" s="395"/>
      <c r="AE33" s="395"/>
      <c r="AF33" s="395"/>
      <c r="AG33" s="395"/>
      <c r="AH33" s="395"/>
      <c r="AI33" s="395"/>
      <c r="AJ33" s="395"/>
      <c r="AK33" s="395"/>
      <c r="AL33" s="12"/>
      <c r="AM33" s="415" t="s">
        <v>121</v>
      </c>
      <c r="AN33" s="415"/>
      <c r="AO33" s="395" t="s">
        <v>291</v>
      </c>
      <c r="AP33" s="395"/>
      <c r="AQ33" s="395"/>
      <c r="AR33" s="395"/>
      <c r="AS33" s="395"/>
      <c r="AT33" s="395"/>
      <c r="AU33" s="395"/>
      <c r="AV33" s="395"/>
      <c r="AW33" s="395"/>
      <c r="AX33" s="395"/>
      <c r="AY33" s="395"/>
      <c r="AZ33" s="395"/>
      <c r="BA33" s="395"/>
      <c r="BB33" s="395"/>
      <c r="BC33" s="395"/>
      <c r="BD33" s="8"/>
      <c r="BE33" s="395" t="s">
        <v>165</v>
      </c>
      <c r="BF33" s="395"/>
      <c r="BG33" s="395" t="s">
        <v>169</v>
      </c>
      <c r="BH33" s="395"/>
      <c r="BI33" s="395"/>
      <c r="BJ33" s="395"/>
      <c r="BK33" s="395"/>
      <c r="BL33" s="395"/>
      <c r="BM33" s="395"/>
      <c r="BN33" s="395"/>
      <c r="BO33" s="395"/>
      <c r="BP33" s="395"/>
      <c r="BQ33" s="395"/>
      <c r="BR33" s="395"/>
      <c r="BS33" s="395"/>
      <c r="BT33" s="395"/>
      <c r="BU33" s="395"/>
      <c r="BV33" s="8"/>
      <c r="BW33" s="415" t="s">
        <v>165</v>
      </c>
      <c r="BX33" s="415"/>
      <c r="BY33" s="395" t="s">
        <v>109</v>
      </c>
      <c r="BZ33" s="395"/>
      <c r="CA33" s="395"/>
      <c r="CB33" s="395"/>
      <c r="CC33" s="395"/>
      <c r="CD33" s="395"/>
      <c r="CE33" s="395"/>
      <c r="CF33" s="395"/>
      <c r="CG33" s="395"/>
      <c r="CH33" s="395"/>
      <c r="CI33" s="395"/>
      <c r="CJ33" s="395"/>
      <c r="CK33" s="395"/>
      <c r="CL33" s="395"/>
      <c r="CM33" s="395"/>
      <c r="CN33" s="12"/>
      <c r="CO33" s="415" t="s">
        <v>121</v>
      </c>
      <c r="CP33" s="415"/>
      <c r="CQ33" s="395" t="s">
        <v>292</v>
      </c>
      <c r="CR33" s="395"/>
      <c r="CS33" s="395"/>
      <c r="CT33" s="395"/>
      <c r="CU33" s="395"/>
      <c r="CV33" s="395"/>
      <c r="CW33" s="395"/>
      <c r="CX33" s="395"/>
      <c r="CY33" s="395"/>
      <c r="CZ33" s="395"/>
      <c r="DA33" s="395"/>
      <c r="DB33" s="395"/>
      <c r="DC33" s="395"/>
      <c r="DD33" s="395"/>
      <c r="DE33" s="395"/>
      <c r="DF33" s="12"/>
      <c r="DG33" s="435" t="s">
        <v>85</v>
      </c>
      <c r="DH33" s="435"/>
      <c r="DI33" s="19"/>
    </row>
    <row r="34" spans="1:113" ht="32.25" customHeight="1" x14ac:dyDescent="0.2">
      <c r="A34" s="2"/>
      <c r="B34" s="5"/>
      <c r="C34" s="433">
        <f>IF(E34="","",1)</f>
        <v>1</v>
      </c>
      <c r="D34" s="433"/>
      <c r="E34" s="432" t="str">
        <f>IF('各会計、関係団体の財政状況及び健全化判断比率'!B7="","",'各会計、関係団体の財政状況及び健全化判断比率'!B7)</f>
        <v>一般会計</v>
      </c>
      <c r="F34" s="432"/>
      <c r="G34" s="432"/>
      <c r="H34" s="432"/>
      <c r="I34" s="432"/>
      <c r="J34" s="432"/>
      <c r="K34" s="432"/>
      <c r="L34" s="432"/>
      <c r="M34" s="432"/>
      <c r="N34" s="432"/>
      <c r="O34" s="432"/>
      <c r="P34" s="432"/>
      <c r="Q34" s="432"/>
      <c r="R34" s="432"/>
      <c r="S34" s="432"/>
      <c r="T34" s="2"/>
      <c r="U34" s="433">
        <f>IF(W34="","",MAX(C34:D43)+1)</f>
        <v>2</v>
      </c>
      <c r="V34" s="433"/>
      <c r="W34" s="432" t="str">
        <f>IF('各会計、関係団体の財政状況及び健全化判断比率'!B28="","",'各会計、関係団体の財政状況及び健全化判断比率'!B28)</f>
        <v>国民健康保険特別会計</v>
      </c>
      <c r="X34" s="432"/>
      <c r="Y34" s="432"/>
      <c r="Z34" s="432"/>
      <c r="AA34" s="432"/>
      <c r="AB34" s="432"/>
      <c r="AC34" s="432"/>
      <c r="AD34" s="432"/>
      <c r="AE34" s="432"/>
      <c r="AF34" s="432"/>
      <c r="AG34" s="432"/>
      <c r="AH34" s="432"/>
      <c r="AI34" s="432"/>
      <c r="AJ34" s="432"/>
      <c r="AK34" s="432"/>
      <c r="AL34" s="2"/>
      <c r="AM34" s="433" t="str">
        <f>IF(AO34="","",MAX(C34:D43,U34:V43)+1)</f>
        <v/>
      </c>
      <c r="AN34" s="433"/>
      <c r="AO34" s="432"/>
      <c r="AP34" s="432"/>
      <c r="AQ34" s="432"/>
      <c r="AR34" s="432"/>
      <c r="AS34" s="432"/>
      <c r="AT34" s="432"/>
      <c r="AU34" s="432"/>
      <c r="AV34" s="432"/>
      <c r="AW34" s="432"/>
      <c r="AX34" s="432"/>
      <c r="AY34" s="432"/>
      <c r="AZ34" s="432"/>
      <c r="BA34" s="432"/>
      <c r="BB34" s="432"/>
      <c r="BC34" s="432"/>
      <c r="BD34" s="2"/>
      <c r="BE34" s="433">
        <f>IF(BG34="","",MAX(C34:D43,U34:V43,AM34:AN43)+1)</f>
        <v>5</v>
      </c>
      <c r="BF34" s="433"/>
      <c r="BG34" s="432" t="str">
        <f>IF('各会計、関係団体の財政状況及び健全化判断比率'!B31="","",'各会計、関係団体の財政状況及び健全化判断比率'!B31)</f>
        <v>簡易水道特別会計</v>
      </c>
      <c r="BH34" s="432"/>
      <c r="BI34" s="432"/>
      <c r="BJ34" s="432"/>
      <c r="BK34" s="432"/>
      <c r="BL34" s="432"/>
      <c r="BM34" s="432"/>
      <c r="BN34" s="432"/>
      <c r="BO34" s="432"/>
      <c r="BP34" s="432"/>
      <c r="BQ34" s="432"/>
      <c r="BR34" s="432"/>
      <c r="BS34" s="432"/>
      <c r="BT34" s="432"/>
      <c r="BU34" s="432"/>
      <c r="BV34" s="2"/>
      <c r="BW34" s="433">
        <f>IF(BY34="","",MAX(C34:D43,U34:V43,AM34:AN43,BE34:BF43)+1)</f>
        <v>8</v>
      </c>
      <c r="BX34" s="433"/>
      <c r="BY34" s="432" t="str">
        <f>IF('各会計、関係団体の財政状況及び健全化判断比率'!B68="","",'各会計、関係団体の財政状況及び健全化判断比率'!B68)</f>
        <v>甘楽西部環境衛生施設組合</v>
      </c>
      <c r="BZ34" s="432"/>
      <c r="CA34" s="432"/>
      <c r="CB34" s="432"/>
      <c r="CC34" s="432"/>
      <c r="CD34" s="432"/>
      <c r="CE34" s="432"/>
      <c r="CF34" s="432"/>
      <c r="CG34" s="432"/>
      <c r="CH34" s="432"/>
      <c r="CI34" s="432"/>
      <c r="CJ34" s="432"/>
      <c r="CK34" s="432"/>
      <c r="CL34" s="432"/>
      <c r="CM34" s="432"/>
      <c r="CN34" s="2"/>
      <c r="CO34" s="433">
        <f>IF(CQ34="","",MAX(C34:D43,U34:V43,AM34:AN43,BE34:BF43,BW34:BX43)+1)</f>
        <v>15</v>
      </c>
      <c r="CP34" s="433"/>
      <c r="CQ34" s="432" t="str">
        <f>IF('各会計、関係団体の財政状況及び健全化判断比率'!BS7="","",'各会計、関係団体の財政状況及び健全化判断比率'!BS7)</f>
        <v>甘楽郡土地開発公社</v>
      </c>
      <c r="CR34" s="432"/>
      <c r="CS34" s="432"/>
      <c r="CT34" s="432"/>
      <c r="CU34" s="432"/>
      <c r="CV34" s="432"/>
      <c r="CW34" s="432"/>
      <c r="CX34" s="432"/>
      <c r="CY34" s="432"/>
      <c r="CZ34" s="432"/>
      <c r="DA34" s="432"/>
      <c r="DB34" s="432"/>
      <c r="DC34" s="432"/>
      <c r="DD34" s="432"/>
      <c r="DE34" s="432"/>
      <c r="DG34" s="434" t="str">
        <f>IF('各会計、関係団体の財政状況及び健全化判断比率'!BR7="","",'各会計、関係団体の財政状況及び健全化判断比率'!BR7)</f>
        <v>〇</v>
      </c>
      <c r="DH34" s="434"/>
      <c r="DI34" s="19"/>
    </row>
    <row r="35" spans="1:113" ht="32.25" customHeight="1" x14ac:dyDescent="0.2">
      <c r="A35" s="2"/>
      <c r="B35" s="5"/>
      <c r="C35" s="433" t="str">
        <f t="shared" ref="C35:C43" si="0">IF(E35="","",C34+1)</f>
        <v/>
      </c>
      <c r="D35" s="433"/>
      <c r="E35" s="432" t="str">
        <f>IF('各会計、関係団体の財政状況及び健全化判断比率'!B8="","",'各会計、関係団体の財政状況及び健全化判断比率'!B8)</f>
        <v/>
      </c>
      <c r="F35" s="432"/>
      <c r="G35" s="432"/>
      <c r="H35" s="432"/>
      <c r="I35" s="432"/>
      <c r="J35" s="432"/>
      <c r="K35" s="432"/>
      <c r="L35" s="432"/>
      <c r="M35" s="432"/>
      <c r="N35" s="432"/>
      <c r="O35" s="432"/>
      <c r="P35" s="432"/>
      <c r="Q35" s="432"/>
      <c r="R35" s="432"/>
      <c r="S35" s="432"/>
      <c r="T35" s="2"/>
      <c r="U35" s="433">
        <f t="shared" ref="U35:U43" si="1">IF(W35="","",U34+1)</f>
        <v>3</v>
      </c>
      <c r="V35" s="433"/>
      <c r="W35" s="432" t="str">
        <f>IF('各会計、関係団体の財政状況及び健全化判断比率'!B29="","",'各会計、関係団体の財政状況及び健全化判断比率'!B29)</f>
        <v>介護保険特別会計</v>
      </c>
      <c r="X35" s="432"/>
      <c r="Y35" s="432"/>
      <c r="Z35" s="432"/>
      <c r="AA35" s="432"/>
      <c r="AB35" s="432"/>
      <c r="AC35" s="432"/>
      <c r="AD35" s="432"/>
      <c r="AE35" s="432"/>
      <c r="AF35" s="432"/>
      <c r="AG35" s="432"/>
      <c r="AH35" s="432"/>
      <c r="AI35" s="432"/>
      <c r="AJ35" s="432"/>
      <c r="AK35" s="432"/>
      <c r="AL35" s="2"/>
      <c r="AM35" s="433" t="str">
        <f t="shared" ref="AM35:AM43" si="2">IF(AO35="","",AM34+1)</f>
        <v/>
      </c>
      <c r="AN35" s="433"/>
      <c r="AO35" s="432"/>
      <c r="AP35" s="432"/>
      <c r="AQ35" s="432"/>
      <c r="AR35" s="432"/>
      <c r="AS35" s="432"/>
      <c r="AT35" s="432"/>
      <c r="AU35" s="432"/>
      <c r="AV35" s="432"/>
      <c r="AW35" s="432"/>
      <c r="AX35" s="432"/>
      <c r="AY35" s="432"/>
      <c r="AZ35" s="432"/>
      <c r="BA35" s="432"/>
      <c r="BB35" s="432"/>
      <c r="BC35" s="432"/>
      <c r="BD35" s="2"/>
      <c r="BE35" s="433">
        <f t="shared" ref="BE35:BE43" si="3">IF(BG35="","",BE34+1)</f>
        <v>6</v>
      </c>
      <c r="BF35" s="433"/>
      <c r="BG35" s="432" t="str">
        <f>IF('各会計、関係団体の財政状況及び健全化判断比率'!B32="","",'各会計、関係団体の財政状況及び健全化判断比率'!B32)</f>
        <v>生活排水特別会計</v>
      </c>
      <c r="BH35" s="432"/>
      <c r="BI35" s="432"/>
      <c r="BJ35" s="432"/>
      <c r="BK35" s="432"/>
      <c r="BL35" s="432"/>
      <c r="BM35" s="432"/>
      <c r="BN35" s="432"/>
      <c r="BO35" s="432"/>
      <c r="BP35" s="432"/>
      <c r="BQ35" s="432"/>
      <c r="BR35" s="432"/>
      <c r="BS35" s="432"/>
      <c r="BT35" s="432"/>
      <c r="BU35" s="432"/>
      <c r="BV35" s="2"/>
      <c r="BW35" s="433">
        <f t="shared" ref="BW35:BW43" si="4">IF(BY35="","",BW34+1)</f>
        <v>9</v>
      </c>
      <c r="BX35" s="433"/>
      <c r="BY35" s="432" t="str">
        <f>IF('各会計、関係団体の財政状況及び健全化判断比率'!B69="","",'各会計、関係団体の財政状況及び健全化判断比率'!B69)</f>
        <v>下仁田南牧医療事務組合</v>
      </c>
      <c r="BZ35" s="432"/>
      <c r="CA35" s="432"/>
      <c r="CB35" s="432"/>
      <c r="CC35" s="432"/>
      <c r="CD35" s="432"/>
      <c r="CE35" s="432"/>
      <c r="CF35" s="432"/>
      <c r="CG35" s="432"/>
      <c r="CH35" s="432"/>
      <c r="CI35" s="432"/>
      <c r="CJ35" s="432"/>
      <c r="CK35" s="432"/>
      <c r="CL35" s="432"/>
      <c r="CM35" s="432"/>
      <c r="CN35" s="2"/>
      <c r="CO35" s="433" t="str">
        <f t="shared" ref="CO35:CO43" si="5">IF(CQ35="","",CO34+1)</f>
        <v/>
      </c>
      <c r="CP35" s="433"/>
      <c r="CQ35" s="432" t="str">
        <f>IF('各会計、関係団体の財政状況及び健全化判断比率'!BS8="","",'各会計、関係団体の財政状況及び健全化判断比率'!BS8)</f>
        <v/>
      </c>
      <c r="CR35" s="432"/>
      <c r="CS35" s="432"/>
      <c r="CT35" s="432"/>
      <c r="CU35" s="432"/>
      <c r="CV35" s="432"/>
      <c r="CW35" s="432"/>
      <c r="CX35" s="432"/>
      <c r="CY35" s="432"/>
      <c r="CZ35" s="432"/>
      <c r="DA35" s="432"/>
      <c r="DB35" s="432"/>
      <c r="DC35" s="432"/>
      <c r="DD35" s="432"/>
      <c r="DE35" s="432"/>
      <c r="DG35" s="434" t="str">
        <f>IF('各会計、関係団体の財政状況及び健全化判断比率'!BR8="","",'各会計、関係団体の財政状況及び健全化判断比率'!BR8)</f>
        <v/>
      </c>
      <c r="DH35" s="434"/>
      <c r="DI35" s="19"/>
    </row>
    <row r="36" spans="1:113" ht="32.25" customHeight="1" x14ac:dyDescent="0.2">
      <c r="A36" s="2"/>
      <c r="B36" s="5"/>
      <c r="C36" s="433" t="str">
        <f t="shared" si="0"/>
        <v/>
      </c>
      <c r="D36" s="433"/>
      <c r="E36" s="432" t="str">
        <f>IF('各会計、関係団体の財政状況及び健全化判断比率'!B9="","",'各会計、関係団体の財政状況及び健全化判断比率'!B9)</f>
        <v/>
      </c>
      <c r="F36" s="432"/>
      <c r="G36" s="432"/>
      <c r="H36" s="432"/>
      <c r="I36" s="432"/>
      <c r="J36" s="432"/>
      <c r="K36" s="432"/>
      <c r="L36" s="432"/>
      <c r="M36" s="432"/>
      <c r="N36" s="432"/>
      <c r="O36" s="432"/>
      <c r="P36" s="432"/>
      <c r="Q36" s="432"/>
      <c r="R36" s="432"/>
      <c r="S36" s="432"/>
      <c r="T36" s="2"/>
      <c r="U36" s="433">
        <f t="shared" si="1"/>
        <v>4</v>
      </c>
      <c r="V36" s="433"/>
      <c r="W36" s="432" t="str">
        <f>IF('各会計、関係団体の財政状況及び健全化判断比率'!B30="","",'各会計、関係団体の財政状況及び健全化判断比率'!B30)</f>
        <v>後期高齢者医療特別会計</v>
      </c>
      <c r="X36" s="432"/>
      <c r="Y36" s="432"/>
      <c r="Z36" s="432"/>
      <c r="AA36" s="432"/>
      <c r="AB36" s="432"/>
      <c r="AC36" s="432"/>
      <c r="AD36" s="432"/>
      <c r="AE36" s="432"/>
      <c r="AF36" s="432"/>
      <c r="AG36" s="432"/>
      <c r="AH36" s="432"/>
      <c r="AI36" s="432"/>
      <c r="AJ36" s="432"/>
      <c r="AK36" s="432"/>
      <c r="AL36" s="2"/>
      <c r="AM36" s="433" t="str">
        <f t="shared" si="2"/>
        <v/>
      </c>
      <c r="AN36" s="433"/>
      <c r="AO36" s="432"/>
      <c r="AP36" s="432"/>
      <c r="AQ36" s="432"/>
      <c r="AR36" s="432"/>
      <c r="AS36" s="432"/>
      <c r="AT36" s="432"/>
      <c r="AU36" s="432"/>
      <c r="AV36" s="432"/>
      <c r="AW36" s="432"/>
      <c r="AX36" s="432"/>
      <c r="AY36" s="432"/>
      <c r="AZ36" s="432"/>
      <c r="BA36" s="432"/>
      <c r="BB36" s="432"/>
      <c r="BC36" s="432"/>
      <c r="BD36" s="2"/>
      <c r="BE36" s="433">
        <f t="shared" si="3"/>
        <v>7</v>
      </c>
      <c r="BF36" s="433"/>
      <c r="BG36" s="432" t="str">
        <f>IF('各会計、関係団体の財政状況及び健全化判断比率'!B33="","",'各会計、関係団体の財政状況及び健全化判断比率'!B33)</f>
        <v>自然休養村特別会計</v>
      </c>
      <c r="BH36" s="432"/>
      <c r="BI36" s="432"/>
      <c r="BJ36" s="432"/>
      <c r="BK36" s="432"/>
      <c r="BL36" s="432"/>
      <c r="BM36" s="432"/>
      <c r="BN36" s="432"/>
      <c r="BO36" s="432"/>
      <c r="BP36" s="432"/>
      <c r="BQ36" s="432"/>
      <c r="BR36" s="432"/>
      <c r="BS36" s="432"/>
      <c r="BT36" s="432"/>
      <c r="BU36" s="432"/>
      <c r="BV36" s="2"/>
      <c r="BW36" s="433">
        <f t="shared" si="4"/>
        <v>10</v>
      </c>
      <c r="BX36" s="433"/>
      <c r="BY36" s="432" t="str">
        <f>IF('各会計、関係団体の財政状況及び健全化判断比率'!B70="","",'各会計、関係団体の財政状況及び健全化判断比率'!B70)</f>
        <v>富岡甘楽広域市町村圏振興整備組合</v>
      </c>
      <c r="BZ36" s="432"/>
      <c r="CA36" s="432"/>
      <c r="CB36" s="432"/>
      <c r="CC36" s="432"/>
      <c r="CD36" s="432"/>
      <c r="CE36" s="432"/>
      <c r="CF36" s="432"/>
      <c r="CG36" s="432"/>
      <c r="CH36" s="432"/>
      <c r="CI36" s="432"/>
      <c r="CJ36" s="432"/>
      <c r="CK36" s="432"/>
      <c r="CL36" s="432"/>
      <c r="CM36" s="432"/>
      <c r="CN36" s="2"/>
      <c r="CO36" s="433" t="str">
        <f t="shared" si="5"/>
        <v/>
      </c>
      <c r="CP36" s="433"/>
      <c r="CQ36" s="432" t="str">
        <f>IF('各会計、関係団体の財政状況及び健全化判断比率'!BS9="","",'各会計、関係団体の財政状況及び健全化判断比率'!BS9)</f>
        <v/>
      </c>
      <c r="CR36" s="432"/>
      <c r="CS36" s="432"/>
      <c r="CT36" s="432"/>
      <c r="CU36" s="432"/>
      <c r="CV36" s="432"/>
      <c r="CW36" s="432"/>
      <c r="CX36" s="432"/>
      <c r="CY36" s="432"/>
      <c r="CZ36" s="432"/>
      <c r="DA36" s="432"/>
      <c r="DB36" s="432"/>
      <c r="DC36" s="432"/>
      <c r="DD36" s="432"/>
      <c r="DE36" s="432"/>
      <c r="DG36" s="434" t="str">
        <f>IF('各会計、関係団体の財政状況及び健全化判断比率'!BR9="","",'各会計、関係団体の財政状況及び健全化判断比率'!BR9)</f>
        <v/>
      </c>
      <c r="DH36" s="434"/>
      <c r="DI36" s="19"/>
    </row>
    <row r="37" spans="1:113" ht="32.25" customHeight="1" x14ac:dyDescent="0.2">
      <c r="A37" s="2"/>
      <c r="B37" s="5"/>
      <c r="C37" s="433" t="str">
        <f t="shared" si="0"/>
        <v/>
      </c>
      <c r="D37" s="433"/>
      <c r="E37" s="432" t="str">
        <f>IF('各会計、関係団体の財政状況及び健全化判断比率'!B10="","",'各会計、関係団体の財政状況及び健全化判断比率'!B10)</f>
        <v/>
      </c>
      <c r="F37" s="432"/>
      <c r="G37" s="432"/>
      <c r="H37" s="432"/>
      <c r="I37" s="432"/>
      <c r="J37" s="432"/>
      <c r="K37" s="432"/>
      <c r="L37" s="432"/>
      <c r="M37" s="432"/>
      <c r="N37" s="432"/>
      <c r="O37" s="432"/>
      <c r="P37" s="432"/>
      <c r="Q37" s="432"/>
      <c r="R37" s="432"/>
      <c r="S37" s="432"/>
      <c r="T37" s="2"/>
      <c r="U37" s="433" t="str">
        <f t="shared" si="1"/>
        <v/>
      </c>
      <c r="V37" s="433"/>
      <c r="W37" s="432"/>
      <c r="X37" s="432"/>
      <c r="Y37" s="432"/>
      <c r="Z37" s="432"/>
      <c r="AA37" s="432"/>
      <c r="AB37" s="432"/>
      <c r="AC37" s="432"/>
      <c r="AD37" s="432"/>
      <c r="AE37" s="432"/>
      <c r="AF37" s="432"/>
      <c r="AG37" s="432"/>
      <c r="AH37" s="432"/>
      <c r="AI37" s="432"/>
      <c r="AJ37" s="432"/>
      <c r="AK37" s="432"/>
      <c r="AL37" s="2"/>
      <c r="AM37" s="433" t="str">
        <f t="shared" si="2"/>
        <v/>
      </c>
      <c r="AN37" s="433"/>
      <c r="AO37" s="432"/>
      <c r="AP37" s="432"/>
      <c r="AQ37" s="432"/>
      <c r="AR37" s="432"/>
      <c r="AS37" s="432"/>
      <c r="AT37" s="432"/>
      <c r="AU37" s="432"/>
      <c r="AV37" s="432"/>
      <c r="AW37" s="432"/>
      <c r="AX37" s="432"/>
      <c r="AY37" s="432"/>
      <c r="AZ37" s="432"/>
      <c r="BA37" s="432"/>
      <c r="BB37" s="432"/>
      <c r="BC37" s="432"/>
      <c r="BD37" s="2"/>
      <c r="BE37" s="433" t="str">
        <f t="shared" si="3"/>
        <v/>
      </c>
      <c r="BF37" s="433"/>
      <c r="BG37" s="432"/>
      <c r="BH37" s="432"/>
      <c r="BI37" s="432"/>
      <c r="BJ37" s="432"/>
      <c r="BK37" s="432"/>
      <c r="BL37" s="432"/>
      <c r="BM37" s="432"/>
      <c r="BN37" s="432"/>
      <c r="BO37" s="432"/>
      <c r="BP37" s="432"/>
      <c r="BQ37" s="432"/>
      <c r="BR37" s="432"/>
      <c r="BS37" s="432"/>
      <c r="BT37" s="432"/>
      <c r="BU37" s="432"/>
      <c r="BV37" s="2"/>
      <c r="BW37" s="433">
        <f t="shared" si="4"/>
        <v>11</v>
      </c>
      <c r="BX37" s="433"/>
      <c r="BY37" s="432" t="str">
        <f>IF('各会計、関係団体の財政状況及び健全化判断比率'!B71="","",'各会計、関係団体の財政状況及び健全化判断比率'!B71)</f>
        <v>群馬県後期高齢者医療広域連合（一般会計）</v>
      </c>
      <c r="BZ37" s="432"/>
      <c r="CA37" s="432"/>
      <c r="CB37" s="432"/>
      <c r="CC37" s="432"/>
      <c r="CD37" s="432"/>
      <c r="CE37" s="432"/>
      <c r="CF37" s="432"/>
      <c r="CG37" s="432"/>
      <c r="CH37" s="432"/>
      <c r="CI37" s="432"/>
      <c r="CJ37" s="432"/>
      <c r="CK37" s="432"/>
      <c r="CL37" s="432"/>
      <c r="CM37" s="432"/>
      <c r="CN37" s="2"/>
      <c r="CO37" s="433" t="str">
        <f t="shared" si="5"/>
        <v/>
      </c>
      <c r="CP37" s="433"/>
      <c r="CQ37" s="432" t="str">
        <f>IF('各会計、関係団体の財政状況及び健全化判断比率'!BS10="","",'各会計、関係団体の財政状況及び健全化判断比率'!BS10)</f>
        <v/>
      </c>
      <c r="CR37" s="432"/>
      <c r="CS37" s="432"/>
      <c r="CT37" s="432"/>
      <c r="CU37" s="432"/>
      <c r="CV37" s="432"/>
      <c r="CW37" s="432"/>
      <c r="CX37" s="432"/>
      <c r="CY37" s="432"/>
      <c r="CZ37" s="432"/>
      <c r="DA37" s="432"/>
      <c r="DB37" s="432"/>
      <c r="DC37" s="432"/>
      <c r="DD37" s="432"/>
      <c r="DE37" s="432"/>
      <c r="DG37" s="434" t="str">
        <f>IF('各会計、関係団体の財政状況及び健全化判断比率'!BR10="","",'各会計、関係団体の財政状況及び健全化判断比率'!BR10)</f>
        <v/>
      </c>
      <c r="DH37" s="434"/>
      <c r="DI37" s="19"/>
    </row>
    <row r="38" spans="1:113" ht="32.25" customHeight="1" x14ac:dyDescent="0.2">
      <c r="A38" s="2"/>
      <c r="B38" s="5"/>
      <c r="C38" s="433" t="str">
        <f t="shared" si="0"/>
        <v/>
      </c>
      <c r="D38" s="433"/>
      <c r="E38" s="432" t="str">
        <f>IF('各会計、関係団体の財政状況及び健全化判断比率'!B11="","",'各会計、関係団体の財政状況及び健全化判断比率'!B11)</f>
        <v/>
      </c>
      <c r="F38" s="432"/>
      <c r="G38" s="432"/>
      <c r="H38" s="432"/>
      <c r="I38" s="432"/>
      <c r="J38" s="432"/>
      <c r="K38" s="432"/>
      <c r="L38" s="432"/>
      <c r="M38" s="432"/>
      <c r="N38" s="432"/>
      <c r="O38" s="432"/>
      <c r="P38" s="432"/>
      <c r="Q38" s="432"/>
      <c r="R38" s="432"/>
      <c r="S38" s="432"/>
      <c r="T38" s="2"/>
      <c r="U38" s="433" t="str">
        <f t="shared" si="1"/>
        <v/>
      </c>
      <c r="V38" s="433"/>
      <c r="W38" s="432"/>
      <c r="X38" s="432"/>
      <c r="Y38" s="432"/>
      <c r="Z38" s="432"/>
      <c r="AA38" s="432"/>
      <c r="AB38" s="432"/>
      <c r="AC38" s="432"/>
      <c r="AD38" s="432"/>
      <c r="AE38" s="432"/>
      <c r="AF38" s="432"/>
      <c r="AG38" s="432"/>
      <c r="AH38" s="432"/>
      <c r="AI38" s="432"/>
      <c r="AJ38" s="432"/>
      <c r="AK38" s="432"/>
      <c r="AL38" s="2"/>
      <c r="AM38" s="433" t="str">
        <f t="shared" si="2"/>
        <v/>
      </c>
      <c r="AN38" s="433"/>
      <c r="AO38" s="432"/>
      <c r="AP38" s="432"/>
      <c r="AQ38" s="432"/>
      <c r="AR38" s="432"/>
      <c r="AS38" s="432"/>
      <c r="AT38" s="432"/>
      <c r="AU38" s="432"/>
      <c r="AV38" s="432"/>
      <c r="AW38" s="432"/>
      <c r="AX38" s="432"/>
      <c r="AY38" s="432"/>
      <c r="AZ38" s="432"/>
      <c r="BA38" s="432"/>
      <c r="BB38" s="432"/>
      <c r="BC38" s="432"/>
      <c r="BD38" s="2"/>
      <c r="BE38" s="433" t="str">
        <f t="shared" si="3"/>
        <v/>
      </c>
      <c r="BF38" s="433"/>
      <c r="BG38" s="432"/>
      <c r="BH38" s="432"/>
      <c r="BI38" s="432"/>
      <c r="BJ38" s="432"/>
      <c r="BK38" s="432"/>
      <c r="BL38" s="432"/>
      <c r="BM38" s="432"/>
      <c r="BN38" s="432"/>
      <c r="BO38" s="432"/>
      <c r="BP38" s="432"/>
      <c r="BQ38" s="432"/>
      <c r="BR38" s="432"/>
      <c r="BS38" s="432"/>
      <c r="BT38" s="432"/>
      <c r="BU38" s="432"/>
      <c r="BV38" s="2"/>
      <c r="BW38" s="433">
        <f t="shared" si="4"/>
        <v>12</v>
      </c>
      <c r="BX38" s="433"/>
      <c r="BY38" s="432" t="str">
        <f>IF('各会計、関係団体の財政状況及び健全化判断比率'!B72="","",'各会計、関係団体の財政状況及び健全化判断比率'!B72)</f>
        <v>群馬県後期高齢者医療広域連合（事業会計）</v>
      </c>
      <c r="BZ38" s="432"/>
      <c r="CA38" s="432"/>
      <c r="CB38" s="432"/>
      <c r="CC38" s="432"/>
      <c r="CD38" s="432"/>
      <c r="CE38" s="432"/>
      <c r="CF38" s="432"/>
      <c r="CG38" s="432"/>
      <c r="CH38" s="432"/>
      <c r="CI38" s="432"/>
      <c r="CJ38" s="432"/>
      <c r="CK38" s="432"/>
      <c r="CL38" s="432"/>
      <c r="CM38" s="432"/>
      <c r="CN38" s="2"/>
      <c r="CO38" s="433" t="str">
        <f t="shared" si="5"/>
        <v/>
      </c>
      <c r="CP38" s="433"/>
      <c r="CQ38" s="432" t="str">
        <f>IF('各会計、関係団体の財政状況及び健全化判断比率'!BS11="","",'各会計、関係団体の財政状況及び健全化判断比率'!BS11)</f>
        <v/>
      </c>
      <c r="CR38" s="432"/>
      <c r="CS38" s="432"/>
      <c r="CT38" s="432"/>
      <c r="CU38" s="432"/>
      <c r="CV38" s="432"/>
      <c r="CW38" s="432"/>
      <c r="CX38" s="432"/>
      <c r="CY38" s="432"/>
      <c r="CZ38" s="432"/>
      <c r="DA38" s="432"/>
      <c r="DB38" s="432"/>
      <c r="DC38" s="432"/>
      <c r="DD38" s="432"/>
      <c r="DE38" s="432"/>
      <c r="DG38" s="434" t="str">
        <f>IF('各会計、関係団体の財政状況及び健全化判断比率'!BR11="","",'各会計、関係団体の財政状況及び健全化判断比率'!BR11)</f>
        <v/>
      </c>
      <c r="DH38" s="434"/>
      <c r="DI38" s="19"/>
    </row>
    <row r="39" spans="1:113" ht="32.25" customHeight="1" x14ac:dyDescent="0.2">
      <c r="A39" s="2"/>
      <c r="B39" s="5"/>
      <c r="C39" s="433" t="str">
        <f t="shared" si="0"/>
        <v/>
      </c>
      <c r="D39" s="433"/>
      <c r="E39" s="432" t="str">
        <f>IF('各会計、関係団体の財政状況及び健全化判断比率'!B12="","",'各会計、関係団体の財政状況及び健全化判断比率'!B12)</f>
        <v/>
      </c>
      <c r="F39" s="432"/>
      <c r="G39" s="432"/>
      <c r="H39" s="432"/>
      <c r="I39" s="432"/>
      <c r="J39" s="432"/>
      <c r="K39" s="432"/>
      <c r="L39" s="432"/>
      <c r="M39" s="432"/>
      <c r="N39" s="432"/>
      <c r="O39" s="432"/>
      <c r="P39" s="432"/>
      <c r="Q39" s="432"/>
      <c r="R39" s="432"/>
      <c r="S39" s="432"/>
      <c r="T39" s="2"/>
      <c r="U39" s="433" t="str">
        <f t="shared" si="1"/>
        <v/>
      </c>
      <c r="V39" s="433"/>
      <c r="W39" s="432"/>
      <c r="X39" s="432"/>
      <c r="Y39" s="432"/>
      <c r="Z39" s="432"/>
      <c r="AA39" s="432"/>
      <c r="AB39" s="432"/>
      <c r="AC39" s="432"/>
      <c r="AD39" s="432"/>
      <c r="AE39" s="432"/>
      <c r="AF39" s="432"/>
      <c r="AG39" s="432"/>
      <c r="AH39" s="432"/>
      <c r="AI39" s="432"/>
      <c r="AJ39" s="432"/>
      <c r="AK39" s="432"/>
      <c r="AL39" s="2"/>
      <c r="AM39" s="433" t="str">
        <f t="shared" si="2"/>
        <v/>
      </c>
      <c r="AN39" s="433"/>
      <c r="AO39" s="432"/>
      <c r="AP39" s="432"/>
      <c r="AQ39" s="432"/>
      <c r="AR39" s="432"/>
      <c r="AS39" s="432"/>
      <c r="AT39" s="432"/>
      <c r="AU39" s="432"/>
      <c r="AV39" s="432"/>
      <c r="AW39" s="432"/>
      <c r="AX39" s="432"/>
      <c r="AY39" s="432"/>
      <c r="AZ39" s="432"/>
      <c r="BA39" s="432"/>
      <c r="BB39" s="432"/>
      <c r="BC39" s="432"/>
      <c r="BD39" s="2"/>
      <c r="BE39" s="433" t="str">
        <f t="shared" si="3"/>
        <v/>
      </c>
      <c r="BF39" s="433"/>
      <c r="BG39" s="432"/>
      <c r="BH39" s="432"/>
      <c r="BI39" s="432"/>
      <c r="BJ39" s="432"/>
      <c r="BK39" s="432"/>
      <c r="BL39" s="432"/>
      <c r="BM39" s="432"/>
      <c r="BN39" s="432"/>
      <c r="BO39" s="432"/>
      <c r="BP39" s="432"/>
      <c r="BQ39" s="432"/>
      <c r="BR39" s="432"/>
      <c r="BS39" s="432"/>
      <c r="BT39" s="432"/>
      <c r="BU39" s="432"/>
      <c r="BV39" s="2"/>
      <c r="BW39" s="433">
        <f t="shared" si="4"/>
        <v>13</v>
      </c>
      <c r="BX39" s="433"/>
      <c r="BY39" s="432" t="str">
        <f>IF('各会計、関係団体の財政状況及び健全化判断比率'!B73="","",'各会計、関係団体の財政状況及び健全化判断比率'!B73)</f>
        <v>群馬県市町村総合事務組合</v>
      </c>
      <c r="BZ39" s="432"/>
      <c r="CA39" s="432"/>
      <c r="CB39" s="432"/>
      <c r="CC39" s="432"/>
      <c r="CD39" s="432"/>
      <c r="CE39" s="432"/>
      <c r="CF39" s="432"/>
      <c r="CG39" s="432"/>
      <c r="CH39" s="432"/>
      <c r="CI39" s="432"/>
      <c r="CJ39" s="432"/>
      <c r="CK39" s="432"/>
      <c r="CL39" s="432"/>
      <c r="CM39" s="432"/>
      <c r="CN39" s="2"/>
      <c r="CO39" s="433" t="str">
        <f t="shared" si="5"/>
        <v/>
      </c>
      <c r="CP39" s="433"/>
      <c r="CQ39" s="432" t="str">
        <f>IF('各会計、関係団体の財政状況及び健全化判断比率'!BS12="","",'各会計、関係団体の財政状況及び健全化判断比率'!BS12)</f>
        <v/>
      </c>
      <c r="CR39" s="432"/>
      <c r="CS39" s="432"/>
      <c r="CT39" s="432"/>
      <c r="CU39" s="432"/>
      <c r="CV39" s="432"/>
      <c r="CW39" s="432"/>
      <c r="CX39" s="432"/>
      <c r="CY39" s="432"/>
      <c r="CZ39" s="432"/>
      <c r="DA39" s="432"/>
      <c r="DB39" s="432"/>
      <c r="DC39" s="432"/>
      <c r="DD39" s="432"/>
      <c r="DE39" s="432"/>
      <c r="DG39" s="434" t="str">
        <f>IF('各会計、関係団体の財政状況及び健全化判断比率'!BR12="","",'各会計、関係団体の財政状況及び健全化判断比率'!BR12)</f>
        <v/>
      </c>
      <c r="DH39" s="434"/>
      <c r="DI39" s="19"/>
    </row>
    <row r="40" spans="1:113" ht="32.25" customHeight="1" x14ac:dyDescent="0.2">
      <c r="A40" s="2"/>
      <c r="B40" s="5"/>
      <c r="C40" s="433" t="str">
        <f t="shared" si="0"/>
        <v/>
      </c>
      <c r="D40" s="433"/>
      <c r="E40" s="432" t="str">
        <f>IF('各会計、関係団体の財政状況及び健全化判断比率'!B13="","",'各会計、関係団体の財政状況及び健全化判断比率'!B13)</f>
        <v/>
      </c>
      <c r="F40" s="432"/>
      <c r="G40" s="432"/>
      <c r="H40" s="432"/>
      <c r="I40" s="432"/>
      <c r="J40" s="432"/>
      <c r="K40" s="432"/>
      <c r="L40" s="432"/>
      <c r="M40" s="432"/>
      <c r="N40" s="432"/>
      <c r="O40" s="432"/>
      <c r="P40" s="432"/>
      <c r="Q40" s="432"/>
      <c r="R40" s="432"/>
      <c r="S40" s="432"/>
      <c r="T40" s="2"/>
      <c r="U40" s="433" t="str">
        <f t="shared" si="1"/>
        <v/>
      </c>
      <c r="V40" s="433"/>
      <c r="W40" s="432"/>
      <c r="X40" s="432"/>
      <c r="Y40" s="432"/>
      <c r="Z40" s="432"/>
      <c r="AA40" s="432"/>
      <c r="AB40" s="432"/>
      <c r="AC40" s="432"/>
      <c r="AD40" s="432"/>
      <c r="AE40" s="432"/>
      <c r="AF40" s="432"/>
      <c r="AG40" s="432"/>
      <c r="AH40" s="432"/>
      <c r="AI40" s="432"/>
      <c r="AJ40" s="432"/>
      <c r="AK40" s="432"/>
      <c r="AL40" s="2"/>
      <c r="AM40" s="433" t="str">
        <f t="shared" si="2"/>
        <v/>
      </c>
      <c r="AN40" s="433"/>
      <c r="AO40" s="432"/>
      <c r="AP40" s="432"/>
      <c r="AQ40" s="432"/>
      <c r="AR40" s="432"/>
      <c r="AS40" s="432"/>
      <c r="AT40" s="432"/>
      <c r="AU40" s="432"/>
      <c r="AV40" s="432"/>
      <c r="AW40" s="432"/>
      <c r="AX40" s="432"/>
      <c r="AY40" s="432"/>
      <c r="AZ40" s="432"/>
      <c r="BA40" s="432"/>
      <c r="BB40" s="432"/>
      <c r="BC40" s="432"/>
      <c r="BD40" s="2"/>
      <c r="BE40" s="433" t="str">
        <f t="shared" si="3"/>
        <v/>
      </c>
      <c r="BF40" s="433"/>
      <c r="BG40" s="432"/>
      <c r="BH40" s="432"/>
      <c r="BI40" s="432"/>
      <c r="BJ40" s="432"/>
      <c r="BK40" s="432"/>
      <c r="BL40" s="432"/>
      <c r="BM40" s="432"/>
      <c r="BN40" s="432"/>
      <c r="BO40" s="432"/>
      <c r="BP40" s="432"/>
      <c r="BQ40" s="432"/>
      <c r="BR40" s="432"/>
      <c r="BS40" s="432"/>
      <c r="BT40" s="432"/>
      <c r="BU40" s="432"/>
      <c r="BV40" s="2"/>
      <c r="BW40" s="433">
        <f t="shared" si="4"/>
        <v>14</v>
      </c>
      <c r="BX40" s="433"/>
      <c r="BY40" s="432" t="str">
        <f>IF('各会計、関係団体の財政状況及び健全化判断比率'!B74="","",'各会計、関係団体の財政状況及び健全化判断比率'!B74)</f>
        <v>群馬県市町村会館管理組合</v>
      </c>
      <c r="BZ40" s="432"/>
      <c r="CA40" s="432"/>
      <c r="CB40" s="432"/>
      <c r="CC40" s="432"/>
      <c r="CD40" s="432"/>
      <c r="CE40" s="432"/>
      <c r="CF40" s="432"/>
      <c r="CG40" s="432"/>
      <c r="CH40" s="432"/>
      <c r="CI40" s="432"/>
      <c r="CJ40" s="432"/>
      <c r="CK40" s="432"/>
      <c r="CL40" s="432"/>
      <c r="CM40" s="432"/>
      <c r="CN40" s="2"/>
      <c r="CO40" s="433" t="str">
        <f t="shared" si="5"/>
        <v/>
      </c>
      <c r="CP40" s="433"/>
      <c r="CQ40" s="432" t="str">
        <f>IF('各会計、関係団体の財政状況及び健全化判断比率'!BS13="","",'各会計、関係団体の財政状況及び健全化判断比率'!BS13)</f>
        <v/>
      </c>
      <c r="CR40" s="432"/>
      <c r="CS40" s="432"/>
      <c r="CT40" s="432"/>
      <c r="CU40" s="432"/>
      <c r="CV40" s="432"/>
      <c r="CW40" s="432"/>
      <c r="CX40" s="432"/>
      <c r="CY40" s="432"/>
      <c r="CZ40" s="432"/>
      <c r="DA40" s="432"/>
      <c r="DB40" s="432"/>
      <c r="DC40" s="432"/>
      <c r="DD40" s="432"/>
      <c r="DE40" s="432"/>
      <c r="DG40" s="434" t="str">
        <f>IF('各会計、関係団体の財政状況及び健全化判断比率'!BR13="","",'各会計、関係団体の財政状況及び健全化判断比率'!BR13)</f>
        <v/>
      </c>
      <c r="DH40" s="434"/>
      <c r="DI40" s="19"/>
    </row>
    <row r="41" spans="1:113" ht="32.25" customHeight="1" x14ac:dyDescent="0.2">
      <c r="A41" s="2"/>
      <c r="B41" s="5"/>
      <c r="C41" s="433" t="str">
        <f t="shared" si="0"/>
        <v/>
      </c>
      <c r="D41" s="433"/>
      <c r="E41" s="432" t="str">
        <f>IF('各会計、関係団体の財政状況及び健全化判断比率'!B14="","",'各会計、関係団体の財政状況及び健全化判断比率'!B14)</f>
        <v/>
      </c>
      <c r="F41" s="432"/>
      <c r="G41" s="432"/>
      <c r="H41" s="432"/>
      <c r="I41" s="432"/>
      <c r="J41" s="432"/>
      <c r="K41" s="432"/>
      <c r="L41" s="432"/>
      <c r="M41" s="432"/>
      <c r="N41" s="432"/>
      <c r="O41" s="432"/>
      <c r="P41" s="432"/>
      <c r="Q41" s="432"/>
      <c r="R41" s="432"/>
      <c r="S41" s="432"/>
      <c r="T41" s="2"/>
      <c r="U41" s="433" t="str">
        <f t="shared" si="1"/>
        <v/>
      </c>
      <c r="V41" s="433"/>
      <c r="W41" s="432"/>
      <c r="X41" s="432"/>
      <c r="Y41" s="432"/>
      <c r="Z41" s="432"/>
      <c r="AA41" s="432"/>
      <c r="AB41" s="432"/>
      <c r="AC41" s="432"/>
      <c r="AD41" s="432"/>
      <c r="AE41" s="432"/>
      <c r="AF41" s="432"/>
      <c r="AG41" s="432"/>
      <c r="AH41" s="432"/>
      <c r="AI41" s="432"/>
      <c r="AJ41" s="432"/>
      <c r="AK41" s="432"/>
      <c r="AL41" s="2"/>
      <c r="AM41" s="433" t="str">
        <f t="shared" si="2"/>
        <v/>
      </c>
      <c r="AN41" s="433"/>
      <c r="AO41" s="432"/>
      <c r="AP41" s="432"/>
      <c r="AQ41" s="432"/>
      <c r="AR41" s="432"/>
      <c r="AS41" s="432"/>
      <c r="AT41" s="432"/>
      <c r="AU41" s="432"/>
      <c r="AV41" s="432"/>
      <c r="AW41" s="432"/>
      <c r="AX41" s="432"/>
      <c r="AY41" s="432"/>
      <c r="AZ41" s="432"/>
      <c r="BA41" s="432"/>
      <c r="BB41" s="432"/>
      <c r="BC41" s="432"/>
      <c r="BD41" s="2"/>
      <c r="BE41" s="433" t="str">
        <f t="shared" si="3"/>
        <v/>
      </c>
      <c r="BF41" s="433"/>
      <c r="BG41" s="432"/>
      <c r="BH41" s="432"/>
      <c r="BI41" s="432"/>
      <c r="BJ41" s="432"/>
      <c r="BK41" s="432"/>
      <c r="BL41" s="432"/>
      <c r="BM41" s="432"/>
      <c r="BN41" s="432"/>
      <c r="BO41" s="432"/>
      <c r="BP41" s="432"/>
      <c r="BQ41" s="432"/>
      <c r="BR41" s="432"/>
      <c r="BS41" s="432"/>
      <c r="BT41" s="432"/>
      <c r="BU41" s="432"/>
      <c r="BV41" s="2"/>
      <c r="BW41" s="433" t="str">
        <f t="shared" si="4"/>
        <v/>
      </c>
      <c r="BX41" s="433"/>
      <c r="BY41" s="432" t="str">
        <f>IF('各会計、関係団体の財政状況及び健全化判断比率'!B75="","",'各会計、関係団体の財政状況及び健全化判断比率'!B75)</f>
        <v/>
      </c>
      <c r="BZ41" s="432"/>
      <c r="CA41" s="432"/>
      <c r="CB41" s="432"/>
      <c r="CC41" s="432"/>
      <c r="CD41" s="432"/>
      <c r="CE41" s="432"/>
      <c r="CF41" s="432"/>
      <c r="CG41" s="432"/>
      <c r="CH41" s="432"/>
      <c r="CI41" s="432"/>
      <c r="CJ41" s="432"/>
      <c r="CK41" s="432"/>
      <c r="CL41" s="432"/>
      <c r="CM41" s="432"/>
      <c r="CN41" s="2"/>
      <c r="CO41" s="433" t="str">
        <f t="shared" si="5"/>
        <v/>
      </c>
      <c r="CP41" s="433"/>
      <c r="CQ41" s="432" t="str">
        <f>IF('各会計、関係団体の財政状況及び健全化判断比率'!BS14="","",'各会計、関係団体の財政状況及び健全化判断比率'!BS14)</f>
        <v/>
      </c>
      <c r="CR41" s="432"/>
      <c r="CS41" s="432"/>
      <c r="CT41" s="432"/>
      <c r="CU41" s="432"/>
      <c r="CV41" s="432"/>
      <c r="CW41" s="432"/>
      <c r="CX41" s="432"/>
      <c r="CY41" s="432"/>
      <c r="CZ41" s="432"/>
      <c r="DA41" s="432"/>
      <c r="DB41" s="432"/>
      <c r="DC41" s="432"/>
      <c r="DD41" s="432"/>
      <c r="DE41" s="432"/>
      <c r="DG41" s="434" t="str">
        <f>IF('各会計、関係団体の財政状況及び健全化判断比率'!BR14="","",'各会計、関係団体の財政状況及び健全化判断比率'!BR14)</f>
        <v/>
      </c>
      <c r="DH41" s="434"/>
      <c r="DI41" s="19"/>
    </row>
    <row r="42" spans="1:113" ht="32.25" customHeight="1" x14ac:dyDescent="0.2">
      <c r="B42" s="5"/>
      <c r="C42" s="433" t="str">
        <f t="shared" si="0"/>
        <v/>
      </c>
      <c r="D42" s="433"/>
      <c r="E42" s="432" t="str">
        <f>IF('各会計、関係団体の財政状況及び健全化判断比率'!B15="","",'各会計、関係団体の財政状況及び健全化判断比率'!B15)</f>
        <v/>
      </c>
      <c r="F42" s="432"/>
      <c r="G42" s="432"/>
      <c r="H42" s="432"/>
      <c r="I42" s="432"/>
      <c r="J42" s="432"/>
      <c r="K42" s="432"/>
      <c r="L42" s="432"/>
      <c r="M42" s="432"/>
      <c r="N42" s="432"/>
      <c r="O42" s="432"/>
      <c r="P42" s="432"/>
      <c r="Q42" s="432"/>
      <c r="R42" s="432"/>
      <c r="S42" s="432"/>
      <c r="T42" s="2"/>
      <c r="U42" s="433" t="str">
        <f t="shared" si="1"/>
        <v/>
      </c>
      <c r="V42" s="433"/>
      <c r="W42" s="432"/>
      <c r="X42" s="432"/>
      <c r="Y42" s="432"/>
      <c r="Z42" s="432"/>
      <c r="AA42" s="432"/>
      <c r="AB42" s="432"/>
      <c r="AC42" s="432"/>
      <c r="AD42" s="432"/>
      <c r="AE42" s="432"/>
      <c r="AF42" s="432"/>
      <c r="AG42" s="432"/>
      <c r="AH42" s="432"/>
      <c r="AI42" s="432"/>
      <c r="AJ42" s="432"/>
      <c r="AK42" s="432"/>
      <c r="AL42" s="2"/>
      <c r="AM42" s="433" t="str">
        <f t="shared" si="2"/>
        <v/>
      </c>
      <c r="AN42" s="433"/>
      <c r="AO42" s="432"/>
      <c r="AP42" s="432"/>
      <c r="AQ42" s="432"/>
      <c r="AR42" s="432"/>
      <c r="AS42" s="432"/>
      <c r="AT42" s="432"/>
      <c r="AU42" s="432"/>
      <c r="AV42" s="432"/>
      <c r="AW42" s="432"/>
      <c r="AX42" s="432"/>
      <c r="AY42" s="432"/>
      <c r="AZ42" s="432"/>
      <c r="BA42" s="432"/>
      <c r="BB42" s="432"/>
      <c r="BC42" s="432"/>
      <c r="BD42" s="2"/>
      <c r="BE42" s="433" t="str">
        <f t="shared" si="3"/>
        <v/>
      </c>
      <c r="BF42" s="433"/>
      <c r="BG42" s="432"/>
      <c r="BH42" s="432"/>
      <c r="BI42" s="432"/>
      <c r="BJ42" s="432"/>
      <c r="BK42" s="432"/>
      <c r="BL42" s="432"/>
      <c r="BM42" s="432"/>
      <c r="BN42" s="432"/>
      <c r="BO42" s="432"/>
      <c r="BP42" s="432"/>
      <c r="BQ42" s="432"/>
      <c r="BR42" s="432"/>
      <c r="BS42" s="432"/>
      <c r="BT42" s="432"/>
      <c r="BU42" s="432"/>
      <c r="BV42" s="2"/>
      <c r="BW42" s="433" t="str">
        <f t="shared" si="4"/>
        <v/>
      </c>
      <c r="BX42" s="433"/>
      <c r="BY42" s="432" t="str">
        <f>IF('各会計、関係団体の財政状況及び健全化判断比率'!B76="","",'各会計、関係団体の財政状況及び健全化判断比率'!B76)</f>
        <v/>
      </c>
      <c r="BZ42" s="432"/>
      <c r="CA42" s="432"/>
      <c r="CB42" s="432"/>
      <c r="CC42" s="432"/>
      <c r="CD42" s="432"/>
      <c r="CE42" s="432"/>
      <c r="CF42" s="432"/>
      <c r="CG42" s="432"/>
      <c r="CH42" s="432"/>
      <c r="CI42" s="432"/>
      <c r="CJ42" s="432"/>
      <c r="CK42" s="432"/>
      <c r="CL42" s="432"/>
      <c r="CM42" s="432"/>
      <c r="CN42" s="2"/>
      <c r="CO42" s="433" t="str">
        <f t="shared" si="5"/>
        <v/>
      </c>
      <c r="CP42" s="433"/>
      <c r="CQ42" s="432" t="str">
        <f>IF('各会計、関係団体の財政状況及び健全化判断比率'!BS15="","",'各会計、関係団体の財政状況及び健全化判断比率'!BS15)</f>
        <v/>
      </c>
      <c r="CR42" s="432"/>
      <c r="CS42" s="432"/>
      <c r="CT42" s="432"/>
      <c r="CU42" s="432"/>
      <c r="CV42" s="432"/>
      <c r="CW42" s="432"/>
      <c r="CX42" s="432"/>
      <c r="CY42" s="432"/>
      <c r="CZ42" s="432"/>
      <c r="DA42" s="432"/>
      <c r="DB42" s="432"/>
      <c r="DC42" s="432"/>
      <c r="DD42" s="432"/>
      <c r="DE42" s="432"/>
      <c r="DG42" s="434" t="str">
        <f>IF('各会計、関係団体の財政状況及び健全化判断比率'!BR15="","",'各会計、関係団体の財政状況及び健全化判断比率'!BR15)</f>
        <v/>
      </c>
      <c r="DH42" s="434"/>
      <c r="DI42" s="19"/>
    </row>
    <row r="43" spans="1:113" ht="32.25" customHeight="1" x14ac:dyDescent="0.2">
      <c r="B43" s="5"/>
      <c r="C43" s="433" t="str">
        <f t="shared" si="0"/>
        <v/>
      </c>
      <c r="D43" s="433"/>
      <c r="E43" s="432" t="str">
        <f>IF('各会計、関係団体の財政状況及び健全化判断比率'!B16="","",'各会計、関係団体の財政状況及び健全化判断比率'!B16)</f>
        <v/>
      </c>
      <c r="F43" s="432"/>
      <c r="G43" s="432"/>
      <c r="H43" s="432"/>
      <c r="I43" s="432"/>
      <c r="J43" s="432"/>
      <c r="K43" s="432"/>
      <c r="L43" s="432"/>
      <c r="M43" s="432"/>
      <c r="N43" s="432"/>
      <c r="O43" s="432"/>
      <c r="P43" s="432"/>
      <c r="Q43" s="432"/>
      <c r="R43" s="432"/>
      <c r="S43" s="432"/>
      <c r="T43" s="2"/>
      <c r="U43" s="433" t="str">
        <f t="shared" si="1"/>
        <v/>
      </c>
      <c r="V43" s="433"/>
      <c r="W43" s="432"/>
      <c r="X43" s="432"/>
      <c r="Y43" s="432"/>
      <c r="Z43" s="432"/>
      <c r="AA43" s="432"/>
      <c r="AB43" s="432"/>
      <c r="AC43" s="432"/>
      <c r="AD43" s="432"/>
      <c r="AE43" s="432"/>
      <c r="AF43" s="432"/>
      <c r="AG43" s="432"/>
      <c r="AH43" s="432"/>
      <c r="AI43" s="432"/>
      <c r="AJ43" s="432"/>
      <c r="AK43" s="432"/>
      <c r="AL43" s="2"/>
      <c r="AM43" s="433" t="str">
        <f t="shared" si="2"/>
        <v/>
      </c>
      <c r="AN43" s="433"/>
      <c r="AO43" s="432"/>
      <c r="AP43" s="432"/>
      <c r="AQ43" s="432"/>
      <c r="AR43" s="432"/>
      <c r="AS43" s="432"/>
      <c r="AT43" s="432"/>
      <c r="AU43" s="432"/>
      <c r="AV43" s="432"/>
      <c r="AW43" s="432"/>
      <c r="AX43" s="432"/>
      <c r="AY43" s="432"/>
      <c r="AZ43" s="432"/>
      <c r="BA43" s="432"/>
      <c r="BB43" s="432"/>
      <c r="BC43" s="432"/>
      <c r="BD43" s="2"/>
      <c r="BE43" s="433" t="str">
        <f t="shared" si="3"/>
        <v/>
      </c>
      <c r="BF43" s="433"/>
      <c r="BG43" s="432"/>
      <c r="BH43" s="432"/>
      <c r="BI43" s="432"/>
      <c r="BJ43" s="432"/>
      <c r="BK43" s="432"/>
      <c r="BL43" s="432"/>
      <c r="BM43" s="432"/>
      <c r="BN43" s="432"/>
      <c r="BO43" s="432"/>
      <c r="BP43" s="432"/>
      <c r="BQ43" s="432"/>
      <c r="BR43" s="432"/>
      <c r="BS43" s="432"/>
      <c r="BT43" s="432"/>
      <c r="BU43" s="432"/>
      <c r="BV43" s="2"/>
      <c r="BW43" s="433" t="str">
        <f t="shared" si="4"/>
        <v/>
      </c>
      <c r="BX43" s="433"/>
      <c r="BY43" s="432" t="str">
        <f>IF('各会計、関係団体の財政状況及び健全化判断比率'!B77="","",'各会計、関係団体の財政状況及び健全化判断比率'!B77)</f>
        <v/>
      </c>
      <c r="BZ43" s="432"/>
      <c r="CA43" s="432"/>
      <c r="CB43" s="432"/>
      <c r="CC43" s="432"/>
      <c r="CD43" s="432"/>
      <c r="CE43" s="432"/>
      <c r="CF43" s="432"/>
      <c r="CG43" s="432"/>
      <c r="CH43" s="432"/>
      <c r="CI43" s="432"/>
      <c r="CJ43" s="432"/>
      <c r="CK43" s="432"/>
      <c r="CL43" s="432"/>
      <c r="CM43" s="432"/>
      <c r="CN43" s="2"/>
      <c r="CO43" s="433" t="str">
        <f t="shared" si="5"/>
        <v/>
      </c>
      <c r="CP43" s="433"/>
      <c r="CQ43" s="432" t="str">
        <f>IF('各会計、関係団体の財政状況及び健全化判断比率'!BS16="","",'各会計、関係団体の財政状況及び健全化判断比率'!BS16)</f>
        <v/>
      </c>
      <c r="CR43" s="432"/>
      <c r="CS43" s="432"/>
      <c r="CT43" s="432"/>
      <c r="CU43" s="432"/>
      <c r="CV43" s="432"/>
      <c r="CW43" s="432"/>
      <c r="CX43" s="432"/>
      <c r="CY43" s="432"/>
      <c r="CZ43" s="432"/>
      <c r="DA43" s="432"/>
      <c r="DB43" s="432"/>
      <c r="DC43" s="432"/>
      <c r="DD43" s="432"/>
      <c r="DE43" s="432"/>
      <c r="DG43" s="434" t="str">
        <f>IF('各会計、関係団体の財政状況及び健全化判断比率'!BR16="","",'各会計、関係団体の財政状況及び健全化判断比率'!BR16)</f>
        <v/>
      </c>
      <c r="DH43" s="434"/>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293</v>
      </c>
      <c r="E46" s="378" t="s">
        <v>298</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row>
    <row r="47" spans="1:113" x14ac:dyDescent="0.2">
      <c r="E47" s="378" t="s">
        <v>300</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row>
    <row r="48" spans="1:113" x14ac:dyDescent="0.2">
      <c r="E48" s="378" t="s">
        <v>302</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row>
    <row r="49" spans="5:113" x14ac:dyDescent="0.2">
      <c r="E49" s="378" t="s">
        <v>303</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row>
    <row r="50" spans="5:113" x14ac:dyDescent="0.2">
      <c r="E50" s="378" t="s">
        <v>204</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row>
    <row r="51" spans="5:113" x14ac:dyDescent="0.2">
      <c r="E51" s="378" t="s">
        <v>306</v>
      </c>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row>
    <row r="52" spans="5:113" x14ac:dyDescent="0.2">
      <c r="E52" s="378" t="s">
        <v>309</v>
      </c>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row>
    <row r="53" spans="5:113" x14ac:dyDescent="0.2">
      <c r="E53" s="378" t="s">
        <v>194</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row>
    <row r="54" spans="5:113" x14ac:dyDescent="0.2"/>
    <row r="55" spans="5:113" x14ac:dyDescent="0.2"/>
    <row r="56" spans="5:113" x14ac:dyDescent="0.2"/>
  </sheetData>
  <sheetProtection algorithmName="SHA-512" hashValue="exm7vdRZcZdno5gg2olLs3y8Qq3J6xBQFPnATnXSNwTaFnnnYzIRD7zGcmUDDHjghpI0JyUONcDJ06Ugtb+8NQ==" saltValue="6oyiq2ffVUXPG9aCNaQK2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525</v>
      </c>
      <c r="G33" s="201" t="s">
        <v>526</v>
      </c>
      <c r="H33" s="201" t="s">
        <v>527</v>
      </c>
      <c r="I33" s="201" t="s">
        <v>528</v>
      </c>
      <c r="J33" s="205" t="s">
        <v>529</v>
      </c>
      <c r="K33" s="186"/>
      <c r="L33" s="186"/>
      <c r="M33" s="186"/>
      <c r="N33" s="186"/>
      <c r="O33" s="186"/>
      <c r="P33" s="186"/>
    </row>
    <row r="34" spans="1:16" ht="39" customHeight="1" x14ac:dyDescent="0.2">
      <c r="A34" s="186"/>
      <c r="B34" s="188"/>
      <c r="C34" s="1025" t="s">
        <v>267</v>
      </c>
      <c r="D34" s="1025"/>
      <c r="E34" s="1026"/>
      <c r="F34" s="197">
        <v>9.67</v>
      </c>
      <c r="G34" s="202">
        <v>13.72</v>
      </c>
      <c r="H34" s="202">
        <v>12.74</v>
      </c>
      <c r="I34" s="202">
        <v>13.63</v>
      </c>
      <c r="J34" s="206">
        <v>12.39</v>
      </c>
      <c r="K34" s="186"/>
      <c r="L34" s="186"/>
      <c r="M34" s="186"/>
      <c r="N34" s="186"/>
      <c r="O34" s="186"/>
      <c r="P34" s="186"/>
    </row>
    <row r="35" spans="1:16" ht="39" customHeight="1" x14ac:dyDescent="0.2">
      <c r="A35" s="186"/>
      <c r="B35" s="189"/>
      <c r="C35" s="1021" t="s">
        <v>29</v>
      </c>
      <c r="D35" s="1021"/>
      <c r="E35" s="1022"/>
      <c r="F35" s="198">
        <v>0</v>
      </c>
      <c r="G35" s="203">
        <v>0.04</v>
      </c>
      <c r="H35" s="203">
        <v>0</v>
      </c>
      <c r="I35" s="203">
        <v>1</v>
      </c>
      <c r="J35" s="207">
        <v>0.54</v>
      </c>
      <c r="K35" s="186"/>
      <c r="L35" s="186"/>
      <c r="M35" s="186"/>
      <c r="N35" s="186"/>
      <c r="O35" s="186"/>
      <c r="P35" s="186"/>
    </row>
    <row r="36" spans="1:16" ht="39" customHeight="1" x14ac:dyDescent="0.2">
      <c r="A36" s="186"/>
      <c r="B36" s="189"/>
      <c r="C36" s="1021" t="s">
        <v>464</v>
      </c>
      <c r="D36" s="1021"/>
      <c r="E36" s="1022"/>
      <c r="F36" s="198">
        <v>0.68</v>
      </c>
      <c r="G36" s="203">
        <v>0.22</v>
      </c>
      <c r="H36" s="203">
        <v>0.66</v>
      </c>
      <c r="I36" s="203">
        <v>0.35</v>
      </c>
      <c r="J36" s="207">
        <v>0.44</v>
      </c>
      <c r="K36" s="186"/>
      <c r="L36" s="186"/>
      <c r="M36" s="186"/>
      <c r="N36" s="186"/>
      <c r="O36" s="186"/>
      <c r="P36" s="186"/>
    </row>
    <row r="37" spans="1:16" ht="39" customHeight="1" x14ac:dyDescent="0.2">
      <c r="A37" s="186"/>
      <c r="B37" s="189"/>
      <c r="C37" s="1021" t="s">
        <v>155</v>
      </c>
      <c r="D37" s="1021"/>
      <c r="E37" s="1022"/>
      <c r="F37" s="198">
        <v>0</v>
      </c>
      <c r="G37" s="203">
        <v>0</v>
      </c>
      <c r="H37" s="203">
        <v>0</v>
      </c>
      <c r="I37" s="203">
        <v>0</v>
      </c>
      <c r="J37" s="207">
        <v>0</v>
      </c>
      <c r="K37" s="186"/>
      <c r="L37" s="186"/>
      <c r="M37" s="186"/>
      <c r="N37" s="186"/>
      <c r="O37" s="186"/>
      <c r="P37" s="186"/>
    </row>
    <row r="38" spans="1:16" ht="39" customHeight="1" x14ac:dyDescent="0.2">
      <c r="A38" s="186"/>
      <c r="B38" s="189"/>
      <c r="C38" s="1021" t="s">
        <v>230</v>
      </c>
      <c r="D38" s="1021"/>
      <c r="E38" s="1022"/>
      <c r="F38" s="198">
        <v>0</v>
      </c>
      <c r="G38" s="203">
        <v>0</v>
      </c>
      <c r="H38" s="203">
        <v>0</v>
      </c>
      <c r="I38" s="203">
        <v>0</v>
      </c>
      <c r="J38" s="207">
        <v>0</v>
      </c>
      <c r="K38" s="186"/>
      <c r="L38" s="186"/>
      <c r="M38" s="186"/>
      <c r="N38" s="186"/>
      <c r="O38" s="186"/>
      <c r="P38" s="186"/>
    </row>
    <row r="39" spans="1:16" ht="39" customHeight="1" x14ac:dyDescent="0.2">
      <c r="A39" s="186"/>
      <c r="B39" s="189"/>
      <c r="C39" s="1021" t="s">
        <v>408</v>
      </c>
      <c r="D39" s="1021"/>
      <c r="E39" s="1022"/>
      <c r="F39" s="198">
        <v>0</v>
      </c>
      <c r="G39" s="203">
        <v>0</v>
      </c>
      <c r="H39" s="203">
        <v>0</v>
      </c>
      <c r="I39" s="203">
        <v>0</v>
      </c>
      <c r="J39" s="207">
        <v>0</v>
      </c>
      <c r="K39" s="186"/>
      <c r="L39" s="186"/>
      <c r="M39" s="186"/>
      <c r="N39" s="186"/>
      <c r="O39" s="186"/>
      <c r="P39" s="186"/>
    </row>
    <row r="40" spans="1:16" ht="39" customHeight="1" x14ac:dyDescent="0.2">
      <c r="A40" s="186"/>
      <c r="B40" s="189"/>
      <c r="C40" s="1021" t="s">
        <v>25</v>
      </c>
      <c r="D40" s="1021"/>
      <c r="E40" s="1022"/>
      <c r="F40" s="198">
        <v>0</v>
      </c>
      <c r="G40" s="203">
        <v>0</v>
      </c>
      <c r="H40" s="203">
        <v>0</v>
      </c>
      <c r="I40" s="203">
        <v>0</v>
      </c>
      <c r="J40" s="207">
        <v>0</v>
      </c>
      <c r="K40" s="186"/>
      <c r="L40" s="186"/>
      <c r="M40" s="186"/>
      <c r="N40" s="186"/>
      <c r="O40" s="186"/>
      <c r="P40" s="186"/>
    </row>
    <row r="41" spans="1:16" ht="39" customHeight="1" x14ac:dyDescent="0.2">
      <c r="A41" s="186"/>
      <c r="B41" s="189"/>
      <c r="C41" s="1021"/>
      <c r="D41" s="1021"/>
      <c r="E41" s="1022"/>
      <c r="F41" s="198"/>
      <c r="G41" s="203"/>
      <c r="H41" s="203"/>
      <c r="I41" s="203"/>
      <c r="J41" s="207"/>
      <c r="K41" s="186"/>
      <c r="L41" s="186"/>
      <c r="M41" s="186"/>
      <c r="N41" s="186"/>
      <c r="O41" s="186"/>
      <c r="P41" s="186"/>
    </row>
    <row r="42" spans="1:16" ht="39" customHeight="1" x14ac:dyDescent="0.2">
      <c r="A42" s="186"/>
      <c r="B42" s="190"/>
      <c r="C42" s="1021" t="s">
        <v>531</v>
      </c>
      <c r="D42" s="1021"/>
      <c r="E42" s="1022"/>
      <c r="F42" s="198" t="s">
        <v>207</v>
      </c>
      <c r="G42" s="203" t="s">
        <v>207</v>
      </c>
      <c r="H42" s="203" t="s">
        <v>207</v>
      </c>
      <c r="I42" s="203" t="s">
        <v>207</v>
      </c>
      <c r="J42" s="207" t="s">
        <v>207</v>
      </c>
      <c r="K42" s="186"/>
      <c r="L42" s="186"/>
      <c r="M42" s="186"/>
      <c r="N42" s="186"/>
      <c r="O42" s="186"/>
      <c r="P42" s="186"/>
    </row>
    <row r="43" spans="1:16" ht="39" customHeight="1" x14ac:dyDescent="0.2">
      <c r="A43" s="186"/>
      <c r="B43" s="191"/>
      <c r="C43" s="1023" t="s">
        <v>485</v>
      </c>
      <c r="D43" s="1023"/>
      <c r="E43" s="1024"/>
      <c r="F43" s="199" t="s">
        <v>207</v>
      </c>
      <c r="G43" s="204" t="s">
        <v>207</v>
      </c>
      <c r="H43" s="204" t="s">
        <v>207</v>
      </c>
      <c r="I43" s="204" t="s">
        <v>207</v>
      </c>
      <c r="J43" s="208" t="s">
        <v>207</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NCOnsXtYOna9pByJFJxobFyW1PTIt2GkDhJPlrU/6f1YYCQ1XwTfSPdda76zVVgjFjQKCVl/JO467/3PD2OTLg==" saltValue="fRis+J9jtphwzWJnqUEDx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27</v>
      </c>
      <c r="C44" s="215"/>
      <c r="D44" s="215"/>
      <c r="E44" s="223"/>
      <c r="F44" s="223"/>
      <c r="G44" s="223"/>
      <c r="H44" s="223"/>
      <c r="I44" s="223"/>
      <c r="J44" s="226" t="s">
        <v>16</v>
      </c>
      <c r="K44" s="228" t="s">
        <v>525</v>
      </c>
      <c r="L44" s="237" t="s">
        <v>526</v>
      </c>
      <c r="M44" s="237" t="s">
        <v>527</v>
      </c>
      <c r="N44" s="237" t="s">
        <v>528</v>
      </c>
      <c r="O44" s="246" t="s">
        <v>529</v>
      </c>
      <c r="P44" s="85"/>
      <c r="Q44" s="85"/>
      <c r="R44" s="85"/>
      <c r="S44" s="85"/>
      <c r="T44" s="85"/>
      <c r="U44" s="85"/>
    </row>
    <row r="45" spans="1:21" ht="30.75" customHeight="1" x14ac:dyDescent="0.2">
      <c r="A45" s="85"/>
      <c r="B45" s="1042" t="s">
        <v>28</v>
      </c>
      <c r="C45" s="1043"/>
      <c r="D45" s="218"/>
      <c r="E45" s="1056" t="s">
        <v>24</v>
      </c>
      <c r="F45" s="1056"/>
      <c r="G45" s="1056"/>
      <c r="H45" s="1056"/>
      <c r="I45" s="1056"/>
      <c r="J45" s="1057"/>
      <c r="K45" s="229">
        <v>178</v>
      </c>
      <c r="L45" s="238">
        <v>175</v>
      </c>
      <c r="M45" s="238">
        <v>177</v>
      </c>
      <c r="N45" s="238">
        <v>186</v>
      </c>
      <c r="O45" s="247">
        <v>218</v>
      </c>
      <c r="P45" s="85"/>
      <c r="Q45" s="85"/>
      <c r="R45" s="85"/>
      <c r="S45" s="85"/>
      <c r="T45" s="85"/>
      <c r="U45" s="85"/>
    </row>
    <row r="46" spans="1:21" ht="30.75" customHeight="1" x14ac:dyDescent="0.2">
      <c r="A46" s="85"/>
      <c r="B46" s="1044"/>
      <c r="C46" s="1045"/>
      <c r="D46" s="219"/>
      <c r="E46" s="1048" t="s">
        <v>30</v>
      </c>
      <c r="F46" s="1048"/>
      <c r="G46" s="1048"/>
      <c r="H46" s="1048"/>
      <c r="I46" s="1048"/>
      <c r="J46" s="1049"/>
      <c r="K46" s="230" t="s">
        <v>207</v>
      </c>
      <c r="L46" s="239" t="s">
        <v>207</v>
      </c>
      <c r="M46" s="239" t="s">
        <v>207</v>
      </c>
      <c r="N46" s="239" t="s">
        <v>207</v>
      </c>
      <c r="O46" s="248" t="s">
        <v>207</v>
      </c>
      <c r="P46" s="85"/>
      <c r="Q46" s="85"/>
      <c r="R46" s="85"/>
      <c r="S46" s="85"/>
      <c r="T46" s="85"/>
      <c r="U46" s="85"/>
    </row>
    <row r="47" spans="1:21" ht="30.75" customHeight="1" x14ac:dyDescent="0.2">
      <c r="A47" s="85"/>
      <c r="B47" s="1044"/>
      <c r="C47" s="1045"/>
      <c r="D47" s="219"/>
      <c r="E47" s="1048" t="s">
        <v>33</v>
      </c>
      <c r="F47" s="1048"/>
      <c r="G47" s="1048"/>
      <c r="H47" s="1048"/>
      <c r="I47" s="1048"/>
      <c r="J47" s="1049"/>
      <c r="K47" s="230" t="s">
        <v>207</v>
      </c>
      <c r="L47" s="239" t="s">
        <v>207</v>
      </c>
      <c r="M47" s="239" t="s">
        <v>207</v>
      </c>
      <c r="N47" s="239" t="s">
        <v>207</v>
      </c>
      <c r="O47" s="248" t="s">
        <v>207</v>
      </c>
      <c r="P47" s="85"/>
      <c r="Q47" s="85"/>
      <c r="R47" s="85"/>
      <c r="S47" s="85"/>
      <c r="T47" s="85"/>
      <c r="U47" s="85"/>
    </row>
    <row r="48" spans="1:21" ht="30.75" customHeight="1" x14ac:dyDescent="0.2">
      <c r="A48" s="85"/>
      <c r="B48" s="1044"/>
      <c r="C48" s="1045"/>
      <c r="D48" s="219"/>
      <c r="E48" s="1048" t="s">
        <v>39</v>
      </c>
      <c r="F48" s="1048"/>
      <c r="G48" s="1048"/>
      <c r="H48" s="1048"/>
      <c r="I48" s="1048"/>
      <c r="J48" s="1049"/>
      <c r="K48" s="230">
        <v>4</v>
      </c>
      <c r="L48" s="239">
        <v>4</v>
      </c>
      <c r="M48" s="239">
        <v>4</v>
      </c>
      <c r="N48" s="239">
        <v>3</v>
      </c>
      <c r="O48" s="248">
        <v>2</v>
      </c>
      <c r="P48" s="85"/>
      <c r="Q48" s="85"/>
      <c r="R48" s="85"/>
      <c r="S48" s="85"/>
      <c r="T48" s="85"/>
      <c r="U48" s="85"/>
    </row>
    <row r="49" spans="1:21" ht="30.75" customHeight="1" x14ac:dyDescent="0.2">
      <c r="A49" s="85"/>
      <c r="B49" s="1044"/>
      <c r="C49" s="1045"/>
      <c r="D49" s="219"/>
      <c r="E49" s="1048" t="s">
        <v>0</v>
      </c>
      <c r="F49" s="1048"/>
      <c r="G49" s="1048"/>
      <c r="H49" s="1048"/>
      <c r="I49" s="1048"/>
      <c r="J49" s="1049"/>
      <c r="K49" s="230">
        <v>10</v>
      </c>
      <c r="L49" s="239">
        <v>11</v>
      </c>
      <c r="M49" s="239">
        <v>11</v>
      </c>
      <c r="N49" s="239">
        <v>12</v>
      </c>
      <c r="O49" s="248">
        <v>11</v>
      </c>
      <c r="P49" s="85"/>
      <c r="Q49" s="85"/>
      <c r="R49" s="85"/>
      <c r="S49" s="85"/>
      <c r="T49" s="85"/>
      <c r="U49" s="85"/>
    </row>
    <row r="50" spans="1:21" ht="30.75" customHeight="1" x14ac:dyDescent="0.2">
      <c r="A50" s="85"/>
      <c r="B50" s="1044"/>
      <c r="C50" s="1045"/>
      <c r="D50" s="219"/>
      <c r="E50" s="1048" t="s">
        <v>42</v>
      </c>
      <c r="F50" s="1048"/>
      <c r="G50" s="1048"/>
      <c r="H50" s="1048"/>
      <c r="I50" s="1048"/>
      <c r="J50" s="1049"/>
      <c r="K50" s="230" t="s">
        <v>207</v>
      </c>
      <c r="L50" s="239" t="s">
        <v>207</v>
      </c>
      <c r="M50" s="239" t="s">
        <v>207</v>
      </c>
      <c r="N50" s="239" t="s">
        <v>207</v>
      </c>
      <c r="O50" s="248" t="s">
        <v>207</v>
      </c>
      <c r="P50" s="85"/>
      <c r="Q50" s="85"/>
      <c r="R50" s="85"/>
      <c r="S50" s="85"/>
      <c r="T50" s="85"/>
      <c r="U50" s="85"/>
    </row>
    <row r="51" spans="1:21" ht="30.75" customHeight="1" x14ac:dyDescent="0.2">
      <c r="A51" s="85"/>
      <c r="B51" s="1046"/>
      <c r="C51" s="1047"/>
      <c r="D51" s="220"/>
      <c r="E51" s="1048" t="s">
        <v>47</v>
      </c>
      <c r="F51" s="1048"/>
      <c r="G51" s="1048"/>
      <c r="H51" s="1048"/>
      <c r="I51" s="1048"/>
      <c r="J51" s="1049"/>
      <c r="K51" s="230" t="s">
        <v>207</v>
      </c>
      <c r="L51" s="239" t="s">
        <v>207</v>
      </c>
      <c r="M51" s="239" t="s">
        <v>207</v>
      </c>
      <c r="N51" s="239" t="s">
        <v>207</v>
      </c>
      <c r="O51" s="248" t="s">
        <v>207</v>
      </c>
      <c r="P51" s="85"/>
      <c r="Q51" s="85"/>
      <c r="R51" s="85"/>
      <c r="S51" s="85"/>
      <c r="T51" s="85"/>
      <c r="U51" s="85"/>
    </row>
    <row r="52" spans="1:21" ht="30.75" customHeight="1" x14ac:dyDescent="0.2">
      <c r="A52" s="85"/>
      <c r="B52" s="1050" t="s">
        <v>49</v>
      </c>
      <c r="C52" s="1051"/>
      <c r="D52" s="220"/>
      <c r="E52" s="1048" t="s">
        <v>50</v>
      </c>
      <c r="F52" s="1048"/>
      <c r="G52" s="1048"/>
      <c r="H52" s="1048"/>
      <c r="I52" s="1048"/>
      <c r="J52" s="1049"/>
      <c r="K52" s="230">
        <v>172</v>
      </c>
      <c r="L52" s="239">
        <v>163</v>
      </c>
      <c r="M52" s="239">
        <v>161</v>
      </c>
      <c r="N52" s="239">
        <v>158</v>
      </c>
      <c r="O52" s="248">
        <v>177</v>
      </c>
      <c r="P52" s="85"/>
      <c r="Q52" s="85"/>
      <c r="R52" s="85"/>
      <c r="S52" s="85"/>
      <c r="T52" s="85"/>
      <c r="U52" s="85"/>
    </row>
    <row r="53" spans="1:21" ht="30.75" customHeight="1" x14ac:dyDescent="0.2">
      <c r="A53" s="85"/>
      <c r="B53" s="1052" t="s">
        <v>51</v>
      </c>
      <c r="C53" s="1053"/>
      <c r="D53" s="221"/>
      <c r="E53" s="1054" t="s">
        <v>54</v>
      </c>
      <c r="F53" s="1054"/>
      <c r="G53" s="1054"/>
      <c r="H53" s="1054"/>
      <c r="I53" s="1054"/>
      <c r="J53" s="1055"/>
      <c r="K53" s="231">
        <v>20</v>
      </c>
      <c r="L53" s="240">
        <v>27</v>
      </c>
      <c r="M53" s="240">
        <v>31</v>
      </c>
      <c r="N53" s="240">
        <v>43</v>
      </c>
      <c r="O53" s="249">
        <v>54</v>
      </c>
      <c r="P53" s="85"/>
      <c r="Q53" s="85"/>
      <c r="R53" s="85"/>
      <c r="S53" s="85"/>
      <c r="T53" s="85"/>
      <c r="U53" s="85"/>
    </row>
    <row r="54" spans="1:21" ht="24" customHeight="1" x14ac:dyDescent="0.25">
      <c r="A54" s="85"/>
      <c r="B54" s="210" t="s">
        <v>58</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63</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6</v>
      </c>
      <c r="C56" s="216"/>
      <c r="D56" s="216"/>
      <c r="E56" s="216"/>
      <c r="F56" s="216"/>
      <c r="G56" s="216"/>
      <c r="H56" s="216"/>
      <c r="I56" s="216"/>
      <c r="J56" s="216"/>
      <c r="K56" s="232"/>
      <c r="L56" s="232"/>
      <c r="M56" s="232"/>
      <c r="N56" s="232"/>
      <c r="O56" s="250" t="s">
        <v>532</v>
      </c>
      <c r="P56" s="85"/>
      <c r="Q56" s="85"/>
      <c r="R56" s="85"/>
      <c r="S56" s="85"/>
      <c r="T56" s="85"/>
      <c r="U56" s="85"/>
    </row>
    <row r="57" spans="1:21" ht="31.5" customHeight="1" x14ac:dyDescent="0.25">
      <c r="A57" s="85"/>
      <c r="B57" s="212"/>
      <c r="C57" s="217"/>
      <c r="D57" s="217"/>
      <c r="E57" s="224"/>
      <c r="F57" s="224"/>
      <c r="G57" s="224"/>
      <c r="H57" s="224"/>
      <c r="I57" s="224"/>
      <c r="J57" s="227" t="s">
        <v>16</v>
      </c>
      <c r="K57" s="233" t="s">
        <v>525</v>
      </c>
      <c r="L57" s="241" t="s">
        <v>526</v>
      </c>
      <c r="M57" s="241" t="s">
        <v>527</v>
      </c>
      <c r="N57" s="241" t="s">
        <v>528</v>
      </c>
      <c r="O57" s="251" t="s">
        <v>529</v>
      </c>
      <c r="P57" s="85"/>
      <c r="Q57" s="85"/>
      <c r="R57" s="85"/>
      <c r="S57" s="85"/>
      <c r="T57" s="85"/>
      <c r="U57" s="85"/>
    </row>
    <row r="58" spans="1:21" ht="31.5" customHeight="1" x14ac:dyDescent="0.2">
      <c r="B58" s="1036" t="s">
        <v>64</v>
      </c>
      <c r="C58" s="1037"/>
      <c r="D58" s="1027" t="s">
        <v>67</v>
      </c>
      <c r="E58" s="1028"/>
      <c r="F58" s="1028"/>
      <c r="G58" s="1028"/>
      <c r="H58" s="1028"/>
      <c r="I58" s="1028"/>
      <c r="J58" s="1029"/>
      <c r="K58" s="234"/>
      <c r="L58" s="242"/>
      <c r="M58" s="242"/>
      <c r="N58" s="242"/>
      <c r="O58" s="252"/>
    </row>
    <row r="59" spans="1:21" ht="31.5" customHeight="1" x14ac:dyDescent="0.2">
      <c r="B59" s="1038"/>
      <c r="C59" s="1039"/>
      <c r="D59" s="1030" t="s">
        <v>12</v>
      </c>
      <c r="E59" s="1031"/>
      <c r="F59" s="1031"/>
      <c r="G59" s="1031"/>
      <c r="H59" s="1031"/>
      <c r="I59" s="1031"/>
      <c r="J59" s="1032"/>
      <c r="K59" s="235"/>
      <c r="L59" s="243"/>
      <c r="M59" s="243"/>
      <c r="N59" s="243"/>
      <c r="O59" s="253"/>
    </row>
    <row r="60" spans="1:21" ht="31.5" customHeight="1" x14ac:dyDescent="0.2">
      <c r="B60" s="1040"/>
      <c r="C60" s="1041"/>
      <c r="D60" s="1033" t="s">
        <v>69</v>
      </c>
      <c r="E60" s="1034"/>
      <c r="F60" s="1034"/>
      <c r="G60" s="1034"/>
      <c r="H60" s="1034"/>
      <c r="I60" s="1034"/>
      <c r="J60" s="1035"/>
      <c r="K60" s="236"/>
      <c r="L60" s="244"/>
      <c r="M60" s="244"/>
      <c r="N60" s="244"/>
      <c r="O60" s="254"/>
    </row>
    <row r="61" spans="1:21" ht="24" customHeight="1" x14ac:dyDescent="0.2">
      <c r="B61" s="213"/>
      <c r="C61" s="213"/>
      <c r="D61" s="222" t="s">
        <v>48</v>
      </c>
      <c r="E61" s="225"/>
      <c r="F61" s="225"/>
      <c r="G61" s="225"/>
      <c r="H61" s="225"/>
      <c r="I61" s="225"/>
      <c r="J61" s="225"/>
      <c r="K61" s="225"/>
      <c r="L61" s="225"/>
      <c r="M61" s="225"/>
      <c r="N61" s="225"/>
      <c r="O61" s="225"/>
    </row>
    <row r="62" spans="1:21" ht="24" customHeight="1" x14ac:dyDescent="0.2">
      <c r="B62" s="214"/>
      <c r="C62" s="214"/>
      <c r="D62" s="222" t="s">
        <v>40</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y4euhycfq73iwKoE9JroLq82gnguR57TkUE+d942mnRdVMHKfmthwuRblJPerYHH+TRG+9hK4TrZiiCRe7Y0Cw==" saltValue="CLqFT//9GP0kqc3avw0DY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27</v>
      </c>
      <c r="C40" s="215"/>
      <c r="D40" s="215"/>
      <c r="E40" s="223"/>
      <c r="F40" s="223"/>
      <c r="G40" s="223"/>
      <c r="H40" s="226" t="s">
        <v>16</v>
      </c>
      <c r="I40" s="228" t="s">
        <v>525</v>
      </c>
      <c r="J40" s="237" t="s">
        <v>526</v>
      </c>
      <c r="K40" s="237" t="s">
        <v>527</v>
      </c>
      <c r="L40" s="237" t="s">
        <v>528</v>
      </c>
      <c r="M40" s="266" t="s">
        <v>529</v>
      </c>
    </row>
    <row r="41" spans="2:13" ht="27.75" customHeight="1" x14ac:dyDescent="0.2">
      <c r="B41" s="1042" t="s">
        <v>35</v>
      </c>
      <c r="C41" s="1043"/>
      <c r="D41" s="218"/>
      <c r="E41" s="1067" t="s">
        <v>70</v>
      </c>
      <c r="F41" s="1067"/>
      <c r="G41" s="1067"/>
      <c r="H41" s="1068"/>
      <c r="I41" s="259">
        <v>1915</v>
      </c>
      <c r="J41" s="263">
        <v>1945</v>
      </c>
      <c r="K41" s="263">
        <v>1875</v>
      </c>
      <c r="L41" s="263">
        <v>1819</v>
      </c>
      <c r="M41" s="267">
        <v>1811</v>
      </c>
    </row>
    <row r="42" spans="2:13" ht="27.75" customHeight="1" x14ac:dyDescent="0.2">
      <c r="B42" s="1044"/>
      <c r="C42" s="1045"/>
      <c r="D42" s="219"/>
      <c r="E42" s="1058" t="s">
        <v>78</v>
      </c>
      <c r="F42" s="1058"/>
      <c r="G42" s="1058"/>
      <c r="H42" s="1059"/>
      <c r="I42" s="260" t="s">
        <v>207</v>
      </c>
      <c r="J42" s="264" t="s">
        <v>207</v>
      </c>
      <c r="K42" s="264" t="s">
        <v>207</v>
      </c>
      <c r="L42" s="264" t="s">
        <v>207</v>
      </c>
      <c r="M42" s="268" t="s">
        <v>207</v>
      </c>
    </row>
    <row r="43" spans="2:13" ht="27.75" customHeight="1" x14ac:dyDescent="0.2">
      <c r="B43" s="1044"/>
      <c r="C43" s="1045"/>
      <c r="D43" s="219"/>
      <c r="E43" s="1058" t="s">
        <v>79</v>
      </c>
      <c r="F43" s="1058"/>
      <c r="G43" s="1058"/>
      <c r="H43" s="1059"/>
      <c r="I43" s="260">
        <v>39</v>
      </c>
      <c r="J43" s="264">
        <v>32</v>
      </c>
      <c r="K43" s="264">
        <v>24</v>
      </c>
      <c r="L43" s="264">
        <v>24</v>
      </c>
      <c r="M43" s="268">
        <v>24</v>
      </c>
    </row>
    <row r="44" spans="2:13" ht="27.75" customHeight="1" x14ac:dyDescent="0.2">
      <c r="B44" s="1044"/>
      <c r="C44" s="1045"/>
      <c r="D44" s="219"/>
      <c r="E44" s="1058" t="s">
        <v>17</v>
      </c>
      <c r="F44" s="1058"/>
      <c r="G44" s="1058"/>
      <c r="H44" s="1059"/>
      <c r="I44" s="260">
        <v>75</v>
      </c>
      <c r="J44" s="264">
        <v>77</v>
      </c>
      <c r="K44" s="264">
        <v>69</v>
      </c>
      <c r="L44" s="264">
        <v>59</v>
      </c>
      <c r="M44" s="268">
        <v>65</v>
      </c>
    </row>
    <row r="45" spans="2:13" ht="27.75" customHeight="1" x14ac:dyDescent="0.2">
      <c r="B45" s="1044"/>
      <c r="C45" s="1045"/>
      <c r="D45" s="219"/>
      <c r="E45" s="1058" t="s">
        <v>82</v>
      </c>
      <c r="F45" s="1058"/>
      <c r="G45" s="1058"/>
      <c r="H45" s="1059"/>
      <c r="I45" s="260">
        <v>726</v>
      </c>
      <c r="J45" s="264">
        <v>716</v>
      </c>
      <c r="K45" s="264">
        <v>716</v>
      </c>
      <c r="L45" s="264">
        <v>721</v>
      </c>
      <c r="M45" s="268">
        <v>713</v>
      </c>
    </row>
    <row r="46" spans="2:13" ht="27.75" customHeight="1" x14ac:dyDescent="0.2">
      <c r="B46" s="1044"/>
      <c r="C46" s="1045"/>
      <c r="D46" s="220"/>
      <c r="E46" s="1058" t="s">
        <v>81</v>
      </c>
      <c r="F46" s="1058"/>
      <c r="G46" s="1058"/>
      <c r="H46" s="1059"/>
      <c r="I46" s="260" t="s">
        <v>207</v>
      </c>
      <c r="J46" s="264" t="s">
        <v>207</v>
      </c>
      <c r="K46" s="264" t="s">
        <v>207</v>
      </c>
      <c r="L46" s="264" t="s">
        <v>207</v>
      </c>
      <c r="M46" s="268">
        <v>1</v>
      </c>
    </row>
    <row r="47" spans="2:13" ht="27.75" customHeight="1" x14ac:dyDescent="0.2">
      <c r="B47" s="1044"/>
      <c r="C47" s="1045"/>
      <c r="D47" s="256"/>
      <c r="E47" s="1064" t="s">
        <v>84</v>
      </c>
      <c r="F47" s="1065"/>
      <c r="G47" s="1065"/>
      <c r="H47" s="1066"/>
      <c r="I47" s="260" t="s">
        <v>207</v>
      </c>
      <c r="J47" s="264" t="s">
        <v>207</v>
      </c>
      <c r="K47" s="264" t="s">
        <v>207</v>
      </c>
      <c r="L47" s="264" t="s">
        <v>207</v>
      </c>
      <c r="M47" s="268" t="s">
        <v>207</v>
      </c>
    </row>
    <row r="48" spans="2:13" ht="27.75" customHeight="1" x14ac:dyDescent="0.2">
      <c r="B48" s="1044"/>
      <c r="C48" s="1045"/>
      <c r="D48" s="219"/>
      <c r="E48" s="1058" t="s">
        <v>59</v>
      </c>
      <c r="F48" s="1058"/>
      <c r="G48" s="1058"/>
      <c r="H48" s="1059"/>
      <c r="I48" s="260" t="s">
        <v>207</v>
      </c>
      <c r="J48" s="264" t="s">
        <v>207</v>
      </c>
      <c r="K48" s="264" t="s">
        <v>207</v>
      </c>
      <c r="L48" s="264" t="s">
        <v>207</v>
      </c>
      <c r="M48" s="268" t="s">
        <v>207</v>
      </c>
    </row>
    <row r="49" spans="2:13" ht="27.75" customHeight="1" x14ac:dyDescent="0.2">
      <c r="B49" s="1046"/>
      <c r="C49" s="1047"/>
      <c r="D49" s="219"/>
      <c r="E49" s="1058" t="s">
        <v>88</v>
      </c>
      <c r="F49" s="1058"/>
      <c r="G49" s="1058"/>
      <c r="H49" s="1059"/>
      <c r="I49" s="260" t="s">
        <v>207</v>
      </c>
      <c r="J49" s="264" t="s">
        <v>207</v>
      </c>
      <c r="K49" s="264" t="s">
        <v>207</v>
      </c>
      <c r="L49" s="264" t="s">
        <v>207</v>
      </c>
      <c r="M49" s="268" t="s">
        <v>207</v>
      </c>
    </row>
    <row r="50" spans="2:13" ht="27.75" customHeight="1" x14ac:dyDescent="0.2">
      <c r="B50" s="1062" t="s">
        <v>90</v>
      </c>
      <c r="C50" s="1063"/>
      <c r="D50" s="257"/>
      <c r="E50" s="1058" t="s">
        <v>92</v>
      </c>
      <c r="F50" s="1058"/>
      <c r="G50" s="1058"/>
      <c r="H50" s="1059"/>
      <c r="I50" s="260">
        <v>1099</v>
      </c>
      <c r="J50" s="264">
        <v>1183</v>
      </c>
      <c r="K50" s="264">
        <v>1391</v>
      </c>
      <c r="L50" s="264">
        <v>1618</v>
      </c>
      <c r="M50" s="268">
        <v>1848</v>
      </c>
    </row>
    <row r="51" spans="2:13" ht="27.75" customHeight="1" x14ac:dyDescent="0.2">
      <c r="B51" s="1044"/>
      <c r="C51" s="1045"/>
      <c r="D51" s="219"/>
      <c r="E51" s="1058" t="s">
        <v>95</v>
      </c>
      <c r="F51" s="1058"/>
      <c r="G51" s="1058"/>
      <c r="H51" s="1059"/>
      <c r="I51" s="260">
        <v>3</v>
      </c>
      <c r="J51" s="264">
        <v>1</v>
      </c>
      <c r="K51" s="264" t="s">
        <v>207</v>
      </c>
      <c r="L51" s="264">
        <v>14</v>
      </c>
      <c r="M51" s="268">
        <v>13</v>
      </c>
    </row>
    <row r="52" spans="2:13" ht="27.75" customHeight="1" x14ac:dyDescent="0.2">
      <c r="B52" s="1046"/>
      <c r="C52" s="1047"/>
      <c r="D52" s="219"/>
      <c r="E52" s="1058" t="s">
        <v>44</v>
      </c>
      <c r="F52" s="1058"/>
      <c r="G52" s="1058"/>
      <c r="H52" s="1059"/>
      <c r="I52" s="260">
        <v>1703</v>
      </c>
      <c r="J52" s="264">
        <v>1687</v>
      </c>
      <c r="K52" s="264">
        <v>1617</v>
      </c>
      <c r="L52" s="264">
        <v>1554</v>
      </c>
      <c r="M52" s="268">
        <v>1435</v>
      </c>
    </row>
    <row r="53" spans="2:13" ht="27.75" customHeight="1" x14ac:dyDescent="0.2">
      <c r="B53" s="1052" t="s">
        <v>51</v>
      </c>
      <c r="C53" s="1053"/>
      <c r="D53" s="221"/>
      <c r="E53" s="1060" t="s">
        <v>97</v>
      </c>
      <c r="F53" s="1060"/>
      <c r="G53" s="1060"/>
      <c r="H53" s="1061"/>
      <c r="I53" s="261">
        <v>-51</v>
      </c>
      <c r="J53" s="265">
        <v>-104</v>
      </c>
      <c r="K53" s="265">
        <v>-325</v>
      </c>
      <c r="L53" s="265">
        <v>-562</v>
      </c>
      <c r="M53" s="269">
        <v>-683</v>
      </c>
    </row>
    <row r="54" spans="2:13" ht="27.75" customHeight="1" x14ac:dyDescent="0.25">
      <c r="B54" s="255" t="s">
        <v>72</v>
      </c>
      <c r="C54" s="192"/>
      <c r="D54" s="192"/>
      <c r="E54" s="258"/>
      <c r="F54" s="258"/>
      <c r="G54" s="258"/>
      <c r="H54" s="258"/>
      <c r="I54" s="262"/>
      <c r="J54" s="262"/>
      <c r="K54" s="262"/>
      <c r="L54" s="262"/>
      <c r="M54" s="262"/>
    </row>
    <row r="55" spans="2:13" ht="13" x14ac:dyDescent="0.2"/>
  </sheetData>
  <sheetProtection algorithmName="SHA-512" hashValue="B4EvYTwmMgSOGLkSBas/VzlE9mk1zXb6DuIl9eRg3dZO4BwJqMxCObjnFpHx7zrE/HBOtYH0oz0yaxYqCHqiDQ==" saltValue="nHLa9B4uR9b4iyD9mRvJk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93</v>
      </c>
    </row>
    <row r="54" spans="2:8" ht="29.25" customHeight="1" x14ac:dyDescent="0.3">
      <c r="B54" s="270" t="s">
        <v>7</v>
      </c>
      <c r="C54" s="276"/>
      <c r="D54" s="276"/>
      <c r="E54" s="277" t="s">
        <v>16</v>
      </c>
      <c r="F54" s="278" t="s">
        <v>527</v>
      </c>
      <c r="G54" s="278" t="s">
        <v>528</v>
      </c>
      <c r="H54" s="286" t="s">
        <v>529</v>
      </c>
    </row>
    <row r="55" spans="2:8" ht="52.5" customHeight="1" x14ac:dyDescent="0.2">
      <c r="B55" s="271"/>
      <c r="C55" s="1077" t="s">
        <v>101</v>
      </c>
      <c r="D55" s="1077"/>
      <c r="E55" s="1078"/>
      <c r="F55" s="279">
        <v>915</v>
      </c>
      <c r="G55" s="279">
        <v>1016</v>
      </c>
      <c r="H55" s="287">
        <v>1167</v>
      </c>
    </row>
    <row r="56" spans="2:8" ht="52.5" customHeight="1" x14ac:dyDescent="0.2">
      <c r="B56" s="272"/>
      <c r="C56" s="1079" t="s">
        <v>104</v>
      </c>
      <c r="D56" s="1079"/>
      <c r="E56" s="1080"/>
      <c r="F56" s="280">
        <v>54</v>
      </c>
      <c r="G56" s="280">
        <v>54</v>
      </c>
      <c r="H56" s="288">
        <v>54</v>
      </c>
    </row>
    <row r="57" spans="2:8" ht="53.25" customHeight="1" x14ac:dyDescent="0.2">
      <c r="B57" s="272"/>
      <c r="C57" s="1081" t="s">
        <v>75</v>
      </c>
      <c r="D57" s="1081"/>
      <c r="E57" s="1082"/>
      <c r="F57" s="281">
        <v>208</v>
      </c>
      <c r="G57" s="281">
        <v>352</v>
      </c>
      <c r="H57" s="289">
        <v>405</v>
      </c>
    </row>
    <row r="58" spans="2:8" ht="45.75" customHeight="1" x14ac:dyDescent="0.2">
      <c r="B58" s="273"/>
      <c r="C58" s="1069" t="s">
        <v>319</v>
      </c>
      <c r="D58" s="1070"/>
      <c r="E58" s="1071"/>
      <c r="F58" s="282">
        <v>100</v>
      </c>
      <c r="G58" s="282">
        <v>189</v>
      </c>
      <c r="H58" s="290">
        <v>189</v>
      </c>
    </row>
    <row r="59" spans="2:8" ht="45.75" customHeight="1" x14ac:dyDescent="0.2">
      <c r="B59" s="273"/>
      <c r="C59" s="1069" t="s">
        <v>347</v>
      </c>
      <c r="D59" s="1070"/>
      <c r="E59" s="1071"/>
      <c r="F59" s="282">
        <v>28</v>
      </c>
      <c r="G59" s="282">
        <v>78</v>
      </c>
      <c r="H59" s="290">
        <v>113</v>
      </c>
    </row>
    <row r="60" spans="2:8" ht="45.75" customHeight="1" x14ac:dyDescent="0.2">
      <c r="B60" s="273"/>
      <c r="C60" s="1069" t="s">
        <v>448</v>
      </c>
      <c r="D60" s="1070"/>
      <c r="E60" s="1071"/>
      <c r="F60" s="282">
        <v>17</v>
      </c>
      <c r="G60" s="282">
        <v>19</v>
      </c>
      <c r="H60" s="290">
        <v>28</v>
      </c>
    </row>
    <row r="61" spans="2:8" ht="45.75" customHeight="1" x14ac:dyDescent="0.2">
      <c r="B61" s="273"/>
      <c r="C61" s="1069" t="s">
        <v>538</v>
      </c>
      <c r="D61" s="1070"/>
      <c r="E61" s="1071"/>
      <c r="F61" s="282">
        <v>19</v>
      </c>
      <c r="G61" s="282">
        <v>21</v>
      </c>
      <c r="H61" s="290">
        <v>22</v>
      </c>
    </row>
    <row r="62" spans="2:8" ht="45.75" customHeight="1" x14ac:dyDescent="0.2">
      <c r="B62" s="274"/>
      <c r="C62" s="1072" t="s">
        <v>539</v>
      </c>
      <c r="D62" s="1073"/>
      <c r="E62" s="1074"/>
      <c r="F62" s="283">
        <v>14</v>
      </c>
      <c r="G62" s="283">
        <v>16</v>
      </c>
      <c r="H62" s="291">
        <v>17</v>
      </c>
    </row>
    <row r="63" spans="2:8" ht="52.5" customHeight="1" x14ac:dyDescent="0.2">
      <c r="B63" s="275"/>
      <c r="C63" s="1075" t="s">
        <v>107</v>
      </c>
      <c r="D63" s="1075"/>
      <c r="E63" s="1076"/>
      <c r="F63" s="284">
        <v>1177</v>
      </c>
      <c r="G63" s="284">
        <v>1421</v>
      </c>
      <c r="H63" s="292">
        <v>1625</v>
      </c>
    </row>
    <row r="64" spans="2:8" ht="13" x14ac:dyDescent="0.2"/>
  </sheetData>
  <sheetProtection algorithmName="SHA-512" hashValue="HZ2cmrH9SuxAp55JYAMf2UFisrJvBZn9bcdXADZIsIYmMgeTECGHGNsi9ESW1LCwaG3eMQnhtg6m+fvOIyUmDA==" saltValue="FpURWgjHTf7TeiAaMmhs5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56</v>
      </c>
      <c r="E2" s="124"/>
      <c r="F2" s="308" t="s">
        <v>524</v>
      </c>
      <c r="G2" s="148"/>
      <c r="H2" s="158"/>
    </row>
    <row r="3" spans="1:8" x14ac:dyDescent="0.2">
      <c r="A3" s="114" t="s">
        <v>500</v>
      </c>
      <c r="B3" s="106"/>
      <c r="C3" s="301"/>
      <c r="D3" s="304">
        <v>313673</v>
      </c>
      <c r="E3" s="306"/>
      <c r="F3" s="309">
        <v>228215</v>
      </c>
      <c r="G3" s="311"/>
      <c r="H3" s="314"/>
    </row>
    <row r="4" spans="1:8" x14ac:dyDescent="0.2">
      <c r="A4" s="99"/>
      <c r="B4" s="105"/>
      <c r="C4" s="302"/>
      <c r="D4" s="305">
        <v>140038</v>
      </c>
      <c r="E4" s="307"/>
      <c r="F4" s="310">
        <v>117571</v>
      </c>
      <c r="G4" s="312"/>
      <c r="H4" s="315"/>
    </row>
    <row r="5" spans="1:8" x14ac:dyDescent="0.2">
      <c r="A5" s="114" t="s">
        <v>522</v>
      </c>
      <c r="B5" s="106"/>
      <c r="C5" s="301"/>
      <c r="D5" s="304">
        <v>131124</v>
      </c>
      <c r="E5" s="306"/>
      <c r="F5" s="309">
        <v>264232</v>
      </c>
      <c r="G5" s="311"/>
      <c r="H5" s="314"/>
    </row>
    <row r="6" spans="1:8" x14ac:dyDescent="0.2">
      <c r="A6" s="99"/>
      <c r="B6" s="105"/>
      <c r="C6" s="302"/>
      <c r="D6" s="305">
        <v>103496</v>
      </c>
      <c r="E6" s="307"/>
      <c r="F6" s="310">
        <v>133959</v>
      </c>
      <c r="G6" s="312"/>
      <c r="H6" s="315"/>
    </row>
    <row r="7" spans="1:8" x14ac:dyDescent="0.2">
      <c r="A7" s="114" t="s">
        <v>475</v>
      </c>
      <c r="B7" s="106"/>
      <c r="C7" s="301"/>
      <c r="D7" s="304">
        <v>112863</v>
      </c>
      <c r="E7" s="306"/>
      <c r="F7" s="309">
        <v>263613</v>
      </c>
      <c r="G7" s="311"/>
      <c r="H7" s="314"/>
    </row>
    <row r="8" spans="1:8" x14ac:dyDescent="0.2">
      <c r="A8" s="99"/>
      <c r="B8" s="105"/>
      <c r="C8" s="302"/>
      <c r="D8" s="305">
        <v>103712</v>
      </c>
      <c r="E8" s="307"/>
      <c r="F8" s="310">
        <v>128823</v>
      </c>
      <c r="G8" s="312"/>
      <c r="H8" s="315"/>
    </row>
    <row r="9" spans="1:8" x14ac:dyDescent="0.2">
      <c r="A9" s="114" t="s">
        <v>523</v>
      </c>
      <c r="B9" s="106"/>
      <c r="C9" s="301"/>
      <c r="D9" s="304">
        <v>109094</v>
      </c>
      <c r="E9" s="306"/>
      <c r="F9" s="309">
        <v>330026</v>
      </c>
      <c r="G9" s="311"/>
      <c r="H9" s="314"/>
    </row>
    <row r="10" spans="1:8" x14ac:dyDescent="0.2">
      <c r="A10" s="99"/>
      <c r="B10" s="105"/>
      <c r="C10" s="302"/>
      <c r="D10" s="305">
        <v>82543</v>
      </c>
      <c r="E10" s="307"/>
      <c r="F10" s="310">
        <v>141075</v>
      </c>
      <c r="G10" s="312"/>
      <c r="H10" s="315"/>
    </row>
    <row r="11" spans="1:8" x14ac:dyDescent="0.2">
      <c r="A11" s="114" t="s">
        <v>138</v>
      </c>
      <c r="B11" s="106"/>
      <c r="C11" s="301"/>
      <c r="D11" s="304">
        <v>229885</v>
      </c>
      <c r="E11" s="306"/>
      <c r="F11" s="309">
        <v>278179</v>
      </c>
      <c r="G11" s="311"/>
      <c r="H11" s="314"/>
    </row>
    <row r="12" spans="1:8" x14ac:dyDescent="0.2">
      <c r="A12" s="99"/>
      <c r="B12" s="105"/>
      <c r="C12" s="303"/>
      <c r="D12" s="305">
        <v>186407</v>
      </c>
      <c r="E12" s="307"/>
      <c r="F12" s="310">
        <v>122182</v>
      </c>
      <c r="G12" s="312"/>
      <c r="H12" s="315"/>
    </row>
    <row r="13" spans="1:8" x14ac:dyDescent="0.2">
      <c r="A13" s="114"/>
      <c r="B13" s="106"/>
      <c r="C13" s="301"/>
      <c r="D13" s="304">
        <v>179328</v>
      </c>
      <c r="E13" s="306"/>
      <c r="F13" s="309">
        <v>272853</v>
      </c>
      <c r="G13" s="313"/>
      <c r="H13" s="314"/>
    </row>
    <row r="14" spans="1:8" x14ac:dyDescent="0.2">
      <c r="A14" s="99"/>
      <c r="B14" s="105"/>
      <c r="C14" s="302"/>
      <c r="D14" s="305">
        <v>123239</v>
      </c>
      <c r="E14" s="307"/>
      <c r="F14" s="310">
        <v>128722</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87</v>
      </c>
      <c r="B19" s="294">
        <f>ROUND(VALUE(SUBSTITUTE(実質収支比率等に係る経年分析!F$48,"▲","-")),2)</f>
        <v>9.67</v>
      </c>
      <c r="C19" s="294">
        <f>ROUND(VALUE(SUBSTITUTE(実質収支比率等に係る経年分析!G$48,"▲","-")),2)</f>
        <v>13.73</v>
      </c>
      <c r="D19" s="294">
        <f>ROUND(VALUE(SUBSTITUTE(実質収支比率等に係る経年分析!H$48,"▲","-")),2)</f>
        <v>12.74</v>
      </c>
      <c r="E19" s="294">
        <f>ROUND(VALUE(SUBSTITUTE(実質収支比率等に係る経年分析!I$48,"▲","-")),2)</f>
        <v>13.64</v>
      </c>
      <c r="F19" s="294">
        <f>ROUND(VALUE(SUBSTITUTE(実質収支比率等に係る経年分析!J$48,"▲","-")),2)</f>
        <v>12.4</v>
      </c>
    </row>
    <row r="20" spans="1:11" x14ac:dyDescent="0.2">
      <c r="A20" s="294" t="s">
        <v>34</v>
      </c>
      <c r="B20" s="294">
        <f>ROUND(VALUE(SUBSTITUTE(実質収支比率等に係る経年分析!F$47,"▲","-")),2)</f>
        <v>54.09</v>
      </c>
      <c r="C20" s="294">
        <f>ROUND(VALUE(SUBSTITUTE(実質収支比率等に係る経年分析!G$47,"▲","-")),2)</f>
        <v>55.86</v>
      </c>
      <c r="D20" s="294">
        <f>ROUND(VALUE(SUBSTITUTE(実質収支比率等に係る経年分析!H$47,"▲","-")),2)</f>
        <v>62.2</v>
      </c>
      <c r="E20" s="294">
        <f>ROUND(VALUE(SUBSTITUTE(実質収支比率等に係る経年分析!I$47,"▲","-")),2)</f>
        <v>63.18</v>
      </c>
      <c r="F20" s="294">
        <f>ROUND(VALUE(SUBSTITUTE(実質収支比率等に係る経年分析!J$47,"▲","-")),2)</f>
        <v>75.33</v>
      </c>
    </row>
    <row r="21" spans="1:11" x14ac:dyDescent="0.2">
      <c r="A21" s="294" t="s">
        <v>111</v>
      </c>
      <c r="B21" s="294">
        <f>IF(ISNUMBER(VALUE(SUBSTITUTE(実質収支比率等に係る経年分析!F$49,"▲","-"))),ROUND(VALUE(SUBSTITUTE(実質収支比率等に係る経年分析!F$49,"▲","-")),2),NA())</f>
        <v>-4.1100000000000003</v>
      </c>
      <c r="C21" s="294">
        <f>IF(ISNUMBER(VALUE(SUBSTITUTE(実質収支比率等に係る経年分析!G$49,"▲","-"))),ROUND(VALUE(SUBSTITUTE(実質収支比率等に係る経年分析!G$49,"▲","-")),2),NA())</f>
        <v>0.54</v>
      </c>
      <c r="D21" s="294">
        <f>IF(ISNUMBER(VALUE(SUBSTITUTE(実質収支比率等に係る経年分析!H$49,"▲","-"))),ROUND(VALUE(SUBSTITUTE(実質収支比率等に係る経年分析!H$49,"▲","-")),2),NA())</f>
        <v>2.41</v>
      </c>
      <c r="E21" s="294">
        <f>IF(ISNUMBER(VALUE(SUBSTITUTE(実質収支比率等に係る経年分析!I$49,"▲","-"))),ROUND(VALUE(SUBSTITUTE(実質収支比率等に係る経年分析!I$49,"▲","-")),2),NA())</f>
        <v>2.0299999999999998</v>
      </c>
      <c r="F21" s="294">
        <f>IF(ISNUMBER(VALUE(SUBSTITUTE(実質収支比率等に係る経年分析!J$49,"▲","-"))),ROUND(VALUE(SUBSTITUTE(実質収支比率等に係る経年分析!J$49,"▲","-")),2),NA())</f>
        <v>-1.71</v>
      </c>
    </row>
    <row r="24" spans="1:11" x14ac:dyDescent="0.2">
      <c r="A24" s="293" t="s">
        <v>99</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112</v>
      </c>
      <c r="C26" s="295" t="s">
        <v>73</v>
      </c>
      <c r="D26" s="295" t="s">
        <v>112</v>
      </c>
      <c r="E26" s="295" t="s">
        <v>73</v>
      </c>
      <c r="F26" s="295" t="s">
        <v>112</v>
      </c>
      <c r="G26" s="295" t="s">
        <v>73</v>
      </c>
      <c r="H26" s="295" t="s">
        <v>112</v>
      </c>
      <c r="I26" s="295" t="s">
        <v>73</v>
      </c>
      <c r="J26" s="295" t="s">
        <v>112</v>
      </c>
      <c r="K26" s="295" t="s">
        <v>73</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自然休養村特別会計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2">
      <c r="A31" s="295" t="str">
        <f>IF(連結実質赤字比率に係る赤字・黒字の構成分析!C$39="",NA(),連結実質赤字比率に係る赤字・黒字の構成分析!C$39)</f>
        <v>生活排水特別会計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v>
      </c>
    </row>
    <row r="33" spans="1:16" x14ac:dyDescent="0.2">
      <c r="A33" s="295" t="str">
        <f>IF(連結実質赤字比率に係る赤字・黒字の構成分析!C$37="",NA(),連結実質赤字比率に係る赤字・黒字の構成分析!C$37)</f>
        <v>簡易水道特別会計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v>
      </c>
    </row>
    <row r="34" spans="1:16" x14ac:dyDescent="0.2">
      <c r="A34" s="295" t="str">
        <f>IF(連結実質赤字比率に係る赤字・黒字の構成分析!C$36="",NA(),連結実質赤字比率に係る赤字・黒字の構成分析!C$36)</f>
        <v>国民健康保険特別会計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0.68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0.22</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0.66</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0.35</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0.44</v>
      </c>
    </row>
    <row r="35" spans="1:16" x14ac:dyDescent="0.2">
      <c r="A35" s="295" t="str">
        <f>IF(連結実質赤字比率に係る赤字・黒字の構成分析!C$35="",NA(),連結実質赤字比率に係る赤字・黒字の構成分析!C$35)</f>
        <v>介護保険特別会計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0</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0.04</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0.54</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9.67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13.72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12.74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13.63</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12.39</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2">
      <c r="A42" s="296" t="s">
        <v>117</v>
      </c>
      <c r="B42" s="296"/>
      <c r="C42" s="296"/>
      <c r="D42" s="296">
        <f>'実質公債費比率（分子）の構造'!K$52</f>
        <v>172</v>
      </c>
      <c r="E42" s="296"/>
      <c r="F42" s="296"/>
      <c r="G42" s="296">
        <f>'実質公債費比率（分子）の構造'!L$52</f>
        <v>163</v>
      </c>
      <c r="H42" s="296"/>
      <c r="I42" s="296"/>
      <c r="J42" s="296">
        <f>'実質公債費比率（分子）の構造'!M$52</f>
        <v>161</v>
      </c>
      <c r="K42" s="296"/>
      <c r="L42" s="296"/>
      <c r="M42" s="296">
        <f>'実質公債費比率（分子）の構造'!N$52</f>
        <v>158</v>
      </c>
      <c r="N42" s="296"/>
      <c r="O42" s="296"/>
      <c r="P42" s="296">
        <f>'実質公債費比率（分子）の構造'!O$52</f>
        <v>177</v>
      </c>
    </row>
    <row r="43" spans="1:16" x14ac:dyDescent="0.2">
      <c r="A43" s="296" t="s">
        <v>47</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42</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10</v>
      </c>
      <c r="C45" s="296"/>
      <c r="D45" s="296"/>
      <c r="E45" s="296">
        <f>'実質公債費比率（分子）の構造'!L$49</f>
        <v>11</v>
      </c>
      <c r="F45" s="296"/>
      <c r="G45" s="296"/>
      <c r="H45" s="296">
        <f>'実質公債費比率（分子）の構造'!M$49</f>
        <v>11</v>
      </c>
      <c r="I45" s="296"/>
      <c r="J45" s="296"/>
      <c r="K45" s="296">
        <f>'実質公債費比率（分子）の構造'!N$49</f>
        <v>12</v>
      </c>
      <c r="L45" s="296"/>
      <c r="M45" s="296"/>
      <c r="N45" s="296">
        <f>'実質公債費比率（分子）の構造'!O$49</f>
        <v>11</v>
      </c>
      <c r="O45" s="296"/>
      <c r="P45" s="296"/>
    </row>
    <row r="46" spans="1:16" x14ac:dyDescent="0.2">
      <c r="A46" s="296" t="s">
        <v>39</v>
      </c>
      <c r="B46" s="296">
        <f>'実質公債費比率（分子）の構造'!K$48</f>
        <v>4</v>
      </c>
      <c r="C46" s="296"/>
      <c r="D46" s="296"/>
      <c r="E46" s="296">
        <f>'実質公債費比率（分子）の構造'!L$48</f>
        <v>4</v>
      </c>
      <c r="F46" s="296"/>
      <c r="G46" s="296"/>
      <c r="H46" s="296">
        <f>'実質公債費比率（分子）の構造'!M$48</f>
        <v>4</v>
      </c>
      <c r="I46" s="296"/>
      <c r="J46" s="296"/>
      <c r="K46" s="296">
        <f>'実質公債費比率（分子）の構造'!N$48</f>
        <v>3</v>
      </c>
      <c r="L46" s="296"/>
      <c r="M46" s="296"/>
      <c r="N46" s="296">
        <f>'実質公債費比率（分子）の構造'!O$48</f>
        <v>2</v>
      </c>
      <c r="O46" s="296"/>
      <c r="P46" s="296"/>
    </row>
    <row r="47" spans="1:16" x14ac:dyDescent="0.2">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24</v>
      </c>
      <c r="B49" s="296">
        <f>'実質公債費比率（分子）の構造'!K$45</f>
        <v>178</v>
      </c>
      <c r="C49" s="296"/>
      <c r="D49" s="296"/>
      <c r="E49" s="296">
        <f>'実質公債費比率（分子）の構造'!L$45</f>
        <v>175</v>
      </c>
      <c r="F49" s="296"/>
      <c r="G49" s="296"/>
      <c r="H49" s="296">
        <f>'実質公債費比率（分子）の構造'!M$45</f>
        <v>177</v>
      </c>
      <c r="I49" s="296"/>
      <c r="J49" s="296"/>
      <c r="K49" s="296">
        <f>'実質公債費比率（分子）の構造'!N$45</f>
        <v>186</v>
      </c>
      <c r="L49" s="296"/>
      <c r="M49" s="296"/>
      <c r="N49" s="296">
        <f>'実質公債費比率（分子）の構造'!O$45</f>
        <v>218</v>
      </c>
      <c r="O49" s="296"/>
      <c r="P49" s="296"/>
    </row>
    <row r="50" spans="1:16" x14ac:dyDescent="0.2">
      <c r="A50" s="296" t="s">
        <v>54</v>
      </c>
      <c r="B50" s="296" t="e">
        <f>NA()</f>
        <v>#N/A</v>
      </c>
      <c r="C50" s="296">
        <f>IF(ISNUMBER('実質公債費比率（分子）の構造'!K$53),'実質公債費比率（分子）の構造'!K$53,NA())</f>
        <v>20</v>
      </c>
      <c r="D50" s="296" t="e">
        <f>NA()</f>
        <v>#N/A</v>
      </c>
      <c r="E50" s="296" t="e">
        <f>NA()</f>
        <v>#N/A</v>
      </c>
      <c r="F50" s="296">
        <f>IF(ISNUMBER('実質公債費比率（分子）の構造'!L$53),'実質公債費比率（分子）の構造'!L$53,NA())</f>
        <v>27</v>
      </c>
      <c r="G50" s="296" t="e">
        <f>NA()</f>
        <v>#N/A</v>
      </c>
      <c r="H50" s="296" t="e">
        <f>NA()</f>
        <v>#N/A</v>
      </c>
      <c r="I50" s="296">
        <f>IF(ISNUMBER('実質公債費比率（分子）の構造'!M$53),'実質公債費比率（分子）の構造'!M$53,NA())</f>
        <v>31</v>
      </c>
      <c r="J50" s="296" t="e">
        <f>NA()</f>
        <v>#N/A</v>
      </c>
      <c r="K50" s="296" t="e">
        <f>NA()</f>
        <v>#N/A</v>
      </c>
      <c r="L50" s="296">
        <f>IF(ISNUMBER('実質公債費比率（分子）の構造'!N$53),'実質公債費比率（分子）の構造'!N$53,NA())</f>
        <v>43</v>
      </c>
      <c r="M50" s="296" t="e">
        <f>NA()</f>
        <v>#N/A</v>
      </c>
      <c r="N50" s="296" t="e">
        <f>NA()</f>
        <v>#N/A</v>
      </c>
      <c r="O50" s="296">
        <f>IF(ISNUMBER('実質公債費比率（分子）の構造'!O$53),'実質公債費比率（分子）の構造'!O$53,NA())</f>
        <v>54</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2">
      <c r="A56" s="295" t="s">
        <v>44</v>
      </c>
      <c r="B56" s="295"/>
      <c r="C56" s="295"/>
      <c r="D56" s="295">
        <f>'将来負担比率（分子）の構造'!I$52</f>
        <v>1703</v>
      </c>
      <c r="E56" s="295"/>
      <c r="F56" s="295"/>
      <c r="G56" s="295">
        <f>'将来負担比率（分子）の構造'!J$52</f>
        <v>1687</v>
      </c>
      <c r="H56" s="295"/>
      <c r="I56" s="295"/>
      <c r="J56" s="295">
        <f>'将来負担比率（分子）の構造'!K$52</f>
        <v>1617</v>
      </c>
      <c r="K56" s="295"/>
      <c r="L56" s="295"/>
      <c r="M56" s="295">
        <f>'将来負担比率（分子）の構造'!L$52</f>
        <v>1554</v>
      </c>
      <c r="N56" s="295"/>
      <c r="O56" s="295"/>
      <c r="P56" s="295">
        <f>'将来負担比率（分子）の構造'!M$52</f>
        <v>1435</v>
      </c>
    </row>
    <row r="57" spans="1:16" x14ac:dyDescent="0.2">
      <c r="A57" s="295" t="s">
        <v>95</v>
      </c>
      <c r="B57" s="295"/>
      <c r="C57" s="295"/>
      <c r="D57" s="295">
        <f>'将来負担比率（分子）の構造'!I$51</f>
        <v>3</v>
      </c>
      <c r="E57" s="295"/>
      <c r="F57" s="295"/>
      <c r="G57" s="295">
        <f>'将来負担比率（分子）の構造'!J$51</f>
        <v>1</v>
      </c>
      <c r="H57" s="295"/>
      <c r="I57" s="295"/>
      <c r="J57" s="295" t="str">
        <f>'将来負担比率（分子）の構造'!K$51</f>
        <v>-</v>
      </c>
      <c r="K57" s="295"/>
      <c r="L57" s="295"/>
      <c r="M57" s="295">
        <f>'将来負担比率（分子）の構造'!L$51</f>
        <v>14</v>
      </c>
      <c r="N57" s="295"/>
      <c r="O57" s="295"/>
      <c r="P57" s="295">
        <f>'将来負担比率（分子）の構造'!M$51</f>
        <v>13</v>
      </c>
    </row>
    <row r="58" spans="1:16" x14ac:dyDescent="0.2">
      <c r="A58" s="295" t="s">
        <v>92</v>
      </c>
      <c r="B58" s="295"/>
      <c r="C58" s="295"/>
      <c r="D58" s="295">
        <f>'将来負担比率（分子）の構造'!I$50</f>
        <v>1099</v>
      </c>
      <c r="E58" s="295"/>
      <c r="F58" s="295"/>
      <c r="G58" s="295">
        <f>'将来負担比率（分子）の構造'!J$50</f>
        <v>1183</v>
      </c>
      <c r="H58" s="295"/>
      <c r="I58" s="295"/>
      <c r="J58" s="295">
        <f>'将来負担比率（分子）の構造'!K$50</f>
        <v>1391</v>
      </c>
      <c r="K58" s="295"/>
      <c r="L58" s="295"/>
      <c r="M58" s="295">
        <f>'将来負担比率（分子）の構造'!L$50</f>
        <v>1618</v>
      </c>
      <c r="N58" s="295"/>
      <c r="O58" s="295"/>
      <c r="P58" s="295">
        <f>'将来負担比率（分子）の構造'!M$50</f>
        <v>1848</v>
      </c>
    </row>
    <row r="59" spans="1:16" x14ac:dyDescent="0.2">
      <c r="A59" s="295" t="s">
        <v>88</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59</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81</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f>'将来負担比率（分子）の構造'!M$46</f>
        <v>1</v>
      </c>
      <c r="O61" s="295"/>
      <c r="P61" s="295"/>
    </row>
    <row r="62" spans="1:16" x14ac:dyDescent="0.2">
      <c r="A62" s="295" t="s">
        <v>82</v>
      </c>
      <c r="B62" s="295">
        <f>'将来負担比率（分子）の構造'!I$45</f>
        <v>726</v>
      </c>
      <c r="C62" s="295"/>
      <c r="D62" s="295"/>
      <c r="E62" s="295">
        <f>'将来負担比率（分子）の構造'!J$45</f>
        <v>716</v>
      </c>
      <c r="F62" s="295"/>
      <c r="G62" s="295"/>
      <c r="H62" s="295">
        <f>'将来負担比率（分子）の構造'!K$45</f>
        <v>716</v>
      </c>
      <c r="I62" s="295"/>
      <c r="J62" s="295"/>
      <c r="K62" s="295">
        <f>'将来負担比率（分子）の構造'!L$45</f>
        <v>721</v>
      </c>
      <c r="L62" s="295"/>
      <c r="M62" s="295"/>
      <c r="N62" s="295">
        <f>'将来負担比率（分子）の構造'!M$45</f>
        <v>713</v>
      </c>
      <c r="O62" s="295"/>
      <c r="P62" s="295"/>
    </row>
    <row r="63" spans="1:16" x14ac:dyDescent="0.2">
      <c r="A63" s="295" t="s">
        <v>17</v>
      </c>
      <c r="B63" s="295">
        <f>'将来負担比率（分子）の構造'!I$44</f>
        <v>75</v>
      </c>
      <c r="C63" s="295"/>
      <c r="D63" s="295"/>
      <c r="E63" s="295">
        <f>'将来負担比率（分子）の構造'!J$44</f>
        <v>77</v>
      </c>
      <c r="F63" s="295"/>
      <c r="G63" s="295"/>
      <c r="H63" s="295">
        <f>'将来負担比率（分子）の構造'!K$44</f>
        <v>69</v>
      </c>
      <c r="I63" s="295"/>
      <c r="J63" s="295"/>
      <c r="K63" s="295">
        <f>'将来負担比率（分子）の構造'!L$44</f>
        <v>59</v>
      </c>
      <c r="L63" s="295"/>
      <c r="M63" s="295"/>
      <c r="N63" s="295">
        <f>'将来負担比率（分子）の構造'!M$44</f>
        <v>65</v>
      </c>
      <c r="O63" s="295"/>
      <c r="P63" s="295"/>
    </row>
    <row r="64" spans="1:16" x14ac:dyDescent="0.2">
      <c r="A64" s="295" t="s">
        <v>79</v>
      </c>
      <c r="B64" s="295">
        <f>'将来負担比率（分子）の構造'!I$43</f>
        <v>39</v>
      </c>
      <c r="C64" s="295"/>
      <c r="D64" s="295"/>
      <c r="E64" s="295">
        <f>'将来負担比率（分子）の構造'!J$43</f>
        <v>32</v>
      </c>
      <c r="F64" s="295"/>
      <c r="G64" s="295"/>
      <c r="H64" s="295">
        <f>'将来負担比率（分子）の構造'!K$43</f>
        <v>24</v>
      </c>
      <c r="I64" s="295"/>
      <c r="J64" s="295"/>
      <c r="K64" s="295">
        <f>'将来負担比率（分子）の構造'!L$43</f>
        <v>24</v>
      </c>
      <c r="L64" s="295"/>
      <c r="M64" s="295"/>
      <c r="N64" s="295">
        <f>'将来負担比率（分子）の構造'!M$43</f>
        <v>24</v>
      </c>
      <c r="O64" s="295"/>
      <c r="P64" s="295"/>
    </row>
    <row r="65" spans="1:16" x14ac:dyDescent="0.2">
      <c r="A65" s="295" t="s">
        <v>78</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70</v>
      </c>
      <c r="B66" s="295">
        <f>'将来負担比率（分子）の構造'!I$41</f>
        <v>1915</v>
      </c>
      <c r="C66" s="295"/>
      <c r="D66" s="295"/>
      <c r="E66" s="295">
        <f>'将来負担比率（分子）の構造'!J$41</f>
        <v>1945</v>
      </c>
      <c r="F66" s="295"/>
      <c r="G66" s="295"/>
      <c r="H66" s="295">
        <f>'将来負担比率（分子）の構造'!K$41</f>
        <v>1875</v>
      </c>
      <c r="I66" s="295"/>
      <c r="J66" s="295"/>
      <c r="K66" s="295">
        <f>'将来負担比率（分子）の構造'!L$41</f>
        <v>1819</v>
      </c>
      <c r="L66" s="295"/>
      <c r="M66" s="295"/>
      <c r="N66" s="295">
        <f>'将来負担比率（分子）の構造'!M$41</f>
        <v>1811</v>
      </c>
      <c r="O66" s="295"/>
      <c r="P66" s="295"/>
    </row>
    <row r="67" spans="1:16" x14ac:dyDescent="0.2">
      <c r="A67" s="295" t="s">
        <v>97</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130</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132</v>
      </c>
      <c r="B72" s="299">
        <f>基金残高に係る経年分析!F55</f>
        <v>915</v>
      </c>
      <c r="C72" s="299">
        <f>基金残高に係る経年分析!G55</f>
        <v>1016</v>
      </c>
      <c r="D72" s="299">
        <f>基金残高に係る経年分析!H55</f>
        <v>1167</v>
      </c>
    </row>
    <row r="73" spans="1:16" x14ac:dyDescent="0.2">
      <c r="A73" s="297" t="s">
        <v>133</v>
      </c>
      <c r="B73" s="299">
        <f>基金残高に係る経年分析!F56</f>
        <v>54</v>
      </c>
      <c r="C73" s="299">
        <f>基金残高に係る経年分析!G56</f>
        <v>54</v>
      </c>
      <c r="D73" s="299">
        <f>基金残高に係る経年分析!H56</f>
        <v>54</v>
      </c>
    </row>
    <row r="74" spans="1:16" x14ac:dyDescent="0.2">
      <c r="A74" s="297" t="s">
        <v>135</v>
      </c>
      <c r="B74" s="299">
        <f>基金残高に係る経年分析!F57</f>
        <v>208</v>
      </c>
      <c r="C74" s="299">
        <f>基金残高に係る経年分析!G57</f>
        <v>352</v>
      </c>
      <c r="D74" s="299">
        <f>基金残高に係る経年分析!H57</f>
        <v>405</v>
      </c>
    </row>
  </sheetData>
  <sheetProtection algorithmName="SHA-512" hashValue="Leu/wgAR890zv9zkyVoE57184pBcX2F6Qj9x2VOrIdzmDC4t7HACJeXlkQs0vZPwFQ7XBbmPabbm36vaytdt2Q==" saltValue="K94lzGrI4B2GJJIuaG3EW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129</v>
      </c>
      <c r="DI1" s="648"/>
      <c r="DJ1" s="648"/>
      <c r="DK1" s="648"/>
      <c r="DL1" s="648"/>
      <c r="DM1" s="648"/>
      <c r="DN1" s="649"/>
      <c r="DO1" s="1"/>
      <c r="DP1" s="647" t="s">
        <v>310</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312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5" t="s">
        <v>114</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313</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314</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2">
      <c r="B4" s="485" t="s">
        <v>7</v>
      </c>
      <c r="C4" s="486"/>
      <c r="D4" s="486"/>
      <c r="E4" s="486"/>
      <c r="F4" s="486"/>
      <c r="G4" s="486"/>
      <c r="H4" s="486"/>
      <c r="I4" s="486"/>
      <c r="J4" s="486"/>
      <c r="K4" s="486"/>
      <c r="L4" s="486"/>
      <c r="M4" s="486"/>
      <c r="N4" s="486"/>
      <c r="O4" s="486"/>
      <c r="P4" s="486"/>
      <c r="Q4" s="528"/>
      <c r="R4" s="485" t="s">
        <v>316</v>
      </c>
      <c r="S4" s="486"/>
      <c r="T4" s="486"/>
      <c r="U4" s="486"/>
      <c r="V4" s="486"/>
      <c r="W4" s="486"/>
      <c r="X4" s="486"/>
      <c r="Y4" s="528"/>
      <c r="Z4" s="485" t="s">
        <v>320</v>
      </c>
      <c r="AA4" s="486"/>
      <c r="AB4" s="486"/>
      <c r="AC4" s="528"/>
      <c r="AD4" s="485" t="s">
        <v>262</v>
      </c>
      <c r="AE4" s="486"/>
      <c r="AF4" s="486"/>
      <c r="AG4" s="486"/>
      <c r="AH4" s="486"/>
      <c r="AI4" s="486"/>
      <c r="AJ4" s="486"/>
      <c r="AK4" s="528"/>
      <c r="AL4" s="485" t="s">
        <v>320</v>
      </c>
      <c r="AM4" s="486"/>
      <c r="AN4" s="486"/>
      <c r="AO4" s="528"/>
      <c r="AP4" s="650" t="s">
        <v>323</v>
      </c>
      <c r="AQ4" s="650"/>
      <c r="AR4" s="650"/>
      <c r="AS4" s="650"/>
      <c r="AT4" s="650"/>
      <c r="AU4" s="650"/>
      <c r="AV4" s="650"/>
      <c r="AW4" s="650"/>
      <c r="AX4" s="650"/>
      <c r="AY4" s="650"/>
      <c r="AZ4" s="650"/>
      <c r="BA4" s="650"/>
      <c r="BB4" s="650"/>
      <c r="BC4" s="650"/>
      <c r="BD4" s="650"/>
      <c r="BE4" s="650"/>
      <c r="BF4" s="650"/>
      <c r="BG4" s="650" t="s">
        <v>299</v>
      </c>
      <c r="BH4" s="650"/>
      <c r="BI4" s="650"/>
      <c r="BJ4" s="650"/>
      <c r="BK4" s="650"/>
      <c r="BL4" s="650"/>
      <c r="BM4" s="650"/>
      <c r="BN4" s="650"/>
      <c r="BO4" s="650" t="s">
        <v>320</v>
      </c>
      <c r="BP4" s="650"/>
      <c r="BQ4" s="650"/>
      <c r="BR4" s="650"/>
      <c r="BS4" s="650" t="s">
        <v>324</v>
      </c>
      <c r="BT4" s="650"/>
      <c r="BU4" s="650"/>
      <c r="BV4" s="650"/>
      <c r="BW4" s="650"/>
      <c r="BX4" s="650"/>
      <c r="BY4" s="650"/>
      <c r="BZ4" s="650"/>
      <c r="CA4" s="650"/>
      <c r="CB4" s="650"/>
      <c r="CD4" s="485" t="s">
        <v>325</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2">
      <c r="B5" s="614" t="s">
        <v>318</v>
      </c>
      <c r="C5" s="615"/>
      <c r="D5" s="615"/>
      <c r="E5" s="615"/>
      <c r="F5" s="615"/>
      <c r="G5" s="615"/>
      <c r="H5" s="615"/>
      <c r="I5" s="615"/>
      <c r="J5" s="615"/>
      <c r="K5" s="615"/>
      <c r="L5" s="615"/>
      <c r="M5" s="615"/>
      <c r="N5" s="615"/>
      <c r="O5" s="615"/>
      <c r="P5" s="615"/>
      <c r="Q5" s="616"/>
      <c r="R5" s="611">
        <v>148910</v>
      </c>
      <c r="S5" s="612"/>
      <c r="T5" s="612"/>
      <c r="U5" s="612"/>
      <c r="V5" s="612"/>
      <c r="W5" s="612"/>
      <c r="X5" s="612"/>
      <c r="Y5" s="634"/>
      <c r="Z5" s="645">
        <v>5.7</v>
      </c>
      <c r="AA5" s="645"/>
      <c r="AB5" s="645"/>
      <c r="AC5" s="645"/>
      <c r="AD5" s="646">
        <v>148910</v>
      </c>
      <c r="AE5" s="646"/>
      <c r="AF5" s="646"/>
      <c r="AG5" s="646"/>
      <c r="AH5" s="646"/>
      <c r="AI5" s="646"/>
      <c r="AJ5" s="646"/>
      <c r="AK5" s="646"/>
      <c r="AL5" s="635">
        <v>9.6</v>
      </c>
      <c r="AM5" s="624"/>
      <c r="AN5" s="624"/>
      <c r="AO5" s="638"/>
      <c r="AP5" s="614" t="s">
        <v>326</v>
      </c>
      <c r="AQ5" s="615"/>
      <c r="AR5" s="615"/>
      <c r="AS5" s="615"/>
      <c r="AT5" s="615"/>
      <c r="AU5" s="615"/>
      <c r="AV5" s="615"/>
      <c r="AW5" s="615"/>
      <c r="AX5" s="615"/>
      <c r="AY5" s="615"/>
      <c r="AZ5" s="615"/>
      <c r="BA5" s="615"/>
      <c r="BB5" s="615"/>
      <c r="BC5" s="615"/>
      <c r="BD5" s="615"/>
      <c r="BE5" s="615"/>
      <c r="BF5" s="616"/>
      <c r="BG5" s="572">
        <v>148859</v>
      </c>
      <c r="BH5" s="331"/>
      <c r="BI5" s="331"/>
      <c r="BJ5" s="331"/>
      <c r="BK5" s="331"/>
      <c r="BL5" s="331"/>
      <c r="BM5" s="331"/>
      <c r="BN5" s="585"/>
      <c r="BO5" s="605">
        <v>100</v>
      </c>
      <c r="BP5" s="605"/>
      <c r="BQ5" s="605"/>
      <c r="BR5" s="605"/>
      <c r="BS5" s="606" t="s">
        <v>207</v>
      </c>
      <c r="BT5" s="606"/>
      <c r="BU5" s="606"/>
      <c r="BV5" s="606"/>
      <c r="BW5" s="606"/>
      <c r="BX5" s="606"/>
      <c r="BY5" s="606"/>
      <c r="BZ5" s="606"/>
      <c r="CA5" s="606"/>
      <c r="CB5" s="626"/>
      <c r="CD5" s="485" t="s">
        <v>323</v>
      </c>
      <c r="CE5" s="486"/>
      <c r="CF5" s="486"/>
      <c r="CG5" s="486"/>
      <c r="CH5" s="486"/>
      <c r="CI5" s="486"/>
      <c r="CJ5" s="486"/>
      <c r="CK5" s="486"/>
      <c r="CL5" s="486"/>
      <c r="CM5" s="486"/>
      <c r="CN5" s="486"/>
      <c r="CO5" s="486"/>
      <c r="CP5" s="486"/>
      <c r="CQ5" s="528"/>
      <c r="CR5" s="485" t="s">
        <v>329</v>
      </c>
      <c r="CS5" s="486"/>
      <c r="CT5" s="486"/>
      <c r="CU5" s="486"/>
      <c r="CV5" s="486"/>
      <c r="CW5" s="486"/>
      <c r="CX5" s="486"/>
      <c r="CY5" s="528"/>
      <c r="CZ5" s="485" t="s">
        <v>320</v>
      </c>
      <c r="DA5" s="486"/>
      <c r="DB5" s="486"/>
      <c r="DC5" s="528"/>
      <c r="DD5" s="485" t="s">
        <v>330</v>
      </c>
      <c r="DE5" s="486"/>
      <c r="DF5" s="486"/>
      <c r="DG5" s="486"/>
      <c r="DH5" s="486"/>
      <c r="DI5" s="486"/>
      <c r="DJ5" s="486"/>
      <c r="DK5" s="486"/>
      <c r="DL5" s="486"/>
      <c r="DM5" s="486"/>
      <c r="DN5" s="486"/>
      <c r="DO5" s="486"/>
      <c r="DP5" s="528"/>
      <c r="DQ5" s="485" t="s">
        <v>332</v>
      </c>
      <c r="DR5" s="486"/>
      <c r="DS5" s="486"/>
      <c r="DT5" s="486"/>
      <c r="DU5" s="486"/>
      <c r="DV5" s="486"/>
      <c r="DW5" s="486"/>
      <c r="DX5" s="486"/>
      <c r="DY5" s="486"/>
      <c r="DZ5" s="486"/>
      <c r="EA5" s="486"/>
      <c r="EB5" s="486"/>
      <c r="EC5" s="528"/>
    </row>
    <row r="6" spans="2:143" ht="11.25" customHeight="1" x14ac:dyDescent="0.2">
      <c r="B6" s="570" t="s">
        <v>333</v>
      </c>
      <c r="C6" s="378"/>
      <c r="D6" s="378"/>
      <c r="E6" s="378"/>
      <c r="F6" s="378"/>
      <c r="G6" s="378"/>
      <c r="H6" s="378"/>
      <c r="I6" s="378"/>
      <c r="J6" s="378"/>
      <c r="K6" s="378"/>
      <c r="L6" s="378"/>
      <c r="M6" s="378"/>
      <c r="N6" s="378"/>
      <c r="O6" s="378"/>
      <c r="P6" s="378"/>
      <c r="Q6" s="571"/>
      <c r="R6" s="572">
        <v>46387</v>
      </c>
      <c r="S6" s="331"/>
      <c r="T6" s="331"/>
      <c r="U6" s="331"/>
      <c r="V6" s="331"/>
      <c r="W6" s="331"/>
      <c r="X6" s="331"/>
      <c r="Y6" s="585"/>
      <c r="Z6" s="605">
        <v>1.8</v>
      </c>
      <c r="AA6" s="605"/>
      <c r="AB6" s="605"/>
      <c r="AC6" s="605"/>
      <c r="AD6" s="606">
        <v>46387</v>
      </c>
      <c r="AE6" s="606"/>
      <c r="AF6" s="606"/>
      <c r="AG6" s="606"/>
      <c r="AH6" s="606"/>
      <c r="AI6" s="606"/>
      <c r="AJ6" s="606"/>
      <c r="AK6" s="606"/>
      <c r="AL6" s="575">
        <v>3</v>
      </c>
      <c r="AM6" s="319"/>
      <c r="AN6" s="319"/>
      <c r="AO6" s="607"/>
      <c r="AP6" s="570" t="s">
        <v>105</v>
      </c>
      <c r="AQ6" s="378"/>
      <c r="AR6" s="378"/>
      <c r="AS6" s="378"/>
      <c r="AT6" s="378"/>
      <c r="AU6" s="378"/>
      <c r="AV6" s="378"/>
      <c r="AW6" s="378"/>
      <c r="AX6" s="378"/>
      <c r="AY6" s="378"/>
      <c r="AZ6" s="378"/>
      <c r="BA6" s="378"/>
      <c r="BB6" s="378"/>
      <c r="BC6" s="378"/>
      <c r="BD6" s="378"/>
      <c r="BE6" s="378"/>
      <c r="BF6" s="571"/>
      <c r="BG6" s="572">
        <v>148859</v>
      </c>
      <c r="BH6" s="331"/>
      <c r="BI6" s="331"/>
      <c r="BJ6" s="331"/>
      <c r="BK6" s="331"/>
      <c r="BL6" s="331"/>
      <c r="BM6" s="331"/>
      <c r="BN6" s="585"/>
      <c r="BO6" s="605">
        <v>100</v>
      </c>
      <c r="BP6" s="605"/>
      <c r="BQ6" s="605"/>
      <c r="BR6" s="605"/>
      <c r="BS6" s="606" t="s">
        <v>207</v>
      </c>
      <c r="BT6" s="606"/>
      <c r="BU6" s="606"/>
      <c r="BV6" s="606"/>
      <c r="BW6" s="606"/>
      <c r="BX6" s="606"/>
      <c r="BY6" s="606"/>
      <c r="BZ6" s="606"/>
      <c r="CA6" s="606"/>
      <c r="CB6" s="626"/>
      <c r="CD6" s="614" t="s">
        <v>334</v>
      </c>
      <c r="CE6" s="615"/>
      <c r="CF6" s="615"/>
      <c r="CG6" s="615"/>
      <c r="CH6" s="615"/>
      <c r="CI6" s="615"/>
      <c r="CJ6" s="615"/>
      <c r="CK6" s="615"/>
      <c r="CL6" s="615"/>
      <c r="CM6" s="615"/>
      <c r="CN6" s="615"/>
      <c r="CO6" s="615"/>
      <c r="CP6" s="615"/>
      <c r="CQ6" s="616"/>
      <c r="CR6" s="572">
        <v>48376</v>
      </c>
      <c r="CS6" s="331"/>
      <c r="CT6" s="331"/>
      <c r="CU6" s="331"/>
      <c r="CV6" s="331"/>
      <c r="CW6" s="331"/>
      <c r="CX6" s="331"/>
      <c r="CY6" s="585"/>
      <c r="CZ6" s="635">
        <v>2</v>
      </c>
      <c r="DA6" s="624"/>
      <c r="DB6" s="624"/>
      <c r="DC6" s="636"/>
      <c r="DD6" s="578" t="s">
        <v>207</v>
      </c>
      <c r="DE6" s="331"/>
      <c r="DF6" s="331"/>
      <c r="DG6" s="331"/>
      <c r="DH6" s="331"/>
      <c r="DI6" s="331"/>
      <c r="DJ6" s="331"/>
      <c r="DK6" s="331"/>
      <c r="DL6" s="331"/>
      <c r="DM6" s="331"/>
      <c r="DN6" s="331"/>
      <c r="DO6" s="331"/>
      <c r="DP6" s="585"/>
      <c r="DQ6" s="578">
        <v>48376</v>
      </c>
      <c r="DR6" s="331"/>
      <c r="DS6" s="331"/>
      <c r="DT6" s="331"/>
      <c r="DU6" s="331"/>
      <c r="DV6" s="331"/>
      <c r="DW6" s="331"/>
      <c r="DX6" s="331"/>
      <c r="DY6" s="331"/>
      <c r="DZ6" s="331"/>
      <c r="EA6" s="331"/>
      <c r="EB6" s="331"/>
      <c r="EC6" s="603"/>
    </row>
    <row r="7" spans="2:143" ht="11.25" customHeight="1" x14ac:dyDescent="0.2">
      <c r="B7" s="570" t="s">
        <v>45</v>
      </c>
      <c r="C7" s="378"/>
      <c r="D7" s="378"/>
      <c r="E7" s="378"/>
      <c r="F7" s="378"/>
      <c r="G7" s="378"/>
      <c r="H7" s="378"/>
      <c r="I7" s="378"/>
      <c r="J7" s="378"/>
      <c r="K7" s="378"/>
      <c r="L7" s="378"/>
      <c r="M7" s="378"/>
      <c r="N7" s="378"/>
      <c r="O7" s="378"/>
      <c r="P7" s="378"/>
      <c r="Q7" s="571"/>
      <c r="R7" s="572">
        <v>44</v>
      </c>
      <c r="S7" s="331"/>
      <c r="T7" s="331"/>
      <c r="U7" s="331"/>
      <c r="V7" s="331"/>
      <c r="W7" s="331"/>
      <c r="X7" s="331"/>
      <c r="Y7" s="585"/>
      <c r="Z7" s="605">
        <v>0</v>
      </c>
      <c r="AA7" s="605"/>
      <c r="AB7" s="605"/>
      <c r="AC7" s="605"/>
      <c r="AD7" s="606">
        <v>44</v>
      </c>
      <c r="AE7" s="606"/>
      <c r="AF7" s="606"/>
      <c r="AG7" s="606"/>
      <c r="AH7" s="606"/>
      <c r="AI7" s="606"/>
      <c r="AJ7" s="606"/>
      <c r="AK7" s="606"/>
      <c r="AL7" s="575">
        <v>0</v>
      </c>
      <c r="AM7" s="319"/>
      <c r="AN7" s="319"/>
      <c r="AO7" s="607"/>
      <c r="AP7" s="570" t="s">
        <v>335</v>
      </c>
      <c r="AQ7" s="378"/>
      <c r="AR7" s="378"/>
      <c r="AS7" s="378"/>
      <c r="AT7" s="378"/>
      <c r="AU7" s="378"/>
      <c r="AV7" s="378"/>
      <c r="AW7" s="378"/>
      <c r="AX7" s="378"/>
      <c r="AY7" s="378"/>
      <c r="AZ7" s="378"/>
      <c r="BA7" s="378"/>
      <c r="BB7" s="378"/>
      <c r="BC7" s="378"/>
      <c r="BD7" s="378"/>
      <c r="BE7" s="378"/>
      <c r="BF7" s="571"/>
      <c r="BG7" s="572">
        <v>48073</v>
      </c>
      <c r="BH7" s="331"/>
      <c r="BI7" s="331"/>
      <c r="BJ7" s="331"/>
      <c r="BK7" s="331"/>
      <c r="BL7" s="331"/>
      <c r="BM7" s="331"/>
      <c r="BN7" s="585"/>
      <c r="BO7" s="605">
        <v>32.299999999999997</v>
      </c>
      <c r="BP7" s="605"/>
      <c r="BQ7" s="605"/>
      <c r="BR7" s="605"/>
      <c r="BS7" s="606" t="s">
        <v>207</v>
      </c>
      <c r="BT7" s="606"/>
      <c r="BU7" s="606"/>
      <c r="BV7" s="606"/>
      <c r="BW7" s="606"/>
      <c r="BX7" s="606"/>
      <c r="BY7" s="606"/>
      <c r="BZ7" s="606"/>
      <c r="CA7" s="606"/>
      <c r="CB7" s="626"/>
      <c r="CD7" s="570" t="s">
        <v>337</v>
      </c>
      <c r="CE7" s="378"/>
      <c r="CF7" s="378"/>
      <c r="CG7" s="378"/>
      <c r="CH7" s="378"/>
      <c r="CI7" s="378"/>
      <c r="CJ7" s="378"/>
      <c r="CK7" s="378"/>
      <c r="CL7" s="378"/>
      <c r="CM7" s="378"/>
      <c r="CN7" s="378"/>
      <c r="CO7" s="378"/>
      <c r="CP7" s="378"/>
      <c r="CQ7" s="571"/>
      <c r="CR7" s="572">
        <v>631957</v>
      </c>
      <c r="CS7" s="331"/>
      <c r="CT7" s="331"/>
      <c r="CU7" s="331"/>
      <c r="CV7" s="331"/>
      <c r="CW7" s="331"/>
      <c r="CX7" s="331"/>
      <c r="CY7" s="585"/>
      <c r="CZ7" s="605">
        <v>26.6</v>
      </c>
      <c r="DA7" s="605"/>
      <c r="DB7" s="605"/>
      <c r="DC7" s="605"/>
      <c r="DD7" s="578">
        <v>43074</v>
      </c>
      <c r="DE7" s="331"/>
      <c r="DF7" s="331"/>
      <c r="DG7" s="331"/>
      <c r="DH7" s="331"/>
      <c r="DI7" s="331"/>
      <c r="DJ7" s="331"/>
      <c r="DK7" s="331"/>
      <c r="DL7" s="331"/>
      <c r="DM7" s="331"/>
      <c r="DN7" s="331"/>
      <c r="DO7" s="331"/>
      <c r="DP7" s="585"/>
      <c r="DQ7" s="578">
        <v>516206</v>
      </c>
      <c r="DR7" s="331"/>
      <c r="DS7" s="331"/>
      <c r="DT7" s="331"/>
      <c r="DU7" s="331"/>
      <c r="DV7" s="331"/>
      <c r="DW7" s="331"/>
      <c r="DX7" s="331"/>
      <c r="DY7" s="331"/>
      <c r="DZ7" s="331"/>
      <c r="EA7" s="331"/>
      <c r="EB7" s="331"/>
      <c r="EC7" s="603"/>
    </row>
    <row r="8" spans="2:143" ht="11.25" customHeight="1" x14ac:dyDescent="0.2">
      <c r="B8" s="570" t="s">
        <v>338</v>
      </c>
      <c r="C8" s="378"/>
      <c r="D8" s="378"/>
      <c r="E8" s="378"/>
      <c r="F8" s="378"/>
      <c r="G8" s="378"/>
      <c r="H8" s="378"/>
      <c r="I8" s="378"/>
      <c r="J8" s="378"/>
      <c r="K8" s="378"/>
      <c r="L8" s="378"/>
      <c r="M8" s="378"/>
      <c r="N8" s="378"/>
      <c r="O8" s="378"/>
      <c r="P8" s="378"/>
      <c r="Q8" s="571"/>
      <c r="R8" s="572">
        <v>579</v>
      </c>
      <c r="S8" s="331"/>
      <c r="T8" s="331"/>
      <c r="U8" s="331"/>
      <c r="V8" s="331"/>
      <c r="W8" s="331"/>
      <c r="X8" s="331"/>
      <c r="Y8" s="585"/>
      <c r="Z8" s="605">
        <v>0</v>
      </c>
      <c r="AA8" s="605"/>
      <c r="AB8" s="605"/>
      <c r="AC8" s="605"/>
      <c r="AD8" s="606">
        <v>579</v>
      </c>
      <c r="AE8" s="606"/>
      <c r="AF8" s="606"/>
      <c r="AG8" s="606"/>
      <c r="AH8" s="606"/>
      <c r="AI8" s="606"/>
      <c r="AJ8" s="606"/>
      <c r="AK8" s="606"/>
      <c r="AL8" s="575">
        <v>0</v>
      </c>
      <c r="AM8" s="319"/>
      <c r="AN8" s="319"/>
      <c r="AO8" s="607"/>
      <c r="AP8" s="570" t="s">
        <v>126</v>
      </c>
      <c r="AQ8" s="378"/>
      <c r="AR8" s="378"/>
      <c r="AS8" s="378"/>
      <c r="AT8" s="378"/>
      <c r="AU8" s="378"/>
      <c r="AV8" s="378"/>
      <c r="AW8" s="378"/>
      <c r="AX8" s="378"/>
      <c r="AY8" s="378"/>
      <c r="AZ8" s="378"/>
      <c r="BA8" s="378"/>
      <c r="BB8" s="378"/>
      <c r="BC8" s="378"/>
      <c r="BD8" s="378"/>
      <c r="BE8" s="378"/>
      <c r="BF8" s="571"/>
      <c r="BG8" s="572">
        <v>2363</v>
      </c>
      <c r="BH8" s="331"/>
      <c r="BI8" s="331"/>
      <c r="BJ8" s="331"/>
      <c r="BK8" s="331"/>
      <c r="BL8" s="331"/>
      <c r="BM8" s="331"/>
      <c r="BN8" s="585"/>
      <c r="BO8" s="605">
        <v>1.6</v>
      </c>
      <c r="BP8" s="605"/>
      <c r="BQ8" s="605"/>
      <c r="BR8" s="605"/>
      <c r="BS8" s="606" t="s">
        <v>207</v>
      </c>
      <c r="BT8" s="606"/>
      <c r="BU8" s="606"/>
      <c r="BV8" s="606"/>
      <c r="BW8" s="606"/>
      <c r="BX8" s="606"/>
      <c r="BY8" s="606"/>
      <c r="BZ8" s="606"/>
      <c r="CA8" s="606"/>
      <c r="CB8" s="626"/>
      <c r="CD8" s="570" t="s">
        <v>341</v>
      </c>
      <c r="CE8" s="378"/>
      <c r="CF8" s="378"/>
      <c r="CG8" s="378"/>
      <c r="CH8" s="378"/>
      <c r="CI8" s="378"/>
      <c r="CJ8" s="378"/>
      <c r="CK8" s="378"/>
      <c r="CL8" s="378"/>
      <c r="CM8" s="378"/>
      <c r="CN8" s="378"/>
      <c r="CO8" s="378"/>
      <c r="CP8" s="378"/>
      <c r="CQ8" s="571"/>
      <c r="CR8" s="572">
        <v>445253</v>
      </c>
      <c r="CS8" s="331"/>
      <c r="CT8" s="331"/>
      <c r="CU8" s="331"/>
      <c r="CV8" s="331"/>
      <c r="CW8" s="331"/>
      <c r="CX8" s="331"/>
      <c r="CY8" s="585"/>
      <c r="CZ8" s="605">
        <v>18.7</v>
      </c>
      <c r="DA8" s="605"/>
      <c r="DB8" s="605"/>
      <c r="DC8" s="605"/>
      <c r="DD8" s="578">
        <v>1796</v>
      </c>
      <c r="DE8" s="331"/>
      <c r="DF8" s="331"/>
      <c r="DG8" s="331"/>
      <c r="DH8" s="331"/>
      <c r="DI8" s="331"/>
      <c r="DJ8" s="331"/>
      <c r="DK8" s="331"/>
      <c r="DL8" s="331"/>
      <c r="DM8" s="331"/>
      <c r="DN8" s="331"/>
      <c r="DO8" s="331"/>
      <c r="DP8" s="585"/>
      <c r="DQ8" s="578">
        <v>308498</v>
      </c>
      <c r="DR8" s="331"/>
      <c r="DS8" s="331"/>
      <c r="DT8" s="331"/>
      <c r="DU8" s="331"/>
      <c r="DV8" s="331"/>
      <c r="DW8" s="331"/>
      <c r="DX8" s="331"/>
      <c r="DY8" s="331"/>
      <c r="DZ8" s="331"/>
      <c r="EA8" s="331"/>
      <c r="EB8" s="331"/>
      <c r="EC8" s="603"/>
    </row>
    <row r="9" spans="2:143" ht="11.25" customHeight="1" x14ac:dyDescent="0.2">
      <c r="B9" s="570" t="s">
        <v>340</v>
      </c>
      <c r="C9" s="378"/>
      <c r="D9" s="378"/>
      <c r="E9" s="378"/>
      <c r="F9" s="378"/>
      <c r="G9" s="378"/>
      <c r="H9" s="378"/>
      <c r="I9" s="378"/>
      <c r="J9" s="378"/>
      <c r="K9" s="378"/>
      <c r="L9" s="378"/>
      <c r="M9" s="378"/>
      <c r="N9" s="378"/>
      <c r="O9" s="378"/>
      <c r="P9" s="378"/>
      <c r="Q9" s="571"/>
      <c r="R9" s="572">
        <v>436</v>
      </c>
      <c r="S9" s="331"/>
      <c r="T9" s="331"/>
      <c r="U9" s="331"/>
      <c r="V9" s="331"/>
      <c r="W9" s="331"/>
      <c r="X9" s="331"/>
      <c r="Y9" s="585"/>
      <c r="Z9" s="605">
        <v>0</v>
      </c>
      <c r="AA9" s="605"/>
      <c r="AB9" s="605"/>
      <c r="AC9" s="605"/>
      <c r="AD9" s="606">
        <v>436</v>
      </c>
      <c r="AE9" s="606"/>
      <c r="AF9" s="606"/>
      <c r="AG9" s="606"/>
      <c r="AH9" s="606"/>
      <c r="AI9" s="606"/>
      <c r="AJ9" s="606"/>
      <c r="AK9" s="606"/>
      <c r="AL9" s="575">
        <v>0</v>
      </c>
      <c r="AM9" s="319"/>
      <c r="AN9" s="319"/>
      <c r="AO9" s="607"/>
      <c r="AP9" s="570" t="s">
        <v>199</v>
      </c>
      <c r="AQ9" s="378"/>
      <c r="AR9" s="378"/>
      <c r="AS9" s="378"/>
      <c r="AT9" s="378"/>
      <c r="AU9" s="378"/>
      <c r="AV9" s="378"/>
      <c r="AW9" s="378"/>
      <c r="AX9" s="378"/>
      <c r="AY9" s="378"/>
      <c r="AZ9" s="378"/>
      <c r="BA9" s="378"/>
      <c r="BB9" s="378"/>
      <c r="BC9" s="378"/>
      <c r="BD9" s="378"/>
      <c r="BE9" s="378"/>
      <c r="BF9" s="571"/>
      <c r="BG9" s="572">
        <v>40198</v>
      </c>
      <c r="BH9" s="331"/>
      <c r="BI9" s="331"/>
      <c r="BJ9" s="331"/>
      <c r="BK9" s="331"/>
      <c r="BL9" s="331"/>
      <c r="BM9" s="331"/>
      <c r="BN9" s="585"/>
      <c r="BO9" s="605">
        <v>27</v>
      </c>
      <c r="BP9" s="605"/>
      <c r="BQ9" s="605"/>
      <c r="BR9" s="605"/>
      <c r="BS9" s="606" t="s">
        <v>207</v>
      </c>
      <c r="BT9" s="606"/>
      <c r="BU9" s="606"/>
      <c r="BV9" s="606"/>
      <c r="BW9" s="606"/>
      <c r="BX9" s="606"/>
      <c r="BY9" s="606"/>
      <c r="BZ9" s="606"/>
      <c r="CA9" s="606"/>
      <c r="CB9" s="626"/>
      <c r="CD9" s="570" t="s">
        <v>342</v>
      </c>
      <c r="CE9" s="378"/>
      <c r="CF9" s="378"/>
      <c r="CG9" s="378"/>
      <c r="CH9" s="378"/>
      <c r="CI9" s="378"/>
      <c r="CJ9" s="378"/>
      <c r="CK9" s="378"/>
      <c r="CL9" s="378"/>
      <c r="CM9" s="378"/>
      <c r="CN9" s="378"/>
      <c r="CO9" s="378"/>
      <c r="CP9" s="378"/>
      <c r="CQ9" s="571"/>
      <c r="CR9" s="572">
        <v>162369</v>
      </c>
      <c r="CS9" s="331"/>
      <c r="CT9" s="331"/>
      <c r="CU9" s="331"/>
      <c r="CV9" s="331"/>
      <c r="CW9" s="331"/>
      <c r="CX9" s="331"/>
      <c r="CY9" s="585"/>
      <c r="CZ9" s="605">
        <v>6.8</v>
      </c>
      <c r="DA9" s="605"/>
      <c r="DB9" s="605"/>
      <c r="DC9" s="605"/>
      <c r="DD9" s="578" t="s">
        <v>207</v>
      </c>
      <c r="DE9" s="331"/>
      <c r="DF9" s="331"/>
      <c r="DG9" s="331"/>
      <c r="DH9" s="331"/>
      <c r="DI9" s="331"/>
      <c r="DJ9" s="331"/>
      <c r="DK9" s="331"/>
      <c r="DL9" s="331"/>
      <c r="DM9" s="331"/>
      <c r="DN9" s="331"/>
      <c r="DO9" s="331"/>
      <c r="DP9" s="585"/>
      <c r="DQ9" s="578">
        <v>152912</v>
      </c>
      <c r="DR9" s="331"/>
      <c r="DS9" s="331"/>
      <c r="DT9" s="331"/>
      <c r="DU9" s="331"/>
      <c r="DV9" s="331"/>
      <c r="DW9" s="331"/>
      <c r="DX9" s="331"/>
      <c r="DY9" s="331"/>
      <c r="DZ9" s="331"/>
      <c r="EA9" s="331"/>
      <c r="EB9" s="331"/>
      <c r="EC9" s="603"/>
    </row>
    <row r="10" spans="2:143" ht="11.25" customHeight="1" x14ac:dyDescent="0.2">
      <c r="B10" s="570" t="s">
        <v>134</v>
      </c>
      <c r="C10" s="378"/>
      <c r="D10" s="378"/>
      <c r="E10" s="378"/>
      <c r="F10" s="378"/>
      <c r="G10" s="378"/>
      <c r="H10" s="378"/>
      <c r="I10" s="378"/>
      <c r="J10" s="378"/>
      <c r="K10" s="378"/>
      <c r="L10" s="378"/>
      <c r="M10" s="378"/>
      <c r="N10" s="378"/>
      <c r="O10" s="378"/>
      <c r="P10" s="378"/>
      <c r="Q10" s="571"/>
      <c r="R10" s="572" t="s">
        <v>207</v>
      </c>
      <c r="S10" s="331"/>
      <c r="T10" s="331"/>
      <c r="U10" s="331"/>
      <c r="V10" s="331"/>
      <c r="W10" s="331"/>
      <c r="X10" s="331"/>
      <c r="Y10" s="585"/>
      <c r="Z10" s="605" t="s">
        <v>207</v>
      </c>
      <c r="AA10" s="605"/>
      <c r="AB10" s="605"/>
      <c r="AC10" s="605"/>
      <c r="AD10" s="606" t="s">
        <v>207</v>
      </c>
      <c r="AE10" s="606"/>
      <c r="AF10" s="606"/>
      <c r="AG10" s="606"/>
      <c r="AH10" s="606"/>
      <c r="AI10" s="606"/>
      <c r="AJ10" s="606"/>
      <c r="AK10" s="606"/>
      <c r="AL10" s="575" t="s">
        <v>207</v>
      </c>
      <c r="AM10" s="319"/>
      <c r="AN10" s="319"/>
      <c r="AO10" s="607"/>
      <c r="AP10" s="570" t="s">
        <v>193</v>
      </c>
      <c r="AQ10" s="378"/>
      <c r="AR10" s="378"/>
      <c r="AS10" s="378"/>
      <c r="AT10" s="378"/>
      <c r="AU10" s="378"/>
      <c r="AV10" s="378"/>
      <c r="AW10" s="378"/>
      <c r="AX10" s="378"/>
      <c r="AY10" s="378"/>
      <c r="AZ10" s="378"/>
      <c r="BA10" s="378"/>
      <c r="BB10" s="378"/>
      <c r="BC10" s="378"/>
      <c r="BD10" s="378"/>
      <c r="BE10" s="378"/>
      <c r="BF10" s="571"/>
      <c r="BG10" s="572">
        <v>3211</v>
      </c>
      <c r="BH10" s="331"/>
      <c r="BI10" s="331"/>
      <c r="BJ10" s="331"/>
      <c r="BK10" s="331"/>
      <c r="BL10" s="331"/>
      <c r="BM10" s="331"/>
      <c r="BN10" s="585"/>
      <c r="BO10" s="605">
        <v>2.2000000000000002</v>
      </c>
      <c r="BP10" s="605"/>
      <c r="BQ10" s="605"/>
      <c r="BR10" s="605"/>
      <c r="BS10" s="606" t="s">
        <v>207</v>
      </c>
      <c r="BT10" s="606"/>
      <c r="BU10" s="606"/>
      <c r="BV10" s="606"/>
      <c r="BW10" s="606"/>
      <c r="BX10" s="606"/>
      <c r="BY10" s="606"/>
      <c r="BZ10" s="606"/>
      <c r="CA10" s="606"/>
      <c r="CB10" s="626"/>
      <c r="CD10" s="570" t="s">
        <v>232</v>
      </c>
      <c r="CE10" s="378"/>
      <c r="CF10" s="378"/>
      <c r="CG10" s="378"/>
      <c r="CH10" s="378"/>
      <c r="CI10" s="378"/>
      <c r="CJ10" s="378"/>
      <c r="CK10" s="378"/>
      <c r="CL10" s="378"/>
      <c r="CM10" s="378"/>
      <c r="CN10" s="378"/>
      <c r="CO10" s="378"/>
      <c r="CP10" s="378"/>
      <c r="CQ10" s="571"/>
      <c r="CR10" s="572">
        <v>18</v>
      </c>
      <c r="CS10" s="331"/>
      <c r="CT10" s="331"/>
      <c r="CU10" s="331"/>
      <c r="CV10" s="331"/>
      <c r="CW10" s="331"/>
      <c r="CX10" s="331"/>
      <c r="CY10" s="585"/>
      <c r="CZ10" s="605">
        <v>0</v>
      </c>
      <c r="DA10" s="605"/>
      <c r="DB10" s="605"/>
      <c r="DC10" s="605"/>
      <c r="DD10" s="578" t="s">
        <v>207</v>
      </c>
      <c r="DE10" s="331"/>
      <c r="DF10" s="331"/>
      <c r="DG10" s="331"/>
      <c r="DH10" s="331"/>
      <c r="DI10" s="331"/>
      <c r="DJ10" s="331"/>
      <c r="DK10" s="331"/>
      <c r="DL10" s="331"/>
      <c r="DM10" s="331"/>
      <c r="DN10" s="331"/>
      <c r="DO10" s="331"/>
      <c r="DP10" s="585"/>
      <c r="DQ10" s="578">
        <v>18</v>
      </c>
      <c r="DR10" s="331"/>
      <c r="DS10" s="331"/>
      <c r="DT10" s="331"/>
      <c r="DU10" s="331"/>
      <c r="DV10" s="331"/>
      <c r="DW10" s="331"/>
      <c r="DX10" s="331"/>
      <c r="DY10" s="331"/>
      <c r="DZ10" s="331"/>
      <c r="EA10" s="331"/>
      <c r="EB10" s="331"/>
      <c r="EC10" s="603"/>
    </row>
    <row r="11" spans="2:143" ht="11.25" customHeight="1" x14ac:dyDescent="0.2">
      <c r="B11" s="570" t="s">
        <v>103</v>
      </c>
      <c r="C11" s="378"/>
      <c r="D11" s="378"/>
      <c r="E11" s="378"/>
      <c r="F11" s="378"/>
      <c r="G11" s="378"/>
      <c r="H11" s="378"/>
      <c r="I11" s="378"/>
      <c r="J11" s="378"/>
      <c r="K11" s="378"/>
      <c r="L11" s="378"/>
      <c r="M11" s="378"/>
      <c r="N11" s="378"/>
      <c r="O11" s="378"/>
      <c r="P11" s="378"/>
      <c r="Q11" s="571"/>
      <c r="R11" s="572">
        <v>38926</v>
      </c>
      <c r="S11" s="331"/>
      <c r="T11" s="331"/>
      <c r="U11" s="331"/>
      <c r="V11" s="331"/>
      <c r="W11" s="331"/>
      <c r="X11" s="331"/>
      <c r="Y11" s="585"/>
      <c r="Z11" s="575">
        <v>1.5</v>
      </c>
      <c r="AA11" s="319"/>
      <c r="AB11" s="319"/>
      <c r="AC11" s="586"/>
      <c r="AD11" s="578">
        <v>38926</v>
      </c>
      <c r="AE11" s="331"/>
      <c r="AF11" s="331"/>
      <c r="AG11" s="331"/>
      <c r="AH11" s="331"/>
      <c r="AI11" s="331"/>
      <c r="AJ11" s="331"/>
      <c r="AK11" s="585"/>
      <c r="AL11" s="575">
        <v>2.5</v>
      </c>
      <c r="AM11" s="319"/>
      <c r="AN11" s="319"/>
      <c r="AO11" s="607"/>
      <c r="AP11" s="570" t="s">
        <v>344</v>
      </c>
      <c r="AQ11" s="378"/>
      <c r="AR11" s="378"/>
      <c r="AS11" s="378"/>
      <c r="AT11" s="378"/>
      <c r="AU11" s="378"/>
      <c r="AV11" s="378"/>
      <c r="AW11" s="378"/>
      <c r="AX11" s="378"/>
      <c r="AY11" s="378"/>
      <c r="AZ11" s="378"/>
      <c r="BA11" s="378"/>
      <c r="BB11" s="378"/>
      <c r="BC11" s="378"/>
      <c r="BD11" s="378"/>
      <c r="BE11" s="378"/>
      <c r="BF11" s="571"/>
      <c r="BG11" s="572">
        <v>2301</v>
      </c>
      <c r="BH11" s="331"/>
      <c r="BI11" s="331"/>
      <c r="BJ11" s="331"/>
      <c r="BK11" s="331"/>
      <c r="BL11" s="331"/>
      <c r="BM11" s="331"/>
      <c r="BN11" s="585"/>
      <c r="BO11" s="605">
        <v>1.5</v>
      </c>
      <c r="BP11" s="605"/>
      <c r="BQ11" s="605"/>
      <c r="BR11" s="605"/>
      <c r="BS11" s="606" t="s">
        <v>207</v>
      </c>
      <c r="BT11" s="606"/>
      <c r="BU11" s="606"/>
      <c r="BV11" s="606"/>
      <c r="BW11" s="606"/>
      <c r="BX11" s="606"/>
      <c r="BY11" s="606"/>
      <c r="BZ11" s="606"/>
      <c r="CA11" s="606"/>
      <c r="CB11" s="626"/>
      <c r="CD11" s="570" t="s">
        <v>348</v>
      </c>
      <c r="CE11" s="378"/>
      <c r="CF11" s="378"/>
      <c r="CG11" s="378"/>
      <c r="CH11" s="378"/>
      <c r="CI11" s="378"/>
      <c r="CJ11" s="378"/>
      <c r="CK11" s="378"/>
      <c r="CL11" s="378"/>
      <c r="CM11" s="378"/>
      <c r="CN11" s="378"/>
      <c r="CO11" s="378"/>
      <c r="CP11" s="378"/>
      <c r="CQ11" s="571"/>
      <c r="CR11" s="572">
        <v>177301</v>
      </c>
      <c r="CS11" s="331"/>
      <c r="CT11" s="331"/>
      <c r="CU11" s="331"/>
      <c r="CV11" s="331"/>
      <c r="CW11" s="331"/>
      <c r="CX11" s="331"/>
      <c r="CY11" s="585"/>
      <c r="CZ11" s="605">
        <v>7.5</v>
      </c>
      <c r="DA11" s="605"/>
      <c r="DB11" s="605"/>
      <c r="DC11" s="605"/>
      <c r="DD11" s="578">
        <v>75296</v>
      </c>
      <c r="DE11" s="331"/>
      <c r="DF11" s="331"/>
      <c r="DG11" s="331"/>
      <c r="DH11" s="331"/>
      <c r="DI11" s="331"/>
      <c r="DJ11" s="331"/>
      <c r="DK11" s="331"/>
      <c r="DL11" s="331"/>
      <c r="DM11" s="331"/>
      <c r="DN11" s="331"/>
      <c r="DO11" s="331"/>
      <c r="DP11" s="585"/>
      <c r="DQ11" s="578">
        <v>86442</v>
      </c>
      <c r="DR11" s="331"/>
      <c r="DS11" s="331"/>
      <c r="DT11" s="331"/>
      <c r="DU11" s="331"/>
      <c r="DV11" s="331"/>
      <c r="DW11" s="331"/>
      <c r="DX11" s="331"/>
      <c r="DY11" s="331"/>
      <c r="DZ11" s="331"/>
      <c r="EA11" s="331"/>
      <c r="EB11" s="331"/>
      <c r="EC11" s="603"/>
    </row>
    <row r="12" spans="2:143" ht="11.25" customHeight="1" x14ac:dyDescent="0.2">
      <c r="B12" s="570" t="s">
        <v>148</v>
      </c>
      <c r="C12" s="378"/>
      <c r="D12" s="378"/>
      <c r="E12" s="378"/>
      <c r="F12" s="378"/>
      <c r="G12" s="378"/>
      <c r="H12" s="378"/>
      <c r="I12" s="378"/>
      <c r="J12" s="378"/>
      <c r="K12" s="378"/>
      <c r="L12" s="378"/>
      <c r="M12" s="378"/>
      <c r="N12" s="378"/>
      <c r="O12" s="378"/>
      <c r="P12" s="378"/>
      <c r="Q12" s="571"/>
      <c r="R12" s="572" t="s">
        <v>207</v>
      </c>
      <c r="S12" s="331"/>
      <c r="T12" s="331"/>
      <c r="U12" s="331"/>
      <c r="V12" s="331"/>
      <c r="W12" s="331"/>
      <c r="X12" s="331"/>
      <c r="Y12" s="585"/>
      <c r="Z12" s="605" t="s">
        <v>207</v>
      </c>
      <c r="AA12" s="605"/>
      <c r="AB12" s="605"/>
      <c r="AC12" s="605"/>
      <c r="AD12" s="606" t="s">
        <v>207</v>
      </c>
      <c r="AE12" s="606"/>
      <c r="AF12" s="606"/>
      <c r="AG12" s="606"/>
      <c r="AH12" s="606"/>
      <c r="AI12" s="606"/>
      <c r="AJ12" s="606"/>
      <c r="AK12" s="606"/>
      <c r="AL12" s="575" t="s">
        <v>207</v>
      </c>
      <c r="AM12" s="319"/>
      <c r="AN12" s="319"/>
      <c r="AO12" s="607"/>
      <c r="AP12" s="570" t="s">
        <v>349</v>
      </c>
      <c r="AQ12" s="378"/>
      <c r="AR12" s="378"/>
      <c r="AS12" s="378"/>
      <c r="AT12" s="378"/>
      <c r="AU12" s="378"/>
      <c r="AV12" s="378"/>
      <c r="AW12" s="378"/>
      <c r="AX12" s="378"/>
      <c r="AY12" s="378"/>
      <c r="AZ12" s="378"/>
      <c r="BA12" s="378"/>
      <c r="BB12" s="378"/>
      <c r="BC12" s="378"/>
      <c r="BD12" s="378"/>
      <c r="BE12" s="378"/>
      <c r="BF12" s="571"/>
      <c r="BG12" s="572">
        <v>90624</v>
      </c>
      <c r="BH12" s="331"/>
      <c r="BI12" s="331"/>
      <c r="BJ12" s="331"/>
      <c r="BK12" s="331"/>
      <c r="BL12" s="331"/>
      <c r="BM12" s="331"/>
      <c r="BN12" s="585"/>
      <c r="BO12" s="605">
        <v>60.9</v>
      </c>
      <c r="BP12" s="605"/>
      <c r="BQ12" s="605"/>
      <c r="BR12" s="605"/>
      <c r="BS12" s="606" t="s">
        <v>207</v>
      </c>
      <c r="BT12" s="606"/>
      <c r="BU12" s="606"/>
      <c r="BV12" s="606"/>
      <c r="BW12" s="606"/>
      <c r="BX12" s="606"/>
      <c r="BY12" s="606"/>
      <c r="BZ12" s="606"/>
      <c r="CA12" s="606"/>
      <c r="CB12" s="626"/>
      <c r="CD12" s="570" t="s">
        <v>89</v>
      </c>
      <c r="CE12" s="378"/>
      <c r="CF12" s="378"/>
      <c r="CG12" s="378"/>
      <c r="CH12" s="378"/>
      <c r="CI12" s="378"/>
      <c r="CJ12" s="378"/>
      <c r="CK12" s="378"/>
      <c r="CL12" s="378"/>
      <c r="CM12" s="378"/>
      <c r="CN12" s="378"/>
      <c r="CO12" s="378"/>
      <c r="CP12" s="378"/>
      <c r="CQ12" s="571"/>
      <c r="CR12" s="572">
        <v>37407</v>
      </c>
      <c r="CS12" s="331"/>
      <c r="CT12" s="331"/>
      <c r="CU12" s="331"/>
      <c r="CV12" s="331"/>
      <c r="CW12" s="331"/>
      <c r="CX12" s="331"/>
      <c r="CY12" s="585"/>
      <c r="CZ12" s="605">
        <v>1.6</v>
      </c>
      <c r="DA12" s="605"/>
      <c r="DB12" s="605"/>
      <c r="DC12" s="605"/>
      <c r="DD12" s="578">
        <v>5470</v>
      </c>
      <c r="DE12" s="331"/>
      <c r="DF12" s="331"/>
      <c r="DG12" s="331"/>
      <c r="DH12" s="331"/>
      <c r="DI12" s="331"/>
      <c r="DJ12" s="331"/>
      <c r="DK12" s="331"/>
      <c r="DL12" s="331"/>
      <c r="DM12" s="331"/>
      <c r="DN12" s="331"/>
      <c r="DO12" s="331"/>
      <c r="DP12" s="585"/>
      <c r="DQ12" s="578">
        <v>32607</v>
      </c>
      <c r="DR12" s="331"/>
      <c r="DS12" s="331"/>
      <c r="DT12" s="331"/>
      <c r="DU12" s="331"/>
      <c r="DV12" s="331"/>
      <c r="DW12" s="331"/>
      <c r="DX12" s="331"/>
      <c r="DY12" s="331"/>
      <c r="DZ12" s="331"/>
      <c r="EA12" s="331"/>
      <c r="EB12" s="331"/>
      <c r="EC12" s="603"/>
    </row>
    <row r="13" spans="2:143" ht="11.25" customHeight="1" x14ac:dyDescent="0.2">
      <c r="B13" s="570" t="s">
        <v>350</v>
      </c>
      <c r="C13" s="378"/>
      <c r="D13" s="378"/>
      <c r="E13" s="378"/>
      <c r="F13" s="378"/>
      <c r="G13" s="378"/>
      <c r="H13" s="378"/>
      <c r="I13" s="378"/>
      <c r="J13" s="378"/>
      <c r="K13" s="378"/>
      <c r="L13" s="378"/>
      <c r="M13" s="378"/>
      <c r="N13" s="378"/>
      <c r="O13" s="378"/>
      <c r="P13" s="378"/>
      <c r="Q13" s="571"/>
      <c r="R13" s="572" t="s">
        <v>207</v>
      </c>
      <c r="S13" s="331"/>
      <c r="T13" s="331"/>
      <c r="U13" s="331"/>
      <c r="V13" s="331"/>
      <c r="W13" s="331"/>
      <c r="X13" s="331"/>
      <c r="Y13" s="585"/>
      <c r="Z13" s="605" t="s">
        <v>207</v>
      </c>
      <c r="AA13" s="605"/>
      <c r="AB13" s="605"/>
      <c r="AC13" s="605"/>
      <c r="AD13" s="606" t="s">
        <v>207</v>
      </c>
      <c r="AE13" s="606"/>
      <c r="AF13" s="606"/>
      <c r="AG13" s="606"/>
      <c r="AH13" s="606"/>
      <c r="AI13" s="606"/>
      <c r="AJ13" s="606"/>
      <c r="AK13" s="606"/>
      <c r="AL13" s="575" t="s">
        <v>207</v>
      </c>
      <c r="AM13" s="319"/>
      <c r="AN13" s="319"/>
      <c r="AO13" s="607"/>
      <c r="AP13" s="570" t="s">
        <v>352</v>
      </c>
      <c r="AQ13" s="378"/>
      <c r="AR13" s="378"/>
      <c r="AS13" s="378"/>
      <c r="AT13" s="378"/>
      <c r="AU13" s="378"/>
      <c r="AV13" s="378"/>
      <c r="AW13" s="378"/>
      <c r="AX13" s="378"/>
      <c r="AY13" s="378"/>
      <c r="AZ13" s="378"/>
      <c r="BA13" s="378"/>
      <c r="BB13" s="378"/>
      <c r="BC13" s="378"/>
      <c r="BD13" s="378"/>
      <c r="BE13" s="378"/>
      <c r="BF13" s="571"/>
      <c r="BG13" s="572">
        <v>81193</v>
      </c>
      <c r="BH13" s="331"/>
      <c r="BI13" s="331"/>
      <c r="BJ13" s="331"/>
      <c r="BK13" s="331"/>
      <c r="BL13" s="331"/>
      <c r="BM13" s="331"/>
      <c r="BN13" s="585"/>
      <c r="BO13" s="605">
        <v>54.5</v>
      </c>
      <c r="BP13" s="605"/>
      <c r="BQ13" s="605"/>
      <c r="BR13" s="605"/>
      <c r="BS13" s="606" t="s">
        <v>207</v>
      </c>
      <c r="BT13" s="606"/>
      <c r="BU13" s="606"/>
      <c r="BV13" s="606"/>
      <c r="BW13" s="606"/>
      <c r="BX13" s="606"/>
      <c r="BY13" s="606"/>
      <c r="BZ13" s="606"/>
      <c r="CA13" s="606"/>
      <c r="CB13" s="626"/>
      <c r="CD13" s="570" t="s">
        <v>353</v>
      </c>
      <c r="CE13" s="378"/>
      <c r="CF13" s="378"/>
      <c r="CG13" s="378"/>
      <c r="CH13" s="378"/>
      <c r="CI13" s="378"/>
      <c r="CJ13" s="378"/>
      <c r="CK13" s="378"/>
      <c r="CL13" s="378"/>
      <c r="CM13" s="378"/>
      <c r="CN13" s="378"/>
      <c r="CO13" s="378"/>
      <c r="CP13" s="378"/>
      <c r="CQ13" s="571"/>
      <c r="CR13" s="572">
        <v>271051</v>
      </c>
      <c r="CS13" s="331"/>
      <c r="CT13" s="331"/>
      <c r="CU13" s="331"/>
      <c r="CV13" s="331"/>
      <c r="CW13" s="331"/>
      <c r="CX13" s="331"/>
      <c r="CY13" s="585"/>
      <c r="CZ13" s="605">
        <v>11.4</v>
      </c>
      <c r="DA13" s="605"/>
      <c r="DB13" s="605"/>
      <c r="DC13" s="605"/>
      <c r="DD13" s="578">
        <v>97089</v>
      </c>
      <c r="DE13" s="331"/>
      <c r="DF13" s="331"/>
      <c r="DG13" s="331"/>
      <c r="DH13" s="331"/>
      <c r="DI13" s="331"/>
      <c r="DJ13" s="331"/>
      <c r="DK13" s="331"/>
      <c r="DL13" s="331"/>
      <c r="DM13" s="331"/>
      <c r="DN13" s="331"/>
      <c r="DO13" s="331"/>
      <c r="DP13" s="585"/>
      <c r="DQ13" s="578">
        <v>125134</v>
      </c>
      <c r="DR13" s="331"/>
      <c r="DS13" s="331"/>
      <c r="DT13" s="331"/>
      <c r="DU13" s="331"/>
      <c r="DV13" s="331"/>
      <c r="DW13" s="331"/>
      <c r="DX13" s="331"/>
      <c r="DY13" s="331"/>
      <c r="DZ13" s="331"/>
      <c r="EA13" s="331"/>
      <c r="EB13" s="331"/>
      <c r="EC13" s="603"/>
    </row>
    <row r="14" spans="2:143" ht="11.25" customHeight="1" x14ac:dyDescent="0.2">
      <c r="B14" s="570" t="s">
        <v>355</v>
      </c>
      <c r="C14" s="378"/>
      <c r="D14" s="378"/>
      <c r="E14" s="378"/>
      <c r="F14" s="378"/>
      <c r="G14" s="378"/>
      <c r="H14" s="378"/>
      <c r="I14" s="378"/>
      <c r="J14" s="378"/>
      <c r="K14" s="378"/>
      <c r="L14" s="378"/>
      <c r="M14" s="378"/>
      <c r="N14" s="378"/>
      <c r="O14" s="378"/>
      <c r="P14" s="378"/>
      <c r="Q14" s="571"/>
      <c r="R14" s="572">
        <v>46</v>
      </c>
      <c r="S14" s="331"/>
      <c r="T14" s="331"/>
      <c r="U14" s="331"/>
      <c r="V14" s="331"/>
      <c r="W14" s="331"/>
      <c r="X14" s="331"/>
      <c r="Y14" s="585"/>
      <c r="Z14" s="605">
        <v>0</v>
      </c>
      <c r="AA14" s="605"/>
      <c r="AB14" s="605"/>
      <c r="AC14" s="605"/>
      <c r="AD14" s="606">
        <v>46</v>
      </c>
      <c r="AE14" s="606"/>
      <c r="AF14" s="606"/>
      <c r="AG14" s="606"/>
      <c r="AH14" s="606"/>
      <c r="AI14" s="606"/>
      <c r="AJ14" s="606"/>
      <c r="AK14" s="606"/>
      <c r="AL14" s="575">
        <v>0</v>
      </c>
      <c r="AM14" s="319"/>
      <c r="AN14" s="319"/>
      <c r="AO14" s="607"/>
      <c r="AP14" s="570" t="s">
        <v>223</v>
      </c>
      <c r="AQ14" s="378"/>
      <c r="AR14" s="378"/>
      <c r="AS14" s="378"/>
      <c r="AT14" s="378"/>
      <c r="AU14" s="378"/>
      <c r="AV14" s="378"/>
      <c r="AW14" s="378"/>
      <c r="AX14" s="378"/>
      <c r="AY14" s="378"/>
      <c r="AZ14" s="378"/>
      <c r="BA14" s="378"/>
      <c r="BB14" s="378"/>
      <c r="BC14" s="378"/>
      <c r="BD14" s="378"/>
      <c r="BE14" s="378"/>
      <c r="BF14" s="571"/>
      <c r="BG14" s="572">
        <v>6246</v>
      </c>
      <c r="BH14" s="331"/>
      <c r="BI14" s="331"/>
      <c r="BJ14" s="331"/>
      <c r="BK14" s="331"/>
      <c r="BL14" s="331"/>
      <c r="BM14" s="331"/>
      <c r="BN14" s="585"/>
      <c r="BO14" s="605">
        <v>4.2</v>
      </c>
      <c r="BP14" s="605"/>
      <c r="BQ14" s="605"/>
      <c r="BR14" s="605"/>
      <c r="BS14" s="606" t="s">
        <v>207</v>
      </c>
      <c r="BT14" s="606"/>
      <c r="BU14" s="606"/>
      <c r="BV14" s="606"/>
      <c r="BW14" s="606"/>
      <c r="BX14" s="606"/>
      <c r="BY14" s="606"/>
      <c r="BZ14" s="606"/>
      <c r="CA14" s="606"/>
      <c r="CB14" s="626"/>
      <c r="CD14" s="570" t="s">
        <v>68</v>
      </c>
      <c r="CE14" s="378"/>
      <c r="CF14" s="378"/>
      <c r="CG14" s="378"/>
      <c r="CH14" s="378"/>
      <c r="CI14" s="378"/>
      <c r="CJ14" s="378"/>
      <c r="CK14" s="378"/>
      <c r="CL14" s="378"/>
      <c r="CM14" s="378"/>
      <c r="CN14" s="378"/>
      <c r="CO14" s="378"/>
      <c r="CP14" s="378"/>
      <c r="CQ14" s="571"/>
      <c r="CR14" s="572">
        <v>109536</v>
      </c>
      <c r="CS14" s="331"/>
      <c r="CT14" s="331"/>
      <c r="CU14" s="331"/>
      <c r="CV14" s="331"/>
      <c r="CW14" s="331"/>
      <c r="CX14" s="331"/>
      <c r="CY14" s="585"/>
      <c r="CZ14" s="605">
        <v>4.5999999999999996</v>
      </c>
      <c r="DA14" s="605"/>
      <c r="DB14" s="605"/>
      <c r="DC14" s="605"/>
      <c r="DD14" s="578">
        <v>24717</v>
      </c>
      <c r="DE14" s="331"/>
      <c r="DF14" s="331"/>
      <c r="DG14" s="331"/>
      <c r="DH14" s="331"/>
      <c r="DI14" s="331"/>
      <c r="DJ14" s="331"/>
      <c r="DK14" s="331"/>
      <c r="DL14" s="331"/>
      <c r="DM14" s="331"/>
      <c r="DN14" s="331"/>
      <c r="DO14" s="331"/>
      <c r="DP14" s="585"/>
      <c r="DQ14" s="578">
        <v>109536</v>
      </c>
      <c r="DR14" s="331"/>
      <c r="DS14" s="331"/>
      <c r="DT14" s="331"/>
      <c r="DU14" s="331"/>
      <c r="DV14" s="331"/>
      <c r="DW14" s="331"/>
      <c r="DX14" s="331"/>
      <c r="DY14" s="331"/>
      <c r="DZ14" s="331"/>
      <c r="EA14" s="331"/>
      <c r="EB14" s="331"/>
      <c r="EC14" s="603"/>
    </row>
    <row r="15" spans="2:143" ht="11.25" customHeight="1" x14ac:dyDescent="0.2">
      <c r="B15" s="570" t="s">
        <v>327</v>
      </c>
      <c r="C15" s="378"/>
      <c r="D15" s="378"/>
      <c r="E15" s="378"/>
      <c r="F15" s="378"/>
      <c r="G15" s="378"/>
      <c r="H15" s="378"/>
      <c r="I15" s="378"/>
      <c r="J15" s="378"/>
      <c r="K15" s="378"/>
      <c r="L15" s="378"/>
      <c r="M15" s="378"/>
      <c r="N15" s="378"/>
      <c r="O15" s="378"/>
      <c r="P15" s="378"/>
      <c r="Q15" s="571"/>
      <c r="R15" s="572" t="s">
        <v>207</v>
      </c>
      <c r="S15" s="331"/>
      <c r="T15" s="331"/>
      <c r="U15" s="331"/>
      <c r="V15" s="331"/>
      <c r="W15" s="331"/>
      <c r="X15" s="331"/>
      <c r="Y15" s="585"/>
      <c r="Z15" s="605" t="s">
        <v>207</v>
      </c>
      <c r="AA15" s="605"/>
      <c r="AB15" s="605"/>
      <c r="AC15" s="605"/>
      <c r="AD15" s="606" t="s">
        <v>207</v>
      </c>
      <c r="AE15" s="606"/>
      <c r="AF15" s="606"/>
      <c r="AG15" s="606"/>
      <c r="AH15" s="606"/>
      <c r="AI15" s="606"/>
      <c r="AJ15" s="606"/>
      <c r="AK15" s="606"/>
      <c r="AL15" s="575" t="s">
        <v>207</v>
      </c>
      <c r="AM15" s="319"/>
      <c r="AN15" s="319"/>
      <c r="AO15" s="607"/>
      <c r="AP15" s="570" t="s">
        <v>356</v>
      </c>
      <c r="AQ15" s="378"/>
      <c r="AR15" s="378"/>
      <c r="AS15" s="378"/>
      <c r="AT15" s="378"/>
      <c r="AU15" s="378"/>
      <c r="AV15" s="378"/>
      <c r="AW15" s="378"/>
      <c r="AX15" s="378"/>
      <c r="AY15" s="378"/>
      <c r="AZ15" s="378"/>
      <c r="BA15" s="378"/>
      <c r="BB15" s="378"/>
      <c r="BC15" s="378"/>
      <c r="BD15" s="378"/>
      <c r="BE15" s="378"/>
      <c r="BF15" s="571"/>
      <c r="BG15" s="572">
        <v>3916</v>
      </c>
      <c r="BH15" s="331"/>
      <c r="BI15" s="331"/>
      <c r="BJ15" s="331"/>
      <c r="BK15" s="331"/>
      <c r="BL15" s="331"/>
      <c r="BM15" s="331"/>
      <c r="BN15" s="585"/>
      <c r="BO15" s="605">
        <v>2.6</v>
      </c>
      <c r="BP15" s="605"/>
      <c r="BQ15" s="605"/>
      <c r="BR15" s="605"/>
      <c r="BS15" s="606" t="s">
        <v>207</v>
      </c>
      <c r="BT15" s="606"/>
      <c r="BU15" s="606"/>
      <c r="BV15" s="606"/>
      <c r="BW15" s="606"/>
      <c r="BX15" s="606"/>
      <c r="BY15" s="606"/>
      <c r="BZ15" s="606"/>
      <c r="CA15" s="606"/>
      <c r="CB15" s="626"/>
      <c r="CD15" s="570" t="s">
        <v>357</v>
      </c>
      <c r="CE15" s="378"/>
      <c r="CF15" s="378"/>
      <c r="CG15" s="378"/>
      <c r="CH15" s="378"/>
      <c r="CI15" s="378"/>
      <c r="CJ15" s="378"/>
      <c r="CK15" s="378"/>
      <c r="CL15" s="378"/>
      <c r="CM15" s="378"/>
      <c r="CN15" s="378"/>
      <c r="CO15" s="378"/>
      <c r="CP15" s="378"/>
      <c r="CQ15" s="571"/>
      <c r="CR15" s="572">
        <v>226591</v>
      </c>
      <c r="CS15" s="331"/>
      <c r="CT15" s="331"/>
      <c r="CU15" s="331"/>
      <c r="CV15" s="331"/>
      <c r="CW15" s="331"/>
      <c r="CX15" s="331"/>
      <c r="CY15" s="585"/>
      <c r="CZ15" s="605">
        <v>9.5</v>
      </c>
      <c r="DA15" s="605"/>
      <c r="DB15" s="605"/>
      <c r="DC15" s="605"/>
      <c r="DD15" s="578">
        <v>115317</v>
      </c>
      <c r="DE15" s="331"/>
      <c r="DF15" s="331"/>
      <c r="DG15" s="331"/>
      <c r="DH15" s="331"/>
      <c r="DI15" s="331"/>
      <c r="DJ15" s="331"/>
      <c r="DK15" s="331"/>
      <c r="DL15" s="331"/>
      <c r="DM15" s="331"/>
      <c r="DN15" s="331"/>
      <c r="DO15" s="331"/>
      <c r="DP15" s="585"/>
      <c r="DQ15" s="578">
        <v>112345</v>
      </c>
      <c r="DR15" s="331"/>
      <c r="DS15" s="331"/>
      <c r="DT15" s="331"/>
      <c r="DU15" s="331"/>
      <c r="DV15" s="331"/>
      <c r="DW15" s="331"/>
      <c r="DX15" s="331"/>
      <c r="DY15" s="331"/>
      <c r="DZ15" s="331"/>
      <c r="EA15" s="331"/>
      <c r="EB15" s="331"/>
      <c r="EC15" s="603"/>
    </row>
    <row r="16" spans="2:143" ht="11.25" customHeight="1" x14ac:dyDescent="0.2">
      <c r="B16" s="570" t="s">
        <v>358</v>
      </c>
      <c r="C16" s="378"/>
      <c r="D16" s="378"/>
      <c r="E16" s="378"/>
      <c r="F16" s="378"/>
      <c r="G16" s="378"/>
      <c r="H16" s="378"/>
      <c r="I16" s="378"/>
      <c r="J16" s="378"/>
      <c r="K16" s="378"/>
      <c r="L16" s="378"/>
      <c r="M16" s="378"/>
      <c r="N16" s="378"/>
      <c r="O16" s="378"/>
      <c r="P16" s="378"/>
      <c r="Q16" s="571"/>
      <c r="R16" s="572">
        <v>2962</v>
      </c>
      <c r="S16" s="331"/>
      <c r="T16" s="331"/>
      <c r="U16" s="331"/>
      <c r="V16" s="331"/>
      <c r="W16" s="331"/>
      <c r="X16" s="331"/>
      <c r="Y16" s="585"/>
      <c r="Z16" s="605">
        <v>0.1</v>
      </c>
      <c r="AA16" s="605"/>
      <c r="AB16" s="605"/>
      <c r="AC16" s="605"/>
      <c r="AD16" s="606">
        <v>2962</v>
      </c>
      <c r="AE16" s="606"/>
      <c r="AF16" s="606"/>
      <c r="AG16" s="606"/>
      <c r="AH16" s="606"/>
      <c r="AI16" s="606"/>
      <c r="AJ16" s="606"/>
      <c r="AK16" s="606"/>
      <c r="AL16" s="575">
        <v>0.2</v>
      </c>
      <c r="AM16" s="319"/>
      <c r="AN16" s="319"/>
      <c r="AO16" s="607"/>
      <c r="AP16" s="570" t="s">
        <v>359</v>
      </c>
      <c r="AQ16" s="378"/>
      <c r="AR16" s="378"/>
      <c r="AS16" s="378"/>
      <c r="AT16" s="378"/>
      <c r="AU16" s="378"/>
      <c r="AV16" s="378"/>
      <c r="AW16" s="378"/>
      <c r="AX16" s="378"/>
      <c r="AY16" s="378"/>
      <c r="AZ16" s="378"/>
      <c r="BA16" s="378"/>
      <c r="BB16" s="378"/>
      <c r="BC16" s="378"/>
      <c r="BD16" s="378"/>
      <c r="BE16" s="378"/>
      <c r="BF16" s="571"/>
      <c r="BG16" s="572" t="s">
        <v>207</v>
      </c>
      <c r="BH16" s="331"/>
      <c r="BI16" s="331"/>
      <c r="BJ16" s="331"/>
      <c r="BK16" s="331"/>
      <c r="BL16" s="331"/>
      <c r="BM16" s="331"/>
      <c r="BN16" s="585"/>
      <c r="BO16" s="605" t="s">
        <v>207</v>
      </c>
      <c r="BP16" s="605"/>
      <c r="BQ16" s="605"/>
      <c r="BR16" s="605"/>
      <c r="BS16" s="606" t="s">
        <v>207</v>
      </c>
      <c r="BT16" s="606"/>
      <c r="BU16" s="606"/>
      <c r="BV16" s="606"/>
      <c r="BW16" s="606"/>
      <c r="BX16" s="606"/>
      <c r="BY16" s="606"/>
      <c r="BZ16" s="606"/>
      <c r="CA16" s="606"/>
      <c r="CB16" s="626"/>
      <c r="CD16" s="570" t="s">
        <v>360</v>
      </c>
      <c r="CE16" s="378"/>
      <c r="CF16" s="378"/>
      <c r="CG16" s="378"/>
      <c r="CH16" s="378"/>
      <c r="CI16" s="378"/>
      <c r="CJ16" s="378"/>
      <c r="CK16" s="378"/>
      <c r="CL16" s="378"/>
      <c r="CM16" s="378"/>
      <c r="CN16" s="378"/>
      <c r="CO16" s="378"/>
      <c r="CP16" s="378"/>
      <c r="CQ16" s="571"/>
      <c r="CR16" s="572">
        <v>50427</v>
      </c>
      <c r="CS16" s="331"/>
      <c r="CT16" s="331"/>
      <c r="CU16" s="331"/>
      <c r="CV16" s="331"/>
      <c r="CW16" s="331"/>
      <c r="CX16" s="331"/>
      <c r="CY16" s="585"/>
      <c r="CZ16" s="605">
        <v>2.1</v>
      </c>
      <c r="DA16" s="605"/>
      <c r="DB16" s="605"/>
      <c r="DC16" s="605"/>
      <c r="DD16" s="578" t="s">
        <v>207</v>
      </c>
      <c r="DE16" s="331"/>
      <c r="DF16" s="331"/>
      <c r="DG16" s="331"/>
      <c r="DH16" s="331"/>
      <c r="DI16" s="331"/>
      <c r="DJ16" s="331"/>
      <c r="DK16" s="331"/>
      <c r="DL16" s="331"/>
      <c r="DM16" s="331"/>
      <c r="DN16" s="331"/>
      <c r="DO16" s="331"/>
      <c r="DP16" s="585"/>
      <c r="DQ16" s="578">
        <v>42</v>
      </c>
      <c r="DR16" s="331"/>
      <c r="DS16" s="331"/>
      <c r="DT16" s="331"/>
      <c r="DU16" s="331"/>
      <c r="DV16" s="331"/>
      <c r="DW16" s="331"/>
      <c r="DX16" s="331"/>
      <c r="DY16" s="331"/>
      <c r="DZ16" s="331"/>
      <c r="EA16" s="331"/>
      <c r="EB16" s="331"/>
      <c r="EC16" s="603"/>
    </row>
    <row r="17" spans="2:133" ht="11.25" customHeight="1" x14ac:dyDescent="0.2">
      <c r="B17" s="570" t="s">
        <v>361</v>
      </c>
      <c r="C17" s="378"/>
      <c r="D17" s="378"/>
      <c r="E17" s="378"/>
      <c r="F17" s="378"/>
      <c r="G17" s="378"/>
      <c r="H17" s="378"/>
      <c r="I17" s="378"/>
      <c r="J17" s="378"/>
      <c r="K17" s="378"/>
      <c r="L17" s="378"/>
      <c r="M17" s="378"/>
      <c r="N17" s="378"/>
      <c r="O17" s="378"/>
      <c r="P17" s="378"/>
      <c r="Q17" s="571"/>
      <c r="R17" s="572">
        <v>2309</v>
      </c>
      <c r="S17" s="331"/>
      <c r="T17" s="331"/>
      <c r="U17" s="331"/>
      <c r="V17" s="331"/>
      <c r="W17" s="331"/>
      <c r="X17" s="331"/>
      <c r="Y17" s="585"/>
      <c r="Z17" s="605">
        <v>0.1</v>
      </c>
      <c r="AA17" s="605"/>
      <c r="AB17" s="605"/>
      <c r="AC17" s="605"/>
      <c r="AD17" s="606">
        <v>2309</v>
      </c>
      <c r="AE17" s="606"/>
      <c r="AF17" s="606"/>
      <c r="AG17" s="606"/>
      <c r="AH17" s="606"/>
      <c r="AI17" s="606"/>
      <c r="AJ17" s="606"/>
      <c r="AK17" s="606"/>
      <c r="AL17" s="575">
        <v>0.1</v>
      </c>
      <c r="AM17" s="319"/>
      <c r="AN17" s="319"/>
      <c r="AO17" s="607"/>
      <c r="AP17" s="570" t="s">
        <v>362</v>
      </c>
      <c r="AQ17" s="378"/>
      <c r="AR17" s="378"/>
      <c r="AS17" s="378"/>
      <c r="AT17" s="378"/>
      <c r="AU17" s="378"/>
      <c r="AV17" s="378"/>
      <c r="AW17" s="378"/>
      <c r="AX17" s="378"/>
      <c r="AY17" s="378"/>
      <c r="AZ17" s="378"/>
      <c r="BA17" s="378"/>
      <c r="BB17" s="378"/>
      <c r="BC17" s="378"/>
      <c r="BD17" s="378"/>
      <c r="BE17" s="378"/>
      <c r="BF17" s="571"/>
      <c r="BG17" s="572" t="s">
        <v>207</v>
      </c>
      <c r="BH17" s="331"/>
      <c r="BI17" s="331"/>
      <c r="BJ17" s="331"/>
      <c r="BK17" s="331"/>
      <c r="BL17" s="331"/>
      <c r="BM17" s="331"/>
      <c r="BN17" s="585"/>
      <c r="BO17" s="605" t="s">
        <v>207</v>
      </c>
      <c r="BP17" s="605"/>
      <c r="BQ17" s="605"/>
      <c r="BR17" s="605"/>
      <c r="BS17" s="606" t="s">
        <v>207</v>
      </c>
      <c r="BT17" s="606"/>
      <c r="BU17" s="606"/>
      <c r="BV17" s="606"/>
      <c r="BW17" s="606"/>
      <c r="BX17" s="606"/>
      <c r="BY17" s="606"/>
      <c r="BZ17" s="606"/>
      <c r="CA17" s="606"/>
      <c r="CB17" s="626"/>
      <c r="CD17" s="570" t="s">
        <v>364</v>
      </c>
      <c r="CE17" s="378"/>
      <c r="CF17" s="378"/>
      <c r="CG17" s="378"/>
      <c r="CH17" s="378"/>
      <c r="CI17" s="378"/>
      <c r="CJ17" s="378"/>
      <c r="CK17" s="378"/>
      <c r="CL17" s="378"/>
      <c r="CM17" s="378"/>
      <c r="CN17" s="378"/>
      <c r="CO17" s="378"/>
      <c r="CP17" s="378"/>
      <c r="CQ17" s="571"/>
      <c r="CR17" s="572">
        <v>217908</v>
      </c>
      <c r="CS17" s="331"/>
      <c r="CT17" s="331"/>
      <c r="CU17" s="331"/>
      <c r="CV17" s="331"/>
      <c r="CW17" s="331"/>
      <c r="CX17" s="331"/>
      <c r="CY17" s="585"/>
      <c r="CZ17" s="605">
        <v>9.1999999999999993</v>
      </c>
      <c r="DA17" s="605"/>
      <c r="DB17" s="605"/>
      <c r="DC17" s="605"/>
      <c r="DD17" s="578" t="s">
        <v>207</v>
      </c>
      <c r="DE17" s="331"/>
      <c r="DF17" s="331"/>
      <c r="DG17" s="331"/>
      <c r="DH17" s="331"/>
      <c r="DI17" s="331"/>
      <c r="DJ17" s="331"/>
      <c r="DK17" s="331"/>
      <c r="DL17" s="331"/>
      <c r="DM17" s="331"/>
      <c r="DN17" s="331"/>
      <c r="DO17" s="331"/>
      <c r="DP17" s="585"/>
      <c r="DQ17" s="578">
        <v>217014</v>
      </c>
      <c r="DR17" s="331"/>
      <c r="DS17" s="331"/>
      <c r="DT17" s="331"/>
      <c r="DU17" s="331"/>
      <c r="DV17" s="331"/>
      <c r="DW17" s="331"/>
      <c r="DX17" s="331"/>
      <c r="DY17" s="331"/>
      <c r="DZ17" s="331"/>
      <c r="EA17" s="331"/>
      <c r="EB17" s="331"/>
      <c r="EC17" s="603"/>
    </row>
    <row r="18" spans="2:133" ht="11.25" customHeight="1" x14ac:dyDescent="0.2">
      <c r="B18" s="570" t="s">
        <v>365</v>
      </c>
      <c r="C18" s="378"/>
      <c r="D18" s="378"/>
      <c r="E18" s="378"/>
      <c r="F18" s="378"/>
      <c r="G18" s="378"/>
      <c r="H18" s="378"/>
      <c r="I18" s="378"/>
      <c r="J18" s="378"/>
      <c r="K18" s="378"/>
      <c r="L18" s="378"/>
      <c r="M18" s="378"/>
      <c r="N18" s="378"/>
      <c r="O18" s="378"/>
      <c r="P18" s="378"/>
      <c r="Q18" s="571"/>
      <c r="R18" s="572">
        <v>18</v>
      </c>
      <c r="S18" s="331"/>
      <c r="T18" s="331"/>
      <c r="U18" s="331"/>
      <c r="V18" s="331"/>
      <c r="W18" s="331"/>
      <c r="X18" s="331"/>
      <c r="Y18" s="585"/>
      <c r="Z18" s="605">
        <v>0</v>
      </c>
      <c r="AA18" s="605"/>
      <c r="AB18" s="605"/>
      <c r="AC18" s="605"/>
      <c r="AD18" s="606">
        <v>18</v>
      </c>
      <c r="AE18" s="606"/>
      <c r="AF18" s="606"/>
      <c r="AG18" s="606"/>
      <c r="AH18" s="606"/>
      <c r="AI18" s="606"/>
      <c r="AJ18" s="606"/>
      <c r="AK18" s="606"/>
      <c r="AL18" s="575">
        <v>0</v>
      </c>
      <c r="AM18" s="319"/>
      <c r="AN18" s="319"/>
      <c r="AO18" s="607"/>
      <c r="AP18" s="570" t="s">
        <v>100</v>
      </c>
      <c r="AQ18" s="378"/>
      <c r="AR18" s="378"/>
      <c r="AS18" s="378"/>
      <c r="AT18" s="378"/>
      <c r="AU18" s="378"/>
      <c r="AV18" s="378"/>
      <c r="AW18" s="378"/>
      <c r="AX18" s="378"/>
      <c r="AY18" s="378"/>
      <c r="AZ18" s="378"/>
      <c r="BA18" s="378"/>
      <c r="BB18" s="378"/>
      <c r="BC18" s="378"/>
      <c r="BD18" s="378"/>
      <c r="BE18" s="378"/>
      <c r="BF18" s="571"/>
      <c r="BG18" s="572" t="s">
        <v>207</v>
      </c>
      <c r="BH18" s="331"/>
      <c r="BI18" s="331"/>
      <c r="BJ18" s="331"/>
      <c r="BK18" s="331"/>
      <c r="BL18" s="331"/>
      <c r="BM18" s="331"/>
      <c r="BN18" s="585"/>
      <c r="BO18" s="605" t="s">
        <v>207</v>
      </c>
      <c r="BP18" s="605"/>
      <c r="BQ18" s="605"/>
      <c r="BR18" s="605"/>
      <c r="BS18" s="606" t="s">
        <v>207</v>
      </c>
      <c r="BT18" s="606"/>
      <c r="BU18" s="606"/>
      <c r="BV18" s="606"/>
      <c r="BW18" s="606"/>
      <c r="BX18" s="606"/>
      <c r="BY18" s="606"/>
      <c r="BZ18" s="606"/>
      <c r="CA18" s="606"/>
      <c r="CB18" s="626"/>
      <c r="CD18" s="570" t="s">
        <v>366</v>
      </c>
      <c r="CE18" s="378"/>
      <c r="CF18" s="378"/>
      <c r="CG18" s="378"/>
      <c r="CH18" s="378"/>
      <c r="CI18" s="378"/>
      <c r="CJ18" s="378"/>
      <c r="CK18" s="378"/>
      <c r="CL18" s="378"/>
      <c r="CM18" s="378"/>
      <c r="CN18" s="378"/>
      <c r="CO18" s="378"/>
      <c r="CP18" s="378"/>
      <c r="CQ18" s="571"/>
      <c r="CR18" s="572" t="s">
        <v>207</v>
      </c>
      <c r="CS18" s="331"/>
      <c r="CT18" s="331"/>
      <c r="CU18" s="331"/>
      <c r="CV18" s="331"/>
      <c r="CW18" s="331"/>
      <c r="CX18" s="331"/>
      <c r="CY18" s="585"/>
      <c r="CZ18" s="605" t="s">
        <v>207</v>
      </c>
      <c r="DA18" s="605"/>
      <c r="DB18" s="605"/>
      <c r="DC18" s="605"/>
      <c r="DD18" s="578" t="s">
        <v>207</v>
      </c>
      <c r="DE18" s="331"/>
      <c r="DF18" s="331"/>
      <c r="DG18" s="331"/>
      <c r="DH18" s="331"/>
      <c r="DI18" s="331"/>
      <c r="DJ18" s="331"/>
      <c r="DK18" s="331"/>
      <c r="DL18" s="331"/>
      <c r="DM18" s="331"/>
      <c r="DN18" s="331"/>
      <c r="DO18" s="331"/>
      <c r="DP18" s="585"/>
      <c r="DQ18" s="578" t="s">
        <v>207</v>
      </c>
      <c r="DR18" s="331"/>
      <c r="DS18" s="331"/>
      <c r="DT18" s="331"/>
      <c r="DU18" s="331"/>
      <c r="DV18" s="331"/>
      <c r="DW18" s="331"/>
      <c r="DX18" s="331"/>
      <c r="DY18" s="331"/>
      <c r="DZ18" s="331"/>
      <c r="EA18" s="331"/>
      <c r="EB18" s="331"/>
      <c r="EC18" s="603"/>
    </row>
    <row r="19" spans="2:133" ht="11.25" customHeight="1" x14ac:dyDescent="0.2">
      <c r="B19" s="570" t="s">
        <v>367</v>
      </c>
      <c r="C19" s="378"/>
      <c r="D19" s="378"/>
      <c r="E19" s="378"/>
      <c r="F19" s="378"/>
      <c r="G19" s="378"/>
      <c r="H19" s="378"/>
      <c r="I19" s="378"/>
      <c r="J19" s="378"/>
      <c r="K19" s="378"/>
      <c r="L19" s="378"/>
      <c r="M19" s="378"/>
      <c r="N19" s="378"/>
      <c r="O19" s="378"/>
      <c r="P19" s="378"/>
      <c r="Q19" s="571"/>
      <c r="R19" s="572">
        <v>18</v>
      </c>
      <c r="S19" s="331"/>
      <c r="T19" s="331"/>
      <c r="U19" s="331"/>
      <c r="V19" s="331"/>
      <c r="W19" s="331"/>
      <c r="X19" s="331"/>
      <c r="Y19" s="585"/>
      <c r="Z19" s="605">
        <v>0</v>
      </c>
      <c r="AA19" s="605"/>
      <c r="AB19" s="605"/>
      <c r="AC19" s="605"/>
      <c r="AD19" s="606">
        <v>18</v>
      </c>
      <c r="AE19" s="606"/>
      <c r="AF19" s="606"/>
      <c r="AG19" s="606"/>
      <c r="AH19" s="606"/>
      <c r="AI19" s="606"/>
      <c r="AJ19" s="606"/>
      <c r="AK19" s="606"/>
      <c r="AL19" s="575">
        <v>0</v>
      </c>
      <c r="AM19" s="319"/>
      <c r="AN19" s="319"/>
      <c r="AO19" s="607"/>
      <c r="AP19" s="570" t="s">
        <v>260</v>
      </c>
      <c r="AQ19" s="378"/>
      <c r="AR19" s="378"/>
      <c r="AS19" s="378"/>
      <c r="AT19" s="378"/>
      <c r="AU19" s="378"/>
      <c r="AV19" s="378"/>
      <c r="AW19" s="378"/>
      <c r="AX19" s="378"/>
      <c r="AY19" s="378"/>
      <c r="AZ19" s="378"/>
      <c r="BA19" s="378"/>
      <c r="BB19" s="378"/>
      <c r="BC19" s="378"/>
      <c r="BD19" s="378"/>
      <c r="BE19" s="378"/>
      <c r="BF19" s="571"/>
      <c r="BG19" s="572">
        <v>51</v>
      </c>
      <c r="BH19" s="331"/>
      <c r="BI19" s="331"/>
      <c r="BJ19" s="331"/>
      <c r="BK19" s="331"/>
      <c r="BL19" s="331"/>
      <c r="BM19" s="331"/>
      <c r="BN19" s="585"/>
      <c r="BO19" s="605">
        <v>0</v>
      </c>
      <c r="BP19" s="605"/>
      <c r="BQ19" s="605"/>
      <c r="BR19" s="605"/>
      <c r="BS19" s="606" t="s">
        <v>207</v>
      </c>
      <c r="BT19" s="606"/>
      <c r="BU19" s="606"/>
      <c r="BV19" s="606"/>
      <c r="BW19" s="606"/>
      <c r="BX19" s="606"/>
      <c r="BY19" s="606"/>
      <c r="BZ19" s="606"/>
      <c r="CA19" s="606"/>
      <c r="CB19" s="626"/>
      <c r="CD19" s="570" t="s">
        <v>368</v>
      </c>
      <c r="CE19" s="378"/>
      <c r="CF19" s="378"/>
      <c r="CG19" s="378"/>
      <c r="CH19" s="378"/>
      <c r="CI19" s="378"/>
      <c r="CJ19" s="378"/>
      <c r="CK19" s="378"/>
      <c r="CL19" s="378"/>
      <c r="CM19" s="378"/>
      <c r="CN19" s="378"/>
      <c r="CO19" s="378"/>
      <c r="CP19" s="378"/>
      <c r="CQ19" s="571"/>
      <c r="CR19" s="572" t="s">
        <v>207</v>
      </c>
      <c r="CS19" s="331"/>
      <c r="CT19" s="331"/>
      <c r="CU19" s="331"/>
      <c r="CV19" s="331"/>
      <c r="CW19" s="331"/>
      <c r="CX19" s="331"/>
      <c r="CY19" s="585"/>
      <c r="CZ19" s="605" t="s">
        <v>207</v>
      </c>
      <c r="DA19" s="605"/>
      <c r="DB19" s="605"/>
      <c r="DC19" s="605"/>
      <c r="DD19" s="578" t="s">
        <v>207</v>
      </c>
      <c r="DE19" s="331"/>
      <c r="DF19" s="331"/>
      <c r="DG19" s="331"/>
      <c r="DH19" s="331"/>
      <c r="DI19" s="331"/>
      <c r="DJ19" s="331"/>
      <c r="DK19" s="331"/>
      <c r="DL19" s="331"/>
      <c r="DM19" s="331"/>
      <c r="DN19" s="331"/>
      <c r="DO19" s="331"/>
      <c r="DP19" s="585"/>
      <c r="DQ19" s="578" t="s">
        <v>207</v>
      </c>
      <c r="DR19" s="331"/>
      <c r="DS19" s="331"/>
      <c r="DT19" s="331"/>
      <c r="DU19" s="331"/>
      <c r="DV19" s="331"/>
      <c r="DW19" s="331"/>
      <c r="DX19" s="331"/>
      <c r="DY19" s="331"/>
      <c r="DZ19" s="331"/>
      <c r="EA19" s="331"/>
      <c r="EB19" s="331"/>
      <c r="EC19" s="603"/>
    </row>
    <row r="20" spans="2:133" ht="11.25" customHeight="1" x14ac:dyDescent="0.2">
      <c r="B20" s="619" t="s">
        <v>369</v>
      </c>
      <c r="C20" s="620"/>
      <c r="D20" s="620"/>
      <c r="E20" s="620"/>
      <c r="F20" s="620"/>
      <c r="G20" s="620"/>
      <c r="H20" s="620"/>
      <c r="I20" s="620"/>
      <c r="J20" s="620"/>
      <c r="K20" s="620"/>
      <c r="L20" s="620"/>
      <c r="M20" s="620"/>
      <c r="N20" s="620"/>
      <c r="O20" s="620"/>
      <c r="P20" s="620"/>
      <c r="Q20" s="621"/>
      <c r="R20" s="572" t="s">
        <v>207</v>
      </c>
      <c r="S20" s="331"/>
      <c r="T20" s="331"/>
      <c r="U20" s="331"/>
      <c r="V20" s="331"/>
      <c r="W20" s="331"/>
      <c r="X20" s="331"/>
      <c r="Y20" s="585"/>
      <c r="Z20" s="605" t="s">
        <v>207</v>
      </c>
      <c r="AA20" s="605"/>
      <c r="AB20" s="605"/>
      <c r="AC20" s="605"/>
      <c r="AD20" s="606" t="s">
        <v>207</v>
      </c>
      <c r="AE20" s="606"/>
      <c r="AF20" s="606"/>
      <c r="AG20" s="606"/>
      <c r="AH20" s="606"/>
      <c r="AI20" s="606"/>
      <c r="AJ20" s="606"/>
      <c r="AK20" s="606"/>
      <c r="AL20" s="575" t="s">
        <v>207</v>
      </c>
      <c r="AM20" s="319"/>
      <c r="AN20" s="319"/>
      <c r="AO20" s="607"/>
      <c r="AP20" s="570" t="s">
        <v>370</v>
      </c>
      <c r="AQ20" s="378"/>
      <c r="AR20" s="378"/>
      <c r="AS20" s="378"/>
      <c r="AT20" s="378"/>
      <c r="AU20" s="378"/>
      <c r="AV20" s="378"/>
      <c r="AW20" s="378"/>
      <c r="AX20" s="378"/>
      <c r="AY20" s="378"/>
      <c r="AZ20" s="378"/>
      <c r="BA20" s="378"/>
      <c r="BB20" s="378"/>
      <c r="BC20" s="378"/>
      <c r="BD20" s="378"/>
      <c r="BE20" s="378"/>
      <c r="BF20" s="571"/>
      <c r="BG20" s="572">
        <v>51</v>
      </c>
      <c r="BH20" s="331"/>
      <c r="BI20" s="331"/>
      <c r="BJ20" s="331"/>
      <c r="BK20" s="331"/>
      <c r="BL20" s="331"/>
      <c r="BM20" s="331"/>
      <c r="BN20" s="585"/>
      <c r="BO20" s="605">
        <v>0</v>
      </c>
      <c r="BP20" s="605"/>
      <c r="BQ20" s="605"/>
      <c r="BR20" s="605"/>
      <c r="BS20" s="606" t="s">
        <v>207</v>
      </c>
      <c r="BT20" s="606"/>
      <c r="BU20" s="606"/>
      <c r="BV20" s="606"/>
      <c r="BW20" s="606"/>
      <c r="BX20" s="606"/>
      <c r="BY20" s="606"/>
      <c r="BZ20" s="606"/>
      <c r="CA20" s="606"/>
      <c r="CB20" s="626"/>
      <c r="CD20" s="570" t="s">
        <v>195</v>
      </c>
      <c r="CE20" s="378"/>
      <c r="CF20" s="378"/>
      <c r="CG20" s="378"/>
      <c r="CH20" s="378"/>
      <c r="CI20" s="378"/>
      <c r="CJ20" s="378"/>
      <c r="CK20" s="378"/>
      <c r="CL20" s="378"/>
      <c r="CM20" s="378"/>
      <c r="CN20" s="378"/>
      <c r="CO20" s="378"/>
      <c r="CP20" s="378"/>
      <c r="CQ20" s="571"/>
      <c r="CR20" s="572">
        <v>2378194</v>
      </c>
      <c r="CS20" s="331"/>
      <c r="CT20" s="331"/>
      <c r="CU20" s="331"/>
      <c r="CV20" s="331"/>
      <c r="CW20" s="331"/>
      <c r="CX20" s="331"/>
      <c r="CY20" s="585"/>
      <c r="CZ20" s="605">
        <v>100</v>
      </c>
      <c r="DA20" s="605"/>
      <c r="DB20" s="605"/>
      <c r="DC20" s="605"/>
      <c r="DD20" s="578">
        <v>362759</v>
      </c>
      <c r="DE20" s="331"/>
      <c r="DF20" s="331"/>
      <c r="DG20" s="331"/>
      <c r="DH20" s="331"/>
      <c r="DI20" s="331"/>
      <c r="DJ20" s="331"/>
      <c r="DK20" s="331"/>
      <c r="DL20" s="331"/>
      <c r="DM20" s="331"/>
      <c r="DN20" s="331"/>
      <c r="DO20" s="331"/>
      <c r="DP20" s="585"/>
      <c r="DQ20" s="578">
        <v>1709130</v>
      </c>
      <c r="DR20" s="331"/>
      <c r="DS20" s="331"/>
      <c r="DT20" s="331"/>
      <c r="DU20" s="331"/>
      <c r="DV20" s="331"/>
      <c r="DW20" s="331"/>
      <c r="DX20" s="331"/>
      <c r="DY20" s="331"/>
      <c r="DZ20" s="331"/>
      <c r="EA20" s="331"/>
      <c r="EB20" s="331"/>
      <c r="EC20" s="603"/>
    </row>
    <row r="21" spans="2:133" ht="11.25" customHeight="1" x14ac:dyDescent="0.2">
      <c r="B21" s="570" t="s">
        <v>345</v>
      </c>
      <c r="C21" s="378"/>
      <c r="D21" s="378"/>
      <c r="E21" s="378"/>
      <c r="F21" s="378"/>
      <c r="G21" s="378"/>
      <c r="H21" s="378"/>
      <c r="I21" s="378"/>
      <c r="J21" s="378"/>
      <c r="K21" s="378"/>
      <c r="L21" s="378"/>
      <c r="M21" s="378"/>
      <c r="N21" s="378"/>
      <c r="O21" s="378"/>
      <c r="P21" s="378"/>
      <c r="Q21" s="571"/>
      <c r="R21" s="572">
        <v>1494759</v>
      </c>
      <c r="S21" s="331"/>
      <c r="T21" s="331"/>
      <c r="U21" s="331"/>
      <c r="V21" s="331"/>
      <c r="W21" s="331"/>
      <c r="X21" s="331"/>
      <c r="Y21" s="585"/>
      <c r="Z21" s="605">
        <v>56.8</v>
      </c>
      <c r="AA21" s="605"/>
      <c r="AB21" s="605"/>
      <c r="AC21" s="605"/>
      <c r="AD21" s="606">
        <v>1299680</v>
      </c>
      <c r="AE21" s="606"/>
      <c r="AF21" s="606"/>
      <c r="AG21" s="606"/>
      <c r="AH21" s="606"/>
      <c r="AI21" s="606"/>
      <c r="AJ21" s="606"/>
      <c r="AK21" s="606"/>
      <c r="AL21" s="575">
        <v>84.1</v>
      </c>
      <c r="AM21" s="319"/>
      <c r="AN21" s="319"/>
      <c r="AO21" s="607"/>
      <c r="AP21" s="570" t="s">
        <v>372</v>
      </c>
      <c r="AQ21" s="629"/>
      <c r="AR21" s="629"/>
      <c r="AS21" s="629"/>
      <c r="AT21" s="629"/>
      <c r="AU21" s="629"/>
      <c r="AV21" s="629"/>
      <c r="AW21" s="629"/>
      <c r="AX21" s="629"/>
      <c r="AY21" s="629"/>
      <c r="AZ21" s="629"/>
      <c r="BA21" s="629"/>
      <c r="BB21" s="629"/>
      <c r="BC21" s="629"/>
      <c r="BD21" s="629"/>
      <c r="BE21" s="629"/>
      <c r="BF21" s="630"/>
      <c r="BG21" s="572">
        <v>51</v>
      </c>
      <c r="BH21" s="331"/>
      <c r="BI21" s="331"/>
      <c r="BJ21" s="331"/>
      <c r="BK21" s="331"/>
      <c r="BL21" s="331"/>
      <c r="BM21" s="331"/>
      <c r="BN21" s="585"/>
      <c r="BO21" s="605">
        <v>0</v>
      </c>
      <c r="BP21" s="605"/>
      <c r="BQ21" s="605"/>
      <c r="BR21" s="605"/>
      <c r="BS21" s="606" t="s">
        <v>207</v>
      </c>
      <c r="BT21" s="606"/>
      <c r="BU21" s="606"/>
      <c r="BV21" s="606"/>
      <c r="BW21" s="606"/>
      <c r="BX21" s="606"/>
      <c r="BY21" s="606"/>
      <c r="BZ21" s="606"/>
      <c r="CA21" s="606"/>
      <c r="CB21" s="626"/>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570" t="s">
        <v>304</v>
      </c>
      <c r="C22" s="378"/>
      <c r="D22" s="378"/>
      <c r="E22" s="378"/>
      <c r="F22" s="378"/>
      <c r="G22" s="378"/>
      <c r="H22" s="378"/>
      <c r="I22" s="378"/>
      <c r="J22" s="378"/>
      <c r="K22" s="378"/>
      <c r="L22" s="378"/>
      <c r="M22" s="378"/>
      <c r="N22" s="378"/>
      <c r="O22" s="378"/>
      <c r="P22" s="378"/>
      <c r="Q22" s="571"/>
      <c r="R22" s="572">
        <v>1299680</v>
      </c>
      <c r="S22" s="331"/>
      <c r="T22" s="331"/>
      <c r="U22" s="331"/>
      <c r="V22" s="331"/>
      <c r="W22" s="331"/>
      <c r="X22" s="331"/>
      <c r="Y22" s="585"/>
      <c r="Z22" s="605">
        <v>49.4</v>
      </c>
      <c r="AA22" s="605"/>
      <c r="AB22" s="605"/>
      <c r="AC22" s="605"/>
      <c r="AD22" s="606">
        <v>1299680</v>
      </c>
      <c r="AE22" s="606"/>
      <c r="AF22" s="606"/>
      <c r="AG22" s="606"/>
      <c r="AH22" s="606"/>
      <c r="AI22" s="606"/>
      <c r="AJ22" s="606"/>
      <c r="AK22" s="606"/>
      <c r="AL22" s="575">
        <v>84.1</v>
      </c>
      <c r="AM22" s="319"/>
      <c r="AN22" s="319"/>
      <c r="AO22" s="607"/>
      <c r="AP22" s="570" t="s">
        <v>374</v>
      </c>
      <c r="AQ22" s="629"/>
      <c r="AR22" s="629"/>
      <c r="AS22" s="629"/>
      <c r="AT22" s="629"/>
      <c r="AU22" s="629"/>
      <c r="AV22" s="629"/>
      <c r="AW22" s="629"/>
      <c r="AX22" s="629"/>
      <c r="AY22" s="629"/>
      <c r="AZ22" s="629"/>
      <c r="BA22" s="629"/>
      <c r="BB22" s="629"/>
      <c r="BC22" s="629"/>
      <c r="BD22" s="629"/>
      <c r="BE22" s="629"/>
      <c r="BF22" s="630"/>
      <c r="BG22" s="572" t="s">
        <v>207</v>
      </c>
      <c r="BH22" s="331"/>
      <c r="BI22" s="331"/>
      <c r="BJ22" s="331"/>
      <c r="BK22" s="331"/>
      <c r="BL22" s="331"/>
      <c r="BM22" s="331"/>
      <c r="BN22" s="585"/>
      <c r="BO22" s="605" t="s">
        <v>207</v>
      </c>
      <c r="BP22" s="605"/>
      <c r="BQ22" s="605"/>
      <c r="BR22" s="605"/>
      <c r="BS22" s="606" t="s">
        <v>207</v>
      </c>
      <c r="BT22" s="606"/>
      <c r="BU22" s="606"/>
      <c r="BV22" s="606"/>
      <c r="BW22" s="606"/>
      <c r="BX22" s="606"/>
      <c r="BY22" s="606"/>
      <c r="BZ22" s="606"/>
      <c r="CA22" s="606"/>
      <c r="CB22" s="626"/>
      <c r="CD22" s="485" t="s">
        <v>375</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2">
      <c r="B23" s="570" t="s">
        <v>301</v>
      </c>
      <c r="C23" s="378"/>
      <c r="D23" s="378"/>
      <c r="E23" s="378"/>
      <c r="F23" s="378"/>
      <c r="G23" s="378"/>
      <c r="H23" s="378"/>
      <c r="I23" s="378"/>
      <c r="J23" s="378"/>
      <c r="K23" s="378"/>
      <c r="L23" s="378"/>
      <c r="M23" s="378"/>
      <c r="N23" s="378"/>
      <c r="O23" s="378"/>
      <c r="P23" s="378"/>
      <c r="Q23" s="571"/>
      <c r="R23" s="572">
        <v>195079</v>
      </c>
      <c r="S23" s="331"/>
      <c r="T23" s="331"/>
      <c r="U23" s="331"/>
      <c r="V23" s="331"/>
      <c r="W23" s="331"/>
      <c r="X23" s="331"/>
      <c r="Y23" s="585"/>
      <c r="Z23" s="605">
        <v>7.4</v>
      </c>
      <c r="AA23" s="605"/>
      <c r="AB23" s="605"/>
      <c r="AC23" s="605"/>
      <c r="AD23" s="606" t="s">
        <v>207</v>
      </c>
      <c r="AE23" s="606"/>
      <c r="AF23" s="606"/>
      <c r="AG23" s="606"/>
      <c r="AH23" s="606"/>
      <c r="AI23" s="606"/>
      <c r="AJ23" s="606"/>
      <c r="AK23" s="606"/>
      <c r="AL23" s="575" t="s">
        <v>207</v>
      </c>
      <c r="AM23" s="319"/>
      <c r="AN23" s="319"/>
      <c r="AO23" s="607"/>
      <c r="AP23" s="570" t="s">
        <v>123</v>
      </c>
      <c r="AQ23" s="629"/>
      <c r="AR23" s="629"/>
      <c r="AS23" s="629"/>
      <c r="AT23" s="629"/>
      <c r="AU23" s="629"/>
      <c r="AV23" s="629"/>
      <c r="AW23" s="629"/>
      <c r="AX23" s="629"/>
      <c r="AY23" s="629"/>
      <c r="AZ23" s="629"/>
      <c r="BA23" s="629"/>
      <c r="BB23" s="629"/>
      <c r="BC23" s="629"/>
      <c r="BD23" s="629"/>
      <c r="BE23" s="629"/>
      <c r="BF23" s="630"/>
      <c r="BG23" s="572" t="s">
        <v>207</v>
      </c>
      <c r="BH23" s="331"/>
      <c r="BI23" s="331"/>
      <c r="BJ23" s="331"/>
      <c r="BK23" s="331"/>
      <c r="BL23" s="331"/>
      <c r="BM23" s="331"/>
      <c r="BN23" s="585"/>
      <c r="BO23" s="605" t="s">
        <v>207</v>
      </c>
      <c r="BP23" s="605"/>
      <c r="BQ23" s="605"/>
      <c r="BR23" s="605"/>
      <c r="BS23" s="606" t="s">
        <v>207</v>
      </c>
      <c r="BT23" s="606"/>
      <c r="BU23" s="606"/>
      <c r="BV23" s="606"/>
      <c r="BW23" s="606"/>
      <c r="BX23" s="606"/>
      <c r="BY23" s="606"/>
      <c r="BZ23" s="606"/>
      <c r="CA23" s="606"/>
      <c r="CB23" s="626"/>
      <c r="CD23" s="485" t="s">
        <v>323</v>
      </c>
      <c r="CE23" s="486"/>
      <c r="CF23" s="486"/>
      <c r="CG23" s="486"/>
      <c r="CH23" s="486"/>
      <c r="CI23" s="486"/>
      <c r="CJ23" s="486"/>
      <c r="CK23" s="486"/>
      <c r="CL23" s="486"/>
      <c r="CM23" s="486"/>
      <c r="CN23" s="486"/>
      <c r="CO23" s="486"/>
      <c r="CP23" s="486"/>
      <c r="CQ23" s="528"/>
      <c r="CR23" s="485" t="s">
        <v>295</v>
      </c>
      <c r="CS23" s="486"/>
      <c r="CT23" s="486"/>
      <c r="CU23" s="486"/>
      <c r="CV23" s="486"/>
      <c r="CW23" s="486"/>
      <c r="CX23" s="486"/>
      <c r="CY23" s="528"/>
      <c r="CZ23" s="485" t="s">
        <v>377</v>
      </c>
      <c r="DA23" s="486"/>
      <c r="DB23" s="486"/>
      <c r="DC23" s="528"/>
      <c r="DD23" s="485" t="s">
        <v>307</v>
      </c>
      <c r="DE23" s="486"/>
      <c r="DF23" s="486"/>
      <c r="DG23" s="486"/>
      <c r="DH23" s="486"/>
      <c r="DI23" s="486"/>
      <c r="DJ23" s="486"/>
      <c r="DK23" s="528"/>
      <c r="DL23" s="631" t="s">
        <v>379</v>
      </c>
      <c r="DM23" s="632"/>
      <c r="DN23" s="632"/>
      <c r="DO23" s="632"/>
      <c r="DP23" s="632"/>
      <c r="DQ23" s="632"/>
      <c r="DR23" s="632"/>
      <c r="DS23" s="632"/>
      <c r="DT23" s="632"/>
      <c r="DU23" s="632"/>
      <c r="DV23" s="633"/>
      <c r="DW23" s="485" t="s">
        <v>19</v>
      </c>
      <c r="DX23" s="486"/>
      <c r="DY23" s="486"/>
      <c r="DZ23" s="486"/>
      <c r="EA23" s="486"/>
      <c r="EB23" s="486"/>
      <c r="EC23" s="528"/>
    </row>
    <row r="24" spans="2:133" ht="11.25" customHeight="1" x14ac:dyDescent="0.2">
      <c r="B24" s="570" t="s">
        <v>380</v>
      </c>
      <c r="C24" s="378"/>
      <c r="D24" s="378"/>
      <c r="E24" s="378"/>
      <c r="F24" s="378"/>
      <c r="G24" s="378"/>
      <c r="H24" s="378"/>
      <c r="I24" s="378"/>
      <c r="J24" s="378"/>
      <c r="K24" s="378"/>
      <c r="L24" s="378"/>
      <c r="M24" s="378"/>
      <c r="N24" s="378"/>
      <c r="O24" s="378"/>
      <c r="P24" s="378"/>
      <c r="Q24" s="571"/>
      <c r="R24" s="572" t="s">
        <v>207</v>
      </c>
      <c r="S24" s="331"/>
      <c r="T24" s="331"/>
      <c r="U24" s="331"/>
      <c r="V24" s="331"/>
      <c r="W24" s="331"/>
      <c r="X24" s="331"/>
      <c r="Y24" s="585"/>
      <c r="Z24" s="605" t="s">
        <v>207</v>
      </c>
      <c r="AA24" s="605"/>
      <c r="AB24" s="605"/>
      <c r="AC24" s="605"/>
      <c r="AD24" s="606" t="s">
        <v>207</v>
      </c>
      <c r="AE24" s="606"/>
      <c r="AF24" s="606"/>
      <c r="AG24" s="606"/>
      <c r="AH24" s="606"/>
      <c r="AI24" s="606"/>
      <c r="AJ24" s="606"/>
      <c r="AK24" s="606"/>
      <c r="AL24" s="575" t="s">
        <v>207</v>
      </c>
      <c r="AM24" s="319"/>
      <c r="AN24" s="319"/>
      <c r="AO24" s="607"/>
      <c r="AP24" s="570" t="s">
        <v>381</v>
      </c>
      <c r="AQ24" s="629"/>
      <c r="AR24" s="629"/>
      <c r="AS24" s="629"/>
      <c r="AT24" s="629"/>
      <c r="AU24" s="629"/>
      <c r="AV24" s="629"/>
      <c r="AW24" s="629"/>
      <c r="AX24" s="629"/>
      <c r="AY24" s="629"/>
      <c r="AZ24" s="629"/>
      <c r="BA24" s="629"/>
      <c r="BB24" s="629"/>
      <c r="BC24" s="629"/>
      <c r="BD24" s="629"/>
      <c r="BE24" s="629"/>
      <c r="BF24" s="630"/>
      <c r="BG24" s="572" t="s">
        <v>207</v>
      </c>
      <c r="BH24" s="331"/>
      <c r="BI24" s="331"/>
      <c r="BJ24" s="331"/>
      <c r="BK24" s="331"/>
      <c r="BL24" s="331"/>
      <c r="BM24" s="331"/>
      <c r="BN24" s="585"/>
      <c r="BO24" s="605" t="s">
        <v>207</v>
      </c>
      <c r="BP24" s="605"/>
      <c r="BQ24" s="605"/>
      <c r="BR24" s="605"/>
      <c r="BS24" s="606" t="s">
        <v>207</v>
      </c>
      <c r="BT24" s="606"/>
      <c r="BU24" s="606"/>
      <c r="BV24" s="606"/>
      <c r="BW24" s="606"/>
      <c r="BX24" s="606"/>
      <c r="BY24" s="606"/>
      <c r="BZ24" s="606"/>
      <c r="CA24" s="606"/>
      <c r="CB24" s="626"/>
      <c r="CD24" s="614" t="s">
        <v>382</v>
      </c>
      <c r="CE24" s="615"/>
      <c r="CF24" s="615"/>
      <c r="CG24" s="615"/>
      <c r="CH24" s="615"/>
      <c r="CI24" s="615"/>
      <c r="CJ24" s="615"/>
      <c r="CK24" s="615"/>
      <c r="CL24" s="615"/>
      <c r="CM24" s="615"/>
      <c r="CN24" s="615"/>
      <c r="CO24" s="615"/>
      <c r="CP24" s="615"/>
      <c r="CQ24" s="616"/>
      <c r="CR24" s="611">
        <v>721282</v>
      </c>
      <c r="CS24" s="612"/>
      <c r="CT24" s="612"/>
      <c r="CU24" s="612"/>
      <c r="CV24" s="612"/>
      <c r="CW24" s="612"/>
      <c r="CX24" s="612"/>
      <c r="CY24" s="634"/>
      <c r="CZ24" s="635">
        <v>30.3</v>
      </c>
      <c r="DA24" s="624"/>
      <c r="DB24" s="624"/>
      <c r="DC24" s="636"/>
      <c r="DD24" s="637">
        <v>621076</v>
      </c>
      <c r="DE24" s="612"/>
      <c r="DF24" s="612"/>
      <c r="DG24" s="612"/>
      <c r="DH24" s="612"/>
      <c r="DI24" s="612"/>
      <c r="DJ24" s="612"/>
      <c r="DK24" s="634"/>
      <c r="DL24" s="637">
        <v>619009</v>
      </c>
      <c r="DM24" s="612"/>
      <c r="DN24" s="612"/>
      <c r="DO24" s="612"/>
      <c r="DP24" s="612"/>
      <c r="DQ24" s="612"/>
      <c r="DR24" s="612"/>
      <c r="DS24" s="612"/>
      <c r="DT24" s="612"/>
      <c r="DU24" s="612"/>
      <c r="DV24" s="634"/>
      <c r="DW24" s="635">
        <v>39.700000000000003</v>
      </c>
      <c r="DX24" s="624"/>
      <c r="DY24" s="624"/>
      <c r="DZ24" s="624"/>
      <c r="EA24" s="624"/>
      <c r="EB24" s="624"/>
      <c r="EC24" s="638"/>
    </row>
    <row r="25" spans="2:133" ht="11.25" customHeight="1" x14ac:dyDescent="0.2">
      <c r="B25" s="570" t="s">
        <v>57</v>
      </c>
      <c r="C25" s="378"/>
      <c r="D25" s="378"/>
      <c r="E25" s="378"/>
      <c r="F25" s="378"/>
      <c r="G25" s="378"/>
      <c r="H25" s="378"/>
      <c r="I25" s="378"/>
      <c r="J25" s="378"/>
      <c r="K25" s="378"/>
      <c r="L25" s="378"/>
      <c r="M25" s="378"/>
      <c r="N25" s="378"/>
      <c r="O25" s="378"/>
      <c r="P25" s="378"/>
      <c r="Q25" s="571"/>
      <c r="R25" s="572">
        <v>1735376</v>
      </c>
      <c r="S25" s="331"/>
      <c r="T25" s="331"/>
      <c r="U25" s="331"/>
      <c r="V25" s="331"/>
      <c r="W25" s="331"/>
      <c r="X25" s="331"/>
      <c r="Y25" s="585"/>
      <c r="Z25" s="605">
        <v>66</v>
      </c>
      <c r="AA25" s="605"/>
      <c r="AB25" s="605"/>
      <c r="AC25" s="605"/>
      <c r="AD25" s="606">
        <v>1540297</v>
      </c>
      <c r="AE25" s="606"/>
      <c r="AF25" s="606"/>
      <c r="AG25" s="606"/>
      <c r="AH25" s="606"/>
      <c r="AI25" s="606"/>
      <c r="AJ25" s="606"/>
      <c r="AK25" s="606"/>
      <c r="AL25" s="575">
        <v>99.6</v>
      </c>
      <c r="AM25" s="319"/>
      <c r="AN25" s="319"/>
      <c r="AO25" s="607"/>
      <c r="AP25" s="570" t="s">
        <v>281</v>
      </c>
      <c r="AQ25" s="629"/>
      <c r="AR25" s="629"/>
      <c r="AS25" s="629"/>
      <c r="AT25" s="629"/>
      <c r="AU25" s="629"/>
      <c r="AV25" s="629"/>
      <c r="AW25" s="629"/>
      <c r="AX25" s="629"/>
      <c r="AY25" s="629"/>
      <c r="AZ25" s="629"/>
      <c r="BA25" s="629"/>
      <c r="BB25" s="629"/>
      <c r="BC25" s="629"/>
      <c r="BD25" s="629"/>
      <c r="BE25" s="629"/>
      <c r="BF25" s="630"/>
      <c r="BG25" s="572" t="s">
        <v>207</v>
      </c>
      <c r="BH25" s="331"/>
      <c r="BI25" s="331"/>
      <c r="BJ25" s="331"/>
      <c r="BK25" s="331"/>
      <c r="BL25" s="331"/>
      <c r="BM25" s="331"/>
      <c r="BN25" s="585"/>
      <c r="BO25" s="605" t="s">
        <v>207</v>
      </c>
      <c r="BP25" s="605"/>
      <c r="BQ25" s="605"/>
      <c r="BR25" s="605"/>
      <c r="BS25" s="606" t="s">
        <v>207</v>
      </c>
      <c r="BT25" s="606"/>
      <c r="BU25" s="606"/>
      <c r="BV25" s="606"/>
      <c r="BW25" s="606"/>
      <c r="BX25" s="606"/>
      <c r="BY25" s="606"/>
      <c r="BZ25" s="606"/>
      <c r="CA25" s="606"/>
      <c r="CB25" s="626"/>
      <c r="CD25" s="570" t="s">
        <v>205</v>
      </c>
      <c r="CE25" s="378"/>
      <c r="CF25" s="378"/>
      <c r="CG25" s="378"/>
      <c r="CH25" s="378"/>
      <c r="CI25" s="378"/>
      <c r="CJ25" s="378"/>
      <c r="CK25" s="378"/>
      <c r="CL25" s="378"/>
      <c r="CM25" s="378"/>
      <c r="CN25" s="378"/>
      <c r="CO25" s="378"/>
      <c r="CP25" s="378"/>
      <c r="CQ25" s="571"/>
      <c r="CR25" s="572">
        <v>378657</v>
      </c>
      <c r="CS25" s="573"/>
      <c r="CT25" s="573"/>
      <c r="CU25" s="573"/>
      <c r="CV25" s="573"/>
      <c r="CW25" s="573"/>
      <c r="CX25" s="573"/>
      <c r="CY25" s="574"/>
      <c r="CZ25" s="575">
        <v>15.9</v>
      </c>
      <c r="DA25" s="576"/>
      <c r="DB25" s="576"/>
      <c r="DC25" s="577"/>
      <c r="DD25" s="578">
        <v>371660</v>
      </c>
      <c r="DE25" s="573"/>
      <c r="DF25" s="573"/>
      <c r="DG25" s="573"/>
      <c r="DH25" s="573"/>
      <c r="DI25" s="573"/>
      <c r="DJ25" s="573"/>
      <c r="DK25" s="574"/>
      <c r="DL25" s="578">
        <v>369593</v>
      </c>
      <c r="DM25" s="573"/>
      <c r="DN25" s="573"/>
      <c r="DO25" s="573"/>
      <c r="DP25" s="573"/>
      <c r="DQ25" s="573"/>
      <c r="DR25" s="573"/>
      <c r="DS25" s="573"/>
      <c r="DT25" s="573"/>
      <c r="DU25" s="573"/>
      <c r="DV25" s="574"/>
      <c r="DW25" s="575">
        <v>23.7</v>
      </c>
      <c r="DX25" s="576"/>
      <c r="DY25" s="576"/>
      <c r="DZ25" s="576"/>
      <c r="EA25" s="576"/>
      <c r="EB25" s="576"/>
      <c r="EC25" s="604"/>
    </row>
    <row r="26" spans="2:133" ht="11.25" customHeight="1" x14ac:dyDescent="0.2">
      <c r="B26" s="570" t="s">
        <v>385</v>
      </c>
      <c r="C26" s="378"/>
      <c r="D26" s="378"/>
      <c r="E26" s="378"/>
      <c r="F26" s="378"/>
      <c r="G26" s="378"/>
      <c r="H26" s="378"/>
      <c r="I26" s="378"/>
      <c r="J26" s="378"/>
      <c r="K26" s="378"/>
      <c r="L26" s="378"/>
      <c r="M26" s="378"/>
      <c r="N26" s="378"/>
      <c r="O26" s="378"/>
      <c r="P26" s="378"/>
      <c r="Q26" s="571"/>
      <c r="R26" s="572">
        <v>504</v>
      </c>
      <c r="S26" s="331"/>
      <c r="T26" s="331"/>
      <c r="U26" s="331"/>
      <c r="V26" s="331"/>
      <c r="W26" s="331"/>
      <c r="X26" s="331"/>
      <c r="Y26" s="585"/>
      <c r="Z26" s="605">
        <v>0</v>
      </c>
      <c r="AA26" s="605"/>
      <c r="AB26" s="605"/>
      <c r="AC26" s="605"/>
      <c r="AD26" s="606">
        <v>504</v>
      </c>
      <c r="AE26" s="606"/>
      <c r="AF26" s="606"/>
      <c r="AG26" s="606"/>
      <c r="AH26" s="606"/>
      <c r="AI26" s="606"/>
      <c r="AJ26" s="606"/>
      <c r="AK26" s="606"/>
      <c r="AL26" s="575">
        <v>0</v>
      </c>
      <c r="AM26" s="319"/>
      <c r="AN26" s="319"/>
      <c r="AO26" s="607"/>
      <c r="AP26" s="570" t="s">
        <v>388</v>
      </c>
      <c r="AQ26" s="629"/>
      <c r="AR26" s="629"/>
      <c r="AS26" s="629"/>
      <c r="AT26" s="629"/>
      <c r="AU26" s="629"/>
      <c r="AV26" s="629"/>
      <c r="AW26" s="629"/>
      <c r="AX26" s="629"/>
      <c r="AY26" s="629"/>
      <c r="AZ26" s="629"/>
      <c r="BA26" s="629"/>
      <c r="BB26" s="629"/>
      <c r="BC26" s="629"/>
      <c r="BD26" s="629"/>
      <c r="BE26" s="629"/>
      <c r="BF26" s="630"/>
      <c r="BG26" s="572" t="s">
        <v>207</v>
      </c>
      <c r="BH26" s="331"/>
      <c r="BI26" s="331"/>
      <c r="BJ26" s="331"/>
      <c r="BK26" s="331"/>
      <c r="BL26" s="331"/>
      <c r="BM26" s="331"/>
      <c r="BN26" s="585"/>
      <c r="BO26" s="605" t="s">
        <v>207</v>
      </c>
      <c r="BP26" s="605"/>
      <c r="BQ26" s="605"/>
      <c r="BR26" s="605"/>
      <c r="BS26" s="606" t="s">
        <v>207</v>
      </c>
      <c r="BT26" s="606"/>
      <c r="BU26" s="606"/>
      <c r="BV26" s="606"/>
      <c r="BW26" s="606"/>
      <c r="BX26" s="606"/>
      <c r="BY26" s="606"/>
      <c r="BZ26" s="606"/>
      <c r="CA26" s="606"/>
      <c r="CB26" s="626"/>
      <c r="CD26" s="570" t="s">
        <v>127</v>
      </c>
      <c r="CE26" s="378"/>
      <c r="CF26" s="378"/>
      <c r="CG26" s="378"/>
      <c r="CH26" s="378"/>
      <c r="CI26" s="378"/>
      <c r="CJ26" s="378"/>
      <c r="CK26" s="378"/>
      <c r="CL26" s="378"/>
      <c r="CM26" s="378"/>
      <c r="CN26" s="378"/>
      <c r="CO26" s="378"/>
      <c r="CP26" s="378"/>
      <c r="CQ26" s="571"/>
      <c r="CR26" s="572">
        <v>215000</v>
      </c>
      <c r="CS26" s="331"/>
      <c r="CT26" s="331"/>
      <c r="CU26" s="331"/>
      <c r="CV26" s="331"/>
      <c r="CW26" s="331"/>
      <c r="CX26" s="331"/>
      <c r="CY26" s="585"/>
      <c r="CZ26" s="575">
        <v>9</v>
      </c>
      <c r="DA26" s="576"/>
      <c r="DB26" s="576"/>
      <c r="DC26" s="577"/>
      <c r="DD26" s="578">
        <v>211312</v>
      </c>
      <c r="DE26" s="331"/>
      <c r="DF26" s="331"/>
      <c r="DG26" s="331"/>
      <c r="DH26" s="331"/>
      <c r="DI26" s="331"/>
      <c r="DJ26" s="331"/>
      <c r="DK26" s="585"/>
      <c r="DL26" s="578" t="s">
        <v>207</v>
      </c>
      <c r="DM26" s="331"/>
      <c r="DN26" s="331"/>
      <c r="DO26" s="331"/>
      <c r="DP26" s="331"/>
      <c r="DQ26" s="331"/>
      <c r="DR26" s="331"/>
      <c r="DS26" s="331"/>
      <c r="DT26" s="331"/>
      <c r="DU26" s="331"/>
      <c r="DV26" s="585"/>
      <c r="DW26" s="575" t="s">
        <v>207</v>
      </c>
      <c r="DX26" s="576"/>
      <c r="DY26" s="576"/>
      <c r="DZ26" s="576"/>
      <c r="EA26" s="576"/>
      <c r="EB26" s="576"/>
      <c r="EC26" s="604"/>
    </row>
    <row r="27" spans="2:133" ht="11.25" customHeight="1" x14ac:dyDescent="0.2">
      <c r="B27" s="570" t="s">
        <v>158</v>
      </c>
      <c r="C27" s="378"/>
      <c r="D27" s="378"/>
      <c r="E27" s="378"/>
      <c r="F27" s="378"/>
      <c r="G27" s="378"/>
      <c r="H27" s="378"/>
      <c r="I27" s="378"/>
      <c r="J27" s="378"/>
      <c r="K27" s="378"/>
      <c r="L27" s="378"/>
      <c r="M27" s="378"/>
      <c r="N27" s="378"/>
      <c r="O27" s="378"/>
      <c r="P27" s="378"/>
      <c r="Q27" s="571"/>
      <c r="R27" s="572">
        <v>1018</v>
      </c>
      <c r="S27" s="331"/>
      <c r="T27" s="331"/>
      <c r="U27" s="331"/>
      <c r="V27" s="331"/>
      <c r="W27" s="331"/>
      <c r="X27" s="331"/>
      <c r="Y27" s="585"/>
      <c r="Z27" s="605">
        <v>0</v>
      </c>
      <c r="AA27" s="605"/>
      <c r="AB27" s="605"/>
      <c r="AC27" s="605"/>
      <c r="AD27" s="606" t="s">
        <v>207</v>
      </c>
      <c r="AE27" s="606"/>
      <c r="AF27" s="606"/>
      <c r="AG27" s="606"/>
      <c r="AH27" s="606"/>
      <c r="AI27" s="606"/>
      <c r="AJ27" s="606"/>
      <c r="AK27" s="606"/>
      <c r="AL27" s="575" t="s">
        <v>207</v>
      </c>
      <c r="AM27" s="319"/>
      <c r="AN27" s="319"/>
      <c r="AO27" s="607"/>
      <c r="AP27" s="570" t="s">
        <v>389</v>
      </c>
      <c r="AQ27" s="378"/>
      <c r="AR27" s="378"/>
      <c r="AS27" s="378"/>
      <c r="AT27" s="378"/>
      <c r="AU27" s="378"/>
      <c r="AV27" s="378"/>
      <c r="AW27" s="378"/>
      <c r="AX27" s="378"/>
      <c r="AY27" s="378"/>
      <c r="AZ27" s="378"/>
      <c r="BA27" s="378"/>
      <c r="BB27" s="378"/>
      <c r="BC27" s="378"/>
      <c r="BD27" s="378"/>
      <c r="BE27" s="378"/>
      <c r="BF27" s="571"/>
      <c r="BG27" s="572">
        <v>148910</v>
      </c>
      <c r="BH27" s="331"/>
      <c r="BI27" s="331"/>
      <c r="BJ27" s="331"/>
      <c r="BK27" s="331"/>
      <c r="BL27" s="331"/>
      <c r="BM27" s="331"/>
      <c r="BN27" s="585"/>
      <c r="BO27" s="605">
        <v>100</v>
      </c>
      <c r="BP27" s="605"/>
      <c r="BQ27" s="605"/>
      <c r="BR27" s="605"/>
      <c r="BS27" s="606" t="s">
        <v>207</v>
      </c>
      <c r="BT27" s="606"/>
      <c r="BU27" s="606"/>
      <c r="BV27" s="606"/>
      <c r="BW27" s="606"/>
      <c r="BX27" s="606"/>
      <c r="BY27" s="606"/>
      <c r="BZ27" s="606"/>
      <c r="CA27" s="606"/>
      <c r="CB27" s="626"/>
      <c r="CD27" s="570" t="s">
        <v>227</v>
      </c>
      <c r="CE27" s="378"/>
      <c r="CF27" s="378"/>
      <c r="CG27" s="378"/>
      <c r="CH27" s="378"/>
      <c r="CI27" s="378"/>
      <c r="CJ27" s="378"/>
      <c r="CK27" s="378"/>
      <c r="CL27" s="378"/>
      <c r="CM27" s="378"/>
      <c r="CN27" s="378"/>
      <c r="CO27" s="378"/>
      <c r="CP27" s="378"/>
      <c r="CQ27" s="571"/>
      <c r="CR27" s="572">
        <v>124717</v>
      </c>
      <c r="CS27" s="573"/>
      <c r="CT27" s="573"/>
      <c r="CU27" s="573"/>
      <c r="CV27" s="573"/>
      <c r="CW27" s="573"/>
      <c r="CX27" s="573"/>
      <c r="CY27" s="574"/>
      <c r="CZ27" s="575">
        <v>5.2</v>
      </c>
      <c r="DA27" s="576"/>
      <c r="DB27" s="576"/>
      <c r="DC27" s="577"/>
      <c r="DD27" s="578">
        <v>32402</v>
      </c>
      <c r="DE27" s="573"/>
      <c r="DF27" s="573"/>
      <c r="DG27" s="573"/>
      <c r="DH27" s="573"/>
      <c r="DI27" s="573"/>
      <c r="DJ27" s="573"/>
      <c r="DK27" s="574"/>
      <c r="DL27" s="578">
        <v>32402</v>
      </c>
      <c r="DM27" s="573"/>
      <c r="DN27" s="573"/>
      <c r="DO27" s="573"/>
      <c r="DP27" s="573"/>
      <c r="DQ27" s="573"/>
      <c r="DR27" s="573"/>
      <c r="DS27" s="573"/>
      <c r="DT27" s="573"/>
      <c r="DU27" s="573"/>
      <c r="DV27" s="574"/>
      <c r="DW27" s="575">
        <v>2.1</v>
      </c>
      <c r="DX27" s="576"/>
      <c r="DY27" s="576"/>
      <c r="DZ27" s="576"/>
      <c r="EA27" s="576"/>
      <c r="EB27" s="576"/>
      <c r="EC27" s="604"/>
    </row>
    <row r="28" spans="2:133" ht="11.25" customHeight="1" x14ac:dyDescent="0.2">
      <c r="B28" s="570" t="s">
        <v>321</v>
      </c>
      <c r="C28" s="378"/>
      <c r="D28" s="378"/>
      <c r="E28" s="378"/>
      <c r="F28" s="378"/>
      <c r="G28" s="378"/>
      <c r="H28" s="378"/>
      <c r="I28" s="378"/>
      <c r="J28" s="378"/>
      <c r="K28" s="378"/>
      <c r="L28" s="378"/>
      <c r="M28" s="378"/>
      <c r="N28" s="378"/>
      <c r="O28" s="378"/>
      <c r="P28" s="378"/>
      <c r="Q28" s="571"/>
      <c r="R28" s="572">
        <v>25506</v>
      </c>
      <c r="S28" s="331"/>
      <c r="T28" s="331"/>
      <c r="U28" s="331"/>
      <c r="V28" s="331"/>
      <c r="W28" s="331"/>
      <c r="X28" s="331"/>
      <c r="Y28" s="585"/>
      <c r="Z28" s="605">
        <v>1</v>
      </c>
      <c r="AA28" s="605"/>
      <c r="AB28" s="605"/>
      <c r="AC28" s="605"/>
      <c r="AD28" s="606">
        <v>466</v>
      </c>
      <c r="AE28" s="606"/>
      <c r="AF28" s="606"/>
      <c r="AG28" s="606"/>
      <c r="AH28" s="606"/>
      <c r="AI28" s="606"/>
      <c r="AJ28" s="606"/>
      <c r="AK28" s="606"/>
      <c r="AL28" s="575">
        <v>0</v>
      </c>
      <c r="AM28" s="319"/>
      <c r="AN28" s="319"/>
      <c r="AO28" s="607"/>
      <c r="AP28" s="570"/>
      <c r="AQ28" s="378"/>
      <c r="AR28" s="378"/>
      <c r="AS28" s="378"/>
      <c r="AT28" s="378"/>
      <c r="AU28" s="378"/>
      <c r="AV28" s="378"/>
      <c r="AW28" s="378"/>
      <c r="AX28" s="378"/>
      <c r="AY28" s="378"/>
      <c r="AZ28" s="378"/>
      <c r="BA28" s="378"/>
      <c r="BB28" s="378"/>
      <c r="BC28" s="378"/>
      <c r="BD28" s="378"/>
      <c r="BE28" s="378"/>
      <c r="BF28" s="571"/>
      <c r="BG28" s="572"/>
      <c r="BH28" s="331"/>
      <c r="BI28" s="331"/>
      <c r="BJ28" s="331"/>
      <c r="BK28" s="331"/>
      <c r="BL28" s="331"/>
      <c r="BM28" s="331"/>
      <c r="BN28" s="585"/>
      <c r="BO28" s="605"/>
      <c r="BP28" s="605"/>
      <c r="BQ28" s="605"/>
      <c r="BR28" s="605"/>
      <c r="BS28" s="578"/>
      <c r="BT28" s="331"/>
      <c r="BU28" s="331"/>
      <c r="BV28" s="331"/>
      <c r="BW28" s="331"/>
      <c r="BX28" s="331"/>
      <c r="BY28" s="331"/>
      <c r="BZ28" s="331"/>
      <c r="CA28" s="331"/>
      <c r="CB28" s="603"/>
      <c r="CD28" s="570" t="s">
        <v>383</v>
      </c>
      <c r="CE28" s="378"/>
      <c r="CF28" s="378"/>
      <c r="CG28" s="378"/>
      <c r="CH28" s="378"/>
      <c r="CI28" s="378"/>
      <c r="CJ28" s="378"/>
      <c r="CK28" s="378"/>
      <c r="CL28" s="378"/>
      <c r="CM28" s="378"/>
      <c r="CN28" s="378"/>
      <c r="CO28" s="378"/>
      <c r="CP28" s="378"/>
      <c r="CQ28" s="571"/>
      <c r="CR28" s="572">
        <v>217908</v>
      </c>
      <c r="CS28" s="331"/>
      <c r="CT28" s="331"/>
      <c r="CU28" s="331"/>
      <c r="CV28" s="331"/>
      <c r="CW28" s="331"/>
      <c r="CX28" s="331"/>
      <c r="CY28" s="585"/>
      <c r="CZ28" s="575">
        <v>9.1999999999999993</v>
      </c>
      <c r="DA28" s="576"/>
      <c r="DB28" s="576"/>
      <c r="DC28" s="577"/>
      <c r="DD28" s="578">
        <v>217014</v>
      </c>
      <c r="DE28" s="331"/>
      <c r="DF28" s="331"/>
      <c r="DG28" s="331"/>
      <c r="DH28" s="331"/>
      <c r="DI28" s="331"/>
      <c r="DJ28" s="331"/>
      <c r="DK28" s="585"/>
      <c r="DL28" s="578">
        <v>217014</v>
      </c>
      <c r="DM28" s="331"/>
      <c r="DN28" s="331"/>
      <c r="DO28" s="331"/>
      <c r="DP28" s="331"/>
      <c r="DQ28" s="331"/>
      <c r="DR28" s="331"/>
      <c r="DS28" s="331"/>
      <c r="DT28" s="331"/>
      <c r="DU28" s="331"/>
      <c r="DV28" s="585"/>
      <c r="DW28" s="575">
        <v>13.9</v>
      </c>
      <c r="DX28" s="576"/>
      <c r="DY28" s="576"/>
      <c r="DZ28" s="576"/>
      <c r="EA28" s="576"/>
      <c r="EB28" s="576"/>
      <c r="EC28" s="604"/>
    </row>
    <row r="29" spans="2:133" ht="11.25" customHeight="1" x14ac:dyDescent="0.2">
      <c r="B29" s="570" t="s">
        <v>21</v>
      </c>
      <c r="C29" s="378"/>
      <c r="D29" s="378"/>
      <c r="E29" s="378"/>
      <c r="F29" s="378"/>
      <c r="G29" s="378"/>
      <c r="H29" s="378"/>
      <c r="I29" s="378"/>
      <c r="J29" s="378"/>
      <c r="K29" s="378"/>
      <c r="L29" s="378"/>
      <c r="M29" s="378"/>
      <c r="N29" s="378"/>
      <c r="O29" s="378"/>
      <c r="P29" s="378"/>
      <c r="Q29" s="571"/>
      <c r="R29" s="572">
        <v>1710</v>
      </c>
      <c r="S29" s="331"/>
      <c r="T29" s="331"/>
      <c r="U29" s="331"/>
      <c r="V29" s="331"/>
      <c r="W29" s="331"/>
      <c r="X29" s="331"/>
      <c r="Y29" s="585"/>
      <c r="Z29" s="605">
        <v>0.1</v>
      </c>
      <c r="AA29" s="605"/>
      <c r="AB29" s="605"/>
      <c r="AC29" s="605"/>
      <c r="AD29" s="606" t="s">
        <v>207</v>
      </c>
      <c r="AE29" s="606"/>
      <c r="AF29" s="606"/>
      <c r="AG29" s="606"/>
      <c r="AH29" s="606"/>
      <c r="AI29" s="606"/>
      <c r="AJ29" s="606"/>
      <c r="AK29" s="606"/>
      <c r="AL29" s="575" t="s">
        <v>207</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331"/>
      <c r="BI29" s="331"/>
      <c r="BJ29" s="331"/>
      <c r="BK29" s="331"/>
      <c r="BL29" s="331"/>
      <c r="BM29" s="331"/>
      <c r="BN29" s="585"/>
      <c r="BO29" s="605"/>
      <c r="BP29" s="605"/>
      <c r="BQ29" s="605"/>
      <c r="BR29" s="605"/>
      <c r="BS29" s="606"/>
      <c r="BT29" s="606"/>
      <c r="BU29" s="606"/>
      <c r="BV29" s="606"/>
      <c r="BW29" s="606"/>
      <c r="BX29" s="606"/>
      <c r="BY29" s="606"/>
      <c r="BZ29" s="606"/>
      <c r="CA29" s="606"/>
      <c r="CB29" s="626"/>
      <c r="CD29" s="359" t="s">
        <v>178</v>
      </c>
      <c r="CE29" s="361"/>
      <c r="CF29" s="570" t="s">
        <v>24</v>
      </c>
      <c r="CG29" s="378"/>
      <c r="CH29" s="378"/>
      <c r="CI29" s="378"/>
      <c r="CJ29" s="378"/>
      <c r="CK29" s="378"/>
      <c r="CL29" s="378"/>
      <c r="CM29" s="378"/>
      <c r="CN29" s="378"/>
      <c r="CO29" s="378"/>
      <c r="CP29" s="378"/>
      <c r="CQ29" s="571"/>
      <c r="CR29" s="572">
        <v>217908</v>
      </c>
      <c r="CS29" s="573"/>
      <c r="CT29" s="573"/>
      <c r="CU29" s="573"/>
      <c r="CV29" s="573"/>
      <c r="CW29" s="573"/>
      <c r="CX29" s="573"/>
      <c r="CY29" s="574"/>
      <c r="CZ29" s="575">
        <v>9.1999999999999993</v>
      </c>
      <c r="DA29" s="576"/>
      <c r="DB29" s="576"/>
      <c r="DC29" s="577"/>
      <c r="DD29" s="578">
        <v>217014</v>
      </c>
      <c r="DE29" s="573"/>
      <c r="DF29" s="573"/>
      <c r="DG29" s="573"/>
      <c r="DH29" s="573"/>
      <c r="DI29" s="573"/>
      <c r="DJ29" s="573"/>
      <c r="DK29" s="574"/>
      <c r="DL29" s="578">
        <v>217014</v>
      </c>
      <c r="DM29" s="573"/>
      <c r="DN29" s="573"/>
      <c r="DO29" s="573"/>
      <c r="DP29" s="573"/>
      <c r="DQ29" s="573"/>
      <c r="DR29" s="573"/>
      <c r="DS29" s="573"/>
      <c r="DT29" s="573"/>
      <c r="DU29" s="573"/>
      <c r="DV29" s="574"/>
      <c r="DW29" s="575">
        <v>13.9</v>
      </c>
      <c r="DX29" s="576"/>
      <c r="DY29" s="576"/>
      <c r="DZ29" s="576"/>
      <c r="EA29" s="576"/>
      <c r="EB29" s="576"/>
      <c r="EC29" s="604"/>
    </row>
    <row r="30" spans="2:133" ht="11.25" customHeight="1" x14ac:dyDescent="0.2">
      <c r="B30" s="570" t="s">
        <v>346</v>
      </c>
      <c r="C30" s="378"/>
      <c r="D30" s="378"/>
      <c r="E30" s="378"/>
      <c r="F30" s="378"/>
      <c r="G30" s="378"/>
      <c r="H30" s="378"/>
      <c r="I30" s="378"/>
      <c r="J30" s="378"/>
      <c r="K30" s="378"/>
      <c r="L30" s="378"/>
      <c r="M30" s="378"/>
      <c r="N30" s="378"/>
      <c r="O30" s="378"/>
      <c r="P30" s="378"/>
      <c r="Q30" s="571"/>
      <c r="R30" s="572">
        <v>317941</v>
      </c>
      <c r="S30" s="331"/>
      <c r="T30" s="331"/>
      <c r="U30" s="331"/>
      <c r="V30" s="331"/>
      <c r="W30" s="331"/>
      <c r="X30" s="331"/>
      <c r="Y30" s="585"/>
      <c r="Z30" s="605">
        <v>12.1</v>
      </c>
      <c r="AA30" s="605"/>
      <c r="AB30" s="605"/>
      <c r="AC30" s="605"/>
      <c r="AD30" s="606" t="s">
        <v>207</v>
      </c>
      <c r="AE30" s="606"/>
      <c r="AF30" s="606"/>
      <c r="AG30" s="606"/>
      <c r="AH30" s="606"/>
      <c r="AI30" s="606"/>
      <c r="AJ30" s="606"/>
      <c r="AK30" s="606"/>
      <c r="AL30" s="575" t="s">
        <v>207</v>
      </c>
      <c r="AM30" s="319"/>
      <c r="AN30" s="319"/>
      <c r="AO30" s="607"/>
      <c r="AP30" s="485" t="s">
        <v>323</v>
      </c>
      <c r="AQ30" s="486"/>
      <c r="AR30" s="486"/>
      <c r="AS30" s="486"/>
      <c r="AT30" s="486"/>
      <c r="AU30" s="486"/>
      <c r="AV30" s="486"/>
      <c r="AW30" s="486"/>
      <c r="AX30" s="486"/>
      <c r="AY30" s="486"/>
      <c r="AZ30" s="486"/>
      <c r="BA30" s="486"/>
      <c r="BB30" s="486"/>
      <c r="BC30" s="486"/>
      <c r="BD30" s="486"/>
      <c r="BE30" s="486"/>
      <c r="BF30" s="528"/>
      <c r="BG30" s="485" t="s">
        <v>391</v>
      </c>
      <c r="BH30" s="627"/>
      <c r="BI30" s="627"/>
      <c r="BJ30" s="627"/>
      <c r="BK30" s="627"/>
      <c r="BL30" s="627"/>
      <c r="BM30" s="627"/>
      <c r="BN30" s="627"/>
      <c r="BO30" s="627"/>
      <c r="BP30" s="627"/>
      <c r="BQ30" s="628"/>
      <c r="BR30" s="485" t="s">
        <v>392</v>
      </c>
      <c r="BS30" s="627"/>
      <c r="BT30" s="627"/>
      <c r="BU30" s="627"/>
      <c r="BV30" s="627"/>
      <c r="BW30" s="627"/>
      <c r="BX30" s="627"/>
      <c r="BY30" s="627"/>
      <c r="BZ30" s="627"/>
      <c r="CA30" s="627"/>
      <c r="CB30" s="628"/>
      <c r="CD30" s="362"/>
      <c r="CE30" s="364"/>
      <c r="CF30" s="570" t="s">
        <v>393</v>
      </c>
      <c r="CG30" s="378"/>
      <c r="CH30" s="378"/>
      <c r="CI30" s="378"/>
      <c r="CJ30" s="378"/>
      <c r="CK30" s="378"/>
      <c r="CL30" s="378"/>
      <c r="CM30" s="378"/>
      <c r="CN30" s="378"/>
      <c r="CO30" s="378"/>
      <c r="CP30" s="378"/>
      <c r="CQ30" s="571"/>
      <c r="CR30" s="572">
        <v>211390</v>
      </c>
      <c r="CS30" s="331"/>
      <c r="CT30" s="331"/>
      <c r="CU30" s="331"/>
      <c r="CV30" s="331"/>
      <c r="CW30" s="331"/>
      <c r="CX30" s="331"/>
      <c r="CY30" s="585"/>
      <c r="CZ30" s="575">
        <v>8.9</v>
      </c>
      <c r="DA30" s="576"/>
      <c r="DB30" s="576"/>
      <c r="DC30" s="577"/>
      <c r="DD30" s="578">
        <v>210496</v>
      </c>
      <c r="DE30" s="331"/>
      <c r="DF30" s="331"/>
      <c r="DG30" s="331"/>
      <c r="DH30" s="331"/>
      <c r="DI30" s="331"/>
      <c r="DJ30" s="331"/>
      <c r="DK30" s="585"/>
      <c r="DL30" s="578">
        <v>210496</v>
      </c>
      <c r="DM30" s="331"/>
      <c r="DN30" s="331"/>
      <c r="DO30" s="331"/>
      <c r="DP30" s="331"/>
      <c r="DQ30" s="331"/>
      <c r="DR30" s="331"/>
      <c r="DS30" s="331"/>
      <c r="DT30" s="331"/>
      <c r="DU30" s="331"/>
      <c r="DV30" s="585"/>
      <c r="DW30" s="575">
        <v>13.5</v>
      </c>
      <c r="DX30" s="576"/>
      <c r="DY30" s="576"/>
      <c r="DZ30" s="576"/>
      <c r="EA30" s="576"/>
      <c r="EB30" s="576"/>
      <c r="EC30" s="604"/>
    </row>
    <row r="31" spans="2:133" ht="11.25" customHeight="1" x14ac:dyDescent="0.2">
      <c r="B31" s="619" t="s">
        <v>55</v>
      </c>
      <c r="C31" s="620"/>
      <c r="D31" s="620"/>
      <c r="E31" s="620"/>
      <c r="F31" s="620"/>
      <c r="G31" s="620"/>
      <c r="H31" s="620"/>
      <c r="I31" s="620"/>
      <c r="J31" s="620"/>
      <c r="K31" s="620"/>
      <c r="L31" s="620"/>
      <c r="M31" s="620"/>
      <c r="N31" s="620"/>
      <c r="O31" s="620"/>
      <c r="P31" s="620"/>
      <c r="Q31" s="621"/>
      <c r="R31" s="572" t="s">
        <v>207</v>
      </c>
      <c r="S31" s="331"/>
      <c r="T31" s="331"/>
      <c r="U31" s="331"/>
      <c r="V31" s="331"/>
      <c r="W31" s="331"/>
      <c r="X31" s="331"/>
      <c r="Y31" s="585"/>
      <c r="Z31" s="605" t="s">
        <v>207</v>
      </c>
      <c r="AA31" s="605"/>
      <c r="AB31" s="605"/>
      <c r="AC31" s="605"/>
      <c r="AD31" s="606" t="s">
        <v>207</v>
      </c>
      <c r="AE31" s="606"/>
      <c r="AF31" s="606"/>
      <c r="AG31" s="606"/>
      <c r="AH31" s="606"/>
      <c r="AI31" s="606"/>
      <c r="AJ31" s="606"/>
      <c r="AK31" s="606"/>
      <c r="AL31" s="575" t="s">
        <v>207</v>
      </c>
      <c r="AM31" s="319"/>
      <c r="AN31" s="319"/>
      <c r="AO31" s="607"/>
      <c r="AP31" s="351" t="s">
        <v>8</v>
      </c>
      <c r="AQ31" s="352"/>
      <c r="AR31" s="352"/>
      <c r="AS31" s="352"/>
      <c r="AT31" s="567" t="s">
        <v>394</v>
      </c>
      <c r="AU31" s="42"/>
      <c r="AV31" s="42"/>
      <c r="AW31" s="42"/>
      <c r="AX31" s="614" t="s">
        <v>282</v>
      </c>
      <c r="AY31" s="615"/>
      <c r="AZ31" s="615"/>
      <c r="BA31" s="615"/>
      <c r="BB31" s="615"/>
      <c r="BC31" s="615"/>
      <c r="BD31" s="615"/>
      <c r="BE31" s="615"/>
      <c r="BF31" s="616"/>
      <c r="BG31" s="622">
        <v>99.7</v>
      </c>
      <c r="BH31" s="623"/>
      <c r="BI31" s="623"/>
      <c r="BJ31" s="623"/>
      <c r="BK31" s="623"/>
      <c r="BL31" s="623"/>
      <c r="BM31" s="624">
        <v>98.4</v>
      </c>
      <c r="BN31" s="623"/>
      <c r="BO31" s="623"/>
      <c r="BP31" s="623"/>
      <c r="BQ31" s="625"/>
      <c r="BR31" s="622">
        <v>99.6</v>
      </c>
      <c r="BS31" s="623"/>
      <c r="BT31" s="623"/>
      <c r="BU31" s="623"/>
      <c r="BV31" s="623"/>
      <c r="BW31" s="623"/>
      <c r="BX31" s="624">
        <v>98.1</v>
      </c>
      <c r="BY31" s="623"/>
      <c r="BZ31" s="623"/>
      <c r="CA31" s="623"/>
      <c r="CB31" s="625"/>
      <c r="CD31" s="362"/>
      <c r="CE31" s="364"/>
      <c r="CF31" s="570" t="s">
        <v>322</v>
      </c>
      <c r="CG31" s="378"/>
      <c r="CH31" s="378"/>
      <c r="CI31" s="378"/>
      <c r="CJ31" s="378"/>
      <c r="CK31" s="378"/>
      <c r="CL31" s="378"/>
      <c r="CM31" s="378"/>
      <c r="CN31" s="378"/>
      <c r="CO31" s="378"/>
      <c r="CP31" s="378"/>
      <c r="CQ31" s="571"/>
      <c r="CR31" s="572">
        <v>6518</v>
      </c>
      <c r="CS31" s="573"/>
      <c r="CT31" s="573"/>
      <c r="CU31" s="573"/>
      <c r="CV31" s="573"/>
      <c r="CW31" s="573"/>
      <c r="CX31" s="573"/>
      <c r="CY31" s="574"/>
      <c r="CZ31" s="575">
        <v>0.3</v>
      </c>
      <c r="DA31" s="576"/>
      <c r="DB31" s="576"/>
      <c r="DC31" s="577"/>
      <c r="DD31" s="578">
        <v>6518</v>
      </c>
      <c r="DE31" s="573"/>
      <c r="DF31" s="573"/>
      <c r="DG31" s="573"/>
      <c r="DH31" s="573"/>
      <c r="DI31" s="573"/>
      <c r="DJ31" s="573"/>
      <c r="DK31" s="574"/>
      <c r="DL31" s="578">
        <v>6518</v>
      </c>
      <c r="DM31" s="573"/>
      <c r="DN31" s="573"/>
      <c r="DO31" s="573"/>
      <c r="DP31" s="573"/>
      <c r="DQ31" s="573"/>
      <c r="DR31" s="573"/>
      <c r="DS31" s="573"/>
      <c r="DT31" s="573"/>
      <c r="DU31" s="573"/>
      <c r="DV31" s="574"/>
      <c r="DW31" s="575">
        <v>0.4</v>
      </c>
      <c r="DX31" s="576"/>
      <c r="DY31" s="576"/>
      <c r="DZ31" s="576"/>
      <c r="EA31" s="576"/>
      <c r="EB31" s="576"/>
      <c r="EC31" s="604"/>
    </row>
    <row r="32" spans="2:133" ht="11.25" customHeight="1" x14ac:dyDescent="0.2">
      <c r="B32" s="570" t="s">
        <v>395</v>
      </c>
      <c r="C32" s="378"/>
      <c r="D32" s="378"/>
      <c r="E32" s="378"/>
      <c r="F32" s="378"/>
      <c r="G32" s="378"/>
      <c r="H32" s="378"/>
      <c r="I32" s="378"/>
      <c r="J32" s="378"/>
      <c r="K32" s="378"/>
      <c r="L32" s="378"/>
      <c r="M32" s="378"/>
      <c r="N32" s="378"/>
      <c r="O32" s="378"/>
      <c r="P32" s="378"/>
      <c r="Q32" s="571"/>
      <c r="R32" s="572">
        <v>153137</v>
      </c>
      <c r="S32" s="331"/>
      <c r="T32" s="331"/>
      <c r="U32" s="331"/>
      <c r="V32" s="331"/>
      <c r="W32" s="331"/>
      <c r="X32" s="331"/>
      <c r="Y32" s="585"/>
      <c r="Z32" s="605">
        <v>5.8</v>
      </c>
      <c r="AA32" s="605"/>
      <c r="AB32" s="605"/>
      <c r="AC32" s="605"/>
      <c r="AD32" s="606" t="s">
        <v>207</v>
      </c>
      <c r="AE32" s="606"/>
      <c r="AF32" s="606"/>
      <c r="AG32" s="606"/>
      <c r="AH32" s="606"/>
      <c r="AI32" s="606"/>
      <c r="AJ32" s="606"/>
      <c r="AK32" s="606"/>
      <c r="AL32" s="575" t="s">
        <v>207</v>
      </c>
      <c r="AM32" s="319"/>
      <c r="AN32" s="319"/>
      <c r="AO32" s="607"/>
      <c r="AP32" s="566"/>
      <c r="AQ32" s="427"/>
      <c r="AR32" s="427"/>
      <c r="AS32" s="427"/>
      <c r="AT32" s="568"/>
      <c r="AU32" s="1" t="s">
        <v>255</v>
      </c>
      <c r="AX32" s="570" t="s">
        <v>296</v>
      </c>
      <c r="AY32" s="378"/>
      <c r="AZ32" s="378"/>
      <c r="BA32" s="378"/>
      <c r="BB32" s="378"/>
      <c r="BC32" s="378"/>
      <c r="BD32" s="378"/>
      <c r="BE32" s="378"/>
      <c r="BF32" s="571"/>
      <c r="BG32" s="618">
        <v>99.8</v>
      </c>
      <c r="BH32" s="573"/>
      <c r="BI32" s="573"/>
      <c r="BJ32" s="573"/>
      <c r="BK32" s="573"/>
      <c r="BL32" s="573"/>
      <c r="BM32" s="319">
        <v>98.7</v>
      </c>
      <c r="BN32" s="573"/>
      <c r="BO32" s="573"/>
      <c r="BP32" s="573"/>
      <c r="BQ32" s="602"/>
      <c r="BR32" s="618">
        <v>99.6</v>
      </c>
      <c r="BS32" s="573"/>
      <c r="BT32" s="573"/>
      <c r="BU32" s="573"/>
      <c r="BV32" s="573"/>
      <c r="BW32" s="573"/>
      <c r="BX32" s="319">
        <v>98.3</v>
      </c>
      <c r="BY32" s="573"/>
      <c r="BZ32" s="573"/>
      <c r="CA32" s="573"/>
      <c r="CB32" s="602"/>
      <c r="CD32" s="365"/>
      <c r="CE32" s="367"/>
      <c r="CF32" s="570" t="s">
        <v>397</v>
      </c>
      <c r="CG32" s="378"/>
      <c r="CH32" s="378"/>
      <c r="CI32" s="378"/>
      <c r="CJ32" s="378"/>
      <c r="CK32" s="378"/>
      <c r="CL32" s="378"/>
      <c r="CM32" s="378"/>
      <c r="CN32" s="378"/>
      <c r="CO32" s="378"/>
      <c r="CP32" s="378"/>
      <c r="CQ32" s="571"/>
      <c r="CR32" s="572" t="s">
        <v>207</v>
      </c>
      <c r="CS32" s="331"/>
      <c r="CT32" s="331"/>
      <c r="CU32" s="331"/>
      <c r="CV32" s="331"/>
      <c r="CW32" s="331"/>
      <c r="CX32" s="331"/>
      <c r="CY32" s="585"/>
      <c r="CZ32" s="575" t="s">
        <v>207</v>
      </c>
      <c r="DA32" s="576"/>
      <c r="DB32" s="576"/>
      <c r="DC32" s="577"/>
      <c r="DD32" s="578" t="s">
        <v>207</v>
      </c>
      <c r="DE32" s="331"/>
      <c r="DF32" s="331"/>
      <c r="DG32" s="331"/>
      <c r="DH32" s="331"/>
      <c r="DI32" s="331"/>
      <c r="DJ32" s="331"/>
      <c r="DK32" s="585"/>
      <c r="DL32" s="578" t="s">
        <v>207</v>
      </c>
      <c r="DM32" s="331"/>
      <c r="DN32" s="331"/>
      <c r="DO32" s="331"/>
      <c r="DP32" s="331"/>
      <c r="DQ32" s="331"/>
      <c r="DR32" s="331"/>
      <c r="DS32" s="331"/>
      <c r="DT32" s="331"/>
      <c r="DU32" s="331"/>
      <c r="DV32" s="585"/>
      <c r="DW32" s="575" t="s">
        <v>207</v>
      </c>
      <c r="DX32" s="576"/>
      <c r="DY32" s="576"/>
      <c r="DZ32" s="576"/>
      <c r="EA32" s="576"/>
      <c r="EB32" s="576"/>
      <c r="EC32" s="604"/>
    </row>
    <row r="33" spans="2:133" ht="11.25" customHeight="1" x14ac:dyDescent="0.2">
      <c r="B33" s="570" t="s">
        <v>241</v>
      </c>
      <c r="C33" s="378"/>
      <c r="D33" s="378"/>
      <c r="E33" s="378"/>
      <c r="F33" s="378"/>
      <c r="G33" s="378"/>
      <c r="H33" s="378"/>
      <c r="I33" s="378"/>
      <c r="J33" s="378"/>
      <c r="K33" s="378"/>
      <c r="L33" s="378"/>
      <c r="M33" s="378"/>
      <c r="N33" s="378"/>
      <c r="O33" s="378"/>
      <c r="P33" s="378"/>
      <c r="Q33" s="571"/>
      <c r="R33" s="572">
        <v>5911</v>
      </c>
      <c r="S33" s="331"/>
      <c r="T33" s="331"/>
      <c r="U33" s="331"/>
      <c r="V33" s="331"/>
      <c r="W33" s="331"/>
      <c r="X33" s="331"/>
      <c r="Y33" s="585"/>
      <c r="Z33" s="605">
        <v>0.2</v>
      </c>
      <c r="AA33" s="605"/>
      <c r="AB33" s="605"/>
      <c r="AC33" s="605"/>
      <c r="AD33" s="606">
        <v>4472</v>
      </c>
      <c r="AE33" s="606"/>
      <c r="AF33" s="606"/>
      <c r="AG33" s="606"/>
      <c r="AH33" s="606"/>
      <c r="AI33" s="606"/>
      <c r="AJ33" s="606"/>
      <c r="AK33" s="606"/>
      <c r="AL33" s="575">
        <v>0.3</v>
      </c>
      <c r="AM33" s="319"/>
      <c r="AN33" s="319"/>
      <c r="AO33" s="607"/>
      <c r="AP33" s="354"/>
      <c r="AQ33" s="355"/>
      <c r="AR33" s="355"/>
      <c r="AS33" s="355"/>
      <c r="AT33" s="569"/>
      <c r="AU33" s="43"/>
      <c r="AV33" s="43"/>
      <c r="AW33" s="43"/>
      <c r="AX33" s="550" t="s">
        <v>162</v>
      </c>
      <c r="AY33" s="551"/>
      <c r="AZ33" s="551"/>
      <c r="BA33" s="551"/>
      <c r="BB33" s="551"/>
      <c r="BC33" s="551"/>
      <c r="BD33" s="551"/>
      <c r="BE33" s="551"/>
      <c r="BF33" s="552"/>
      <c r="BG33" s="617">
        <v>99.5</v>
      </c>
      <c r="BH33" s="554"/>
      <c r="BI33" s="554"/>
      <c r="BJ33" s="554"/>
      <c r="BK33" s="554"/>
      <c r="BL33" s="554"/>
      <c r="BM33" s="598">
        <v>97.8</v>
      </c>
      <c r="BN33" s="554"/>
      <c r="BO33" s="554"/>
      <c r="BP33" s="554"/>
      <c r="BQ33" s="593"/>
      <c r="BR33" s="617">
        <v>99.5</v>
      </c>
      <c r="BS33" s="554"/>
      <c r="BT33" s="554"/>
      <c r="BU33" s="554"/>
      <c r="BV33" s="554"/>
      <c r="BW33" s="554"/>
      <c r="BX33" s="598">
        <v>97.7</v>
      </c>
      <c r="BY33" s="554"/>
      <c r="BZ33" s="554"/>
      <c r="CA33" s="554"/>
      <c r="CB33" s="593"/>
      <c r="CD33" s="570" t="s">
        <v>398</v>
      </c>
      <c r="CE33" s="378"/>
      <c r="CF33" s="378"/>
      <c r="CG33" s="378"/>
      <c r="CH33" s="378"/>
      <c r="CI33" s="378"/>
      <c r="CJ33" s="378"/>
      <c r="CK33" s="378"/>
      <c r="CL33" s="378"/>
      <c r="CM33" s="378"/>
      <c r="CN33" s="378"/>
      <c r="CO33" s="378"/>
      <c r="CP33" s="378"/>
      <c r="CQ33" s="571"/>
      <c r="CR33" s="572">
        <v>1243726</v>
      </c>
      <c r="CS33" s="573"/>
      <c r="CT33" s="573"/>
      <c r="CU33" s="573"/>
      <c r="CV33" s="573"/>
      <c r="CW33" s="573"/>
      <c r="CX33" s="573"/>
      <c r="CY33" s="574"/>
      <c r="CZ33" s="575">
        <v>52.3</v>
      </c>
      <c r="DA33" s="576"/>
      <c r="DB33" s="576"/>
      <c r="DC33" s="577"/>
      <c r="DD33" s="578">
        <v>972478</v>
      </c>
      <c r="DE33" s="573"/>
      <c r="DF33" s="573"/>
      <c r="DG33" s="573"/>
      <c r="DH33" s="573"/>
      <c r="DI33" s="573"/>
      <c r="DJ33" s="573"/>
      <c r="DK33" s="574"/>
      <c r="DL33" s="578">
        <v>678768</v>
      </c>
      <c r="DM33" s="573"/>
      <c r="DN33" s="573"/>
      <c r="DO33" s="573"/>
      <c r="DP33" s="573"/>
      <c r="DQ33" s="573"/>
      <c r="DR33" s="573"/>
      <c r="DS33" s="573"/>
      <c r="DT33" s="573"/>
      <c r="DU33" s="573"/>
      <c r="DV33" s="574"/>
      <c r="DW33" s="575">
        <v>43.6</v>
      </c>
      <c r="DX33" s="576"/>
      <c r="DY33" s="576"/>
      <c r="DZ33" s="576"/>
      <c r="EA33" s="576"/>
      <c r="EB33" s="576"/>
      <c r="EC33" s="604"/>
    </row>
    <row r="34" spans="2:133" ht="11.25" customHeight="1" x14ac:dyDescent="0.2">
      <c r="B34" s="570" t="s">
        <v>149</v>
      </c>
      <c r="C34" s="378"/>
      <c r="D34" s="378"/>
      <c r="E34" s="378"/>
      <c r="F34" s="378"/>
      <c r="G34" s="378"/>
      <c r="H34" s="378"/>
      <c r="I34" s="378"/>
      <c r="J34" s="378"/>
      <c r="K34" s="378"/>
      <c r="L34" s="378"/>
      <c r="M34" s="378"/>
      <c r="N34" s="378"/>
      <c r="O34" s="378"/>
      <c r="P34" s="378"/>
      <c r="Q34" s="571"/>
      <c r="R34" s="572">
        <v>3300</v>
      </c>
      <c r="S34" s="331"/>
      <c r="T34" s="331"/>
      <c r="U34" s="331"/>
      <c r="V34" s="331"/>
      <c r="W34" s="331"/>
      <c r="X34" s="331"/>
      <c r="Y34" s="585"/>
      <c r="Z34" s="605">
        <v>0.1</v>
      </c>
      <c r="AA34" s="605"/>
      <c r="AB34" s="605"/>
      <c r="AC34" s="605"/>
      <c r="AD34" s="606" t="s">
        <v>207</v>
      </c>
      <c r="AE34" s="606"/>
      <c r="AF34" s="606"/>
      <c r="AG34" s="606"/>
      <c r="AH34" s="606"/>
      <c r="AI34" s="606"/>
      <c r="AJ34" s="606"/>
      <c r="AK34" s="606"/>
      <c r="AL34" s="575" t="s">
        <v>207</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401</v>
      </c>
      <c r="CE34" s="378"/>
      <c r="CF34" s="378"/>
      <c r="CG34" s="378"/>
      <c r="CH34" s="378"/>
      <c r="CI34" s="378"/>
      <c r="CJ34" s="378"/>
      <c r="CK34" s="378"/>
      <c r="CL34" s="378"/>
      <c r="CM34" s="378"/>
      <c r="CN34" s="378"/>
      <c r="CO34" s="378"/>
      <c r="CP34" s="378"/>
      <c r="CQ34" s="571"/>
      <c r="CR34" s="572">
        <v>353270</v>
      </c>
      <c r="CS34" s="331"/>
      <c r="CT34" s="331"/>
      <c r="CU34" s="331"/>
      <c r="CV34" s="331"/>
      <c r="CW34" s="331"/>
      <c r="CX34" s="331"/>
      <c r="CY34" s="585"/>
      <c r="CZ34" s="575">
        <v>14.9</v>
      </c>
      <c r="DA34" s="576"/>
      <c r="DB34" s="576"/>
      <c r="DC34" s="577"/>
      <c r="DD34" s="578">
        <v>272833</v>
      </c>
      <c r="DE34" s="331"/>
      <c r="DF34" s="331"/>
      <c r="DG34" s="331"/>
      <c r="DH34" s="331"/>
      <c r="DI34" s="331"/>
      <c r="DJ34" s="331"/>
      <c r="DK34" s="585"/>
      <c r="DL34" s="578">
        <v>222972</v>
      </c>
      <c r="DM34" s="331"/>
      <c r="DN34" s="331"/>
      <c r="DO34" s="331"/>
      <c r="DP34" s="331"/>
      <c r="DQ34" s="331"/>
      <c r="DR34" s="331"/>
      <c r="DS34" s="331"/>
      <c r="DT34" s="331"/>
      <c r="DU34" s="331"/>
      <c r="DV34" s="585"/>
      <c r="DW34" s="575">
        <v>14.3</v>
      </c>
      <c r="DX34" s="576"/>
      <c r="DY34" s="576"/>
      <c r="DZ34" s="576"/>
      <c r="EA34" s="576"/>
      <c r="EB34" s="576"/>
      <c r="EC34" s="604"/>
    </row>
    <row r="35" spans="2:133" ht="11.25" customHeight="1" x14ac:dyDescent="0.2">
      <c r="B35" s="570" t="s">
        <v>403</v>
      </c>
      <c r="C35" s="378"/>
      <c r="D35" s="378"/>
      <c r="E35" s="378"/>
      <c r="F35" s="378"/>
      <c r="G35" s="378"/>
      <c r="H35" s="378"/>
      <c r="I35" s="378"/>
      <c r="J35" s="378"/>
      <c r="K35" s="378"/>
      <c r="L35" s="378"/>
      <c r="M35" s="378"/>
      <c r="N35" s="378"/>
      <c r="O35" s="378"/>
      <c r="P35" s="378"/>
      <c r="Q35" s="571"/>
      <c r="R35" s="572">
        <v>29469</v>
      </c>
      <c r="S35" s="331"/>
      <c r="T35" s="331"/>
      <c r="U35" s="331"/>
      <c r="V35" s="331"/>
      <c r="W35" s="331"/>
      <c r="X35" s="331"/>
      <c r="Y35" s="585"/>
      <c r="Z35" s="605">
        <v>1.1000000000000001</v>
      </c>
      <c r="AA35" s="605"/>
      <c r="AB35" s="605"/>
      <c r="AC35" s="605"/>
      <c r="AD35" s="606" t="s">
        <v>207</v>
      </c>
      <c r="AE35" s="606"/>
      <c r="AF35" s="606"/>
      <c r="AG35" s="606"/>
      <c r="AH35" s="606"/>
      <c r="AI35" s="606"/>
      <c r="AJ35" s="606"/>
      <c r="AK35" s="606"/>
      <c r="AL35" s="575" t="s">
        <v>207</v>
      </c>
      <c r="AM35" s="319"/>
      <c r="AN35" s="319"/>
      <c r="AO35" s="607"/>
      <c r="AP35" s="16"/>
      <c r="AQ35" s="485" t="s">
        <v>404</v>
      </c>
      <c r="AR35" s="486"/>
      <c r="AS35" s="486"/>
      <c r="AT35" s="486"/>
      <c r="AU35" s="486"/>
      <c r="AV35" s="486"/>
      <c r="AW35" s="486"/>
      <c r="AX35" s="486"/>
      <c r="AY35" s="486"/>
      <c r="AZ35" s="486"/>
      <c r="BA35" s="486"/>
      <c r="BB35" s="486"/>
      <c r="BC35" s="486"/>
      <c r="BD35" s="486"/>
      <c r="BE35" s="486"/>
      <c r="BF35" s="528"/>
      <c r="BG35" s="485" t="s">
        <v>215</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405</v>
      </c>
      <c r="CE35" s="378"/>
      <c r="CF35" s="378"/>
      <c r="CG35" s="378"/>
      <c r="CH35" s="378"/>
      <c r="CI35" s="378"/>
      <c r="CJ35" s="378"/>
      <c r="CK35" s="378"/>
      <c r="CL35" s="378"/>
      <c r="CM35" s="378"/>
      <c r="CN35" s="378"/>
      <c r="CO35" s="378"/>
      <c r="CP35" s="378"/>
      <c r="CQ35" s="571"/>
      <c r="CR35" s="572">
        <v>145627</v>
      </c>
      <c r="CS35" s="573"/>
      <c r="CT35" s="573"/>
      <c r="CU35" s="573"/>
      <c r="CV35" s="573"/>
      <c r="CW35" s="573"/>
      <c r="CX35" s="573"/>
      <c r="CY35" s="574"/>
      <c r="CZ35" s="575">
        <v>6.1</v>
      </c>
      <c r="DA35" s="576"/>
      <c r="DB35" s="576"/>
      <c r="DC35" s="577"/>
      <c r="DD35" s="578">
        <v>62062</v>
      </c>
      <c r="DE35" s="573"/>
      <c r="DF35" s="573"/>
      <c r="DG35" s="573"/>
      <c r="DH35" s="573"/>
      <c r="DI35" s="573"/>
      <c r="DJ35" s="573"/>
      <c r="DK35" s="574"/>
      <c r="DL35" s="578">
        <v>38751</v>
      </c>
      <c r="DM35" s="573"/>
      <c r="DN35" s="573"/>
      <c r="DO35" s="573"/>
      <c r="DP35" s="573"/>
      <c r="DQ35" s="573"/>
      <c r="DR35" s="573"/>
      <c r="DS35" s="573"/>
      <c r="DT35" s="573"/>
      <c r="DU35" s="573"/>
      <c r="DV35" s="574"/>
      <c r="DW35" s="575">
        <v>2.5</v>
      </c>
      <c r="DX35" s="576"/>
      <c r="DY35" s="576"/>
      <c r="DZ35" s="576"/>
      <c r="EA35" s="576"/>
      <c r="EB35" s="576"/>
      <c r="EC35" s="604"/>
    </row>
    <row r="36" spans="2:133" ht="11.25" customHeight="1" x14ac:dyDescent="0.2">
      <c r="B36" s="570" t="s">
        <v>297</v>
      </c>
      <c r="C36" s="378"/>
      <c r="D36" s="378"/>
      <c r="E36" s="378"/>
      <c r="F36" s="378"/>
      <c r="G36" s="378"/>
      <c r="H36" s="378"/>
      <c r="I36" s="378"/>
      <c r="J36" s="378"/>
      <c r="K36" s="378"/>
      <c r="L36" s="378"/>
      <c r="M36" s="378"/>
      <c r="N36" s="378"/>
      <c r="O36" s="378"/>
      <c r="P36" s="378"/>
      <c r="Q36" s="571"/>
      <c r="R36" s="572">
        <v>103160</v>
      </c>
      <c r="S36" s="331"/>
      <c r="T36" s="331"/>
      <c r="U36" s="331"/>
      <c r="V36" s="331"/>
      <c r="W36" s="331"/>
      <c r="X36" s="331"/>
      <c r="Y36" s="585"/>
      <c r="Z36" s="605">
        <v>3.9</v>
      </c>
      <c r="AA36" s="605"/>
      <c r="AB36" s="605"/>
      <c r="AC36" s="605"/>
      <c r="AD36" s="606" t="s">
        <v>207</v>
      </c>
      <c r="AE36" s="606"/>
      <c r="AF36" s="606"/>
      <c r="AG36" s="606"/>
      <c r="AH36" s="606"/>
      <c r="AI36" s="606"/>
      <c r="AJ36" s="606"/>
      <c r="AK36" s="606"/>
      <c r="AL36" s="575" t="s">
        <v>207</v>
      </c>
      <c r="AM36" s="319"/>
      <c r="AN36" s="319"/>
      <c r="AO36" s="607"/>
      <c r="AP36" s="16"/>
      <c r="AQ36" s="608" t="s">
        <v>389</v>
      </c>
      <c r="AR36" s="609"/>
      <c r="AS36" s="609"/>
      <c r="AT36" s="609"/>
      <c r="AU36" s="609"/>
      <c r="AV36" s="609"/>
      <c r="AW36" s="609"/>
      <c r="AX36" s="609"/>
      <c r="AY36" s="610"/>
      <c r="AZ36" s="611">
        <v>265046</v>
      </c>
      <c r="BA36" s="612"/>
      <c r="BB36" s="612"/>
      <c r="BC36" s="612"/>
      <c r="BD36" s="612"/>
      <c r="BE36" s="612"/>
      <c r="BF36" s="613"/>
      <c r="BG36" s="614" t="s">
        <v>409</v>
      </c>
      <c r="BH36" s="615"/>
      <c r="BI36" s="615"/>
      <c r="BJ36" s="615"/>
      <c r="BK36" s="615"/>
      <c r="BL36" s="615"/>
      <c r="BM36" s="615"/>
      <c r="BN36" s="615"/>
      <c r="BO36" s="615"/>
      <c r="BP36" s="615"/>
      <c r="BQ36" s="615"/>
      <c r="BR36" s="615"/>
      <c r="BS36" s="615"/>
      <c r="BT36" s="615"/>
      <c r="BU36" s="616"/>
      <c r="BV36" s="611">
        <v>6843</v>
      </c>
      <c r="BW36" s="612"/>
      <c r="BX36" s="612"/>
      <c r="BY36" s="612"/>
      <c r="BZ36" s="612"/>
      <c r="CA36" s="612"/>
      <c r="CB36" s="613"/>
      <c r="CD36" s="570" t="s">
        <v>31</v>
      </c>
      <c r="CE36" s="378"/>
      <c r="CF36" s="378"/>
      <c r="CG36" s="378"/>
      <c r="CH36" s="378"/>
      <c r="CI36" s="378"/>
      <c r="CJ36" s="378"/>
      <c r="CK36" s="378"/>
      <c r="CL36" s="378"/>
      <c r="CM36" s="378"/>
      <c r="CN36" s="378"/>
      <c r="CO36" s="378"/>
      <c r="CP36" s="378"/>
      <c r="CQ36" s="571"/>
      <c r="CR36" s="572">
        <v>437163</v>
      </c>
      <c r="CS36" s="331"/>
      <c r="CT36" s="331"/>
      <c r="CU36" s="331"/>
      <c r="CV36" s="331"/>
      <c r="CW36" s="331"/>
      <c r="CX36" s="331"/>
      <c r="CY36" s="585"/>
      <c r="CZ36" s="575">
        <v>18.399999999999999</v>
      </c>
      <c r="DA36" s="576"/>
      <c r="DB36" s="576"/>
      <c r="DC36" s="577"/>
      <c r="DD36" s="578">
        <v>359357</v>
      </c>
      <c r="DE36" s="331"/>
      <c r="DF36" s="331"/>
      <c r="DG36" s="331"/>
      <c r="DH36" s="331"/>
      <c r="DI36" s="331"/>
      <c r="DJ36" s="331"/>
      <c r="DK36" s="585"/>
      <c r="DL36" s="578">
        <v>245206</v>
      </c>
      <c r="DM36" s="331"/>
      <c r="DN36" s="331"/>
      <c r="DO36" s="331"/>
      <c r="DP36" s="331"/>
      <c r="DQ36" s="331"/>
      <c r="DR36" s="331"/>
      <c r="DS36" s="331"/>
      <c r="DT36" s="331"/>
      <c r="DU36" s="331"/>
      <c r="DV36" s="585"/>
      <c r="DW36" s="575">
        <v>15.7</v>
      </c>
      <c r="DX36" s="576"/>
      <c r="DY36" s="576"/>
      <c r="DZ36" s="576"/>
      <c r="EA36" s="576"/>
      <c r="EB36" s="576"/>
      <c r="EC36" s="604"/>
    </row>
    <row r="37" spans="2:133" ht="11.25" customHeight="1" x14ac:dyDescent="0.2">
      <c r="B37" s="570" t="s">
        <v>399</v>
      </c>
      <c r="C37" s="378"/>
      <c r="D37" s="378"/>
      <c r="E37" s="378"/>
      <c r="F37" s="378"/>
      <c r="G37" s="378"/>
      <c r="H37" s="378"/>
      <c r="I37" s="378"/>
      <c r="J37" s="378"/>
      <c r="K37" s="378"/>
      <c r="L37" s="378"/>
      <c r="M37" s="378"/>
      <c r="N37" s="378"/>
      <c r="O37" s="378"/>
      <c r="P37" s="378"/>
      <c r="Q37" s="571"/>
      <c r="R37" s="572">
        <v>49298</v>
      </c>
      <c r="S37" s="331"/>
      <c r="T37" s="331"/>
      <c r="U37" s="331"/>
      <c r="V37" s="331"/>
      <c r="W37" s="331"/>
      <c r="X37" s="331"/>
      <c r="Y37" s="585"/>
      <c r="Z37" s="605">
        <v>1.9</v>
      </c>
      <c r="AA37" s="605"/>
      <c r="AB37" s="605"/>
      <c r="AC37" s="605"/>
      <c r="AD37" s="606">
        <v>98</v>
      </c>
      <c r="AE37" s="606"/>
      <c r="AF37" s="606"/>
      <c r="AG37" s="606"/>
      <c r="AH37" s="606"/>
      <c r="AI37" s="606"/>
      <c r="AJ37" s="606"/>
      <c r="AK37" s="606"/>
      <c r="AL37" s="575">
        <v>0</v>
      </c>
      <c r="AM37" s="319"/>
      <c r="AN37" s="319"/>
      <c r="AO37" s="607"/>
      <c r="AQ37" s="600" t="s">
        <v>410</v>
      </c>
      <c r="AR37" s="436"/>
      <c r="AS37" s="436"/>
      <c r="AT37" s="436"/>
      <c r="AU37" s="436"/>
      <c r="AV37" s="436"/>
      <c r="AW37" s="436"/>
      <c r="AX37" s="436"/>
      <c r="AY37" s="601"/>
      <c r="AZ37" s="572">
        <v>44605</v>
      </c>
      <c r="BA37" s="331"/>
      <c r="BB37" s="331"/>
      <c r="BC37" s="331"/>
      <c r="BD37" s="573"/>
      <c r="BE37" s="573"/>
      <c r="BF37" s="602"/>
      <c r="BG37" s="570" t="s">
        <v>415</v>
      </c>
      <c r="BH37" s="378"/>
      <c r="BI37" s="378"/>
      <c r="BJ37" s="378"/>
      <c r="BK37" s="378"/>
      <c r="BL37" s="378"/>
      <c r="BM37" s="378"/>
      <c r="BN37" s="378"/>
      <c r="BO37" s="378"/>
      <c r="BP37" s="378"/>
      <c r="BQ37" s="378"/>
      <c r="BR37" s="378"/>
      <c r="BS37" s="378"/>
      <c r="BT37" s="378"/>
      <c r="BU37" s="571"/>
      <c r="BV37" s="572">
        <v>6843</v>
      </c>
      <c r="BW37" s="331"/>
      <c r="BX37" s="331"/>
      <c r="BY37" s="331"/>
      <c r="BZ37" s="331"/>
      <c r="CA37" s="331"/>
      <c r="CB37" s="603"/>
      <c r="CD37" s="570" t="s">
        <v>161</v>
      </c>
      <c r="CE37" s="378"/>
      <c r="CF37" s="378"/>
      <c r="CG37" s="378"/>
      <c r="CH37" s="378"/>
      <c r="CI37" s="378"/>
      <c r="CJ37" s="378"/>
      <c r="CK37" s="378"/>
      <c r="CL37" s="378"/>
      <c r="CM37" s="378"/>
      <c r="CN37" s="378"/>
      <c r="CO37" s="378"/>
      <c r="CP37" s="378"/>
      <c r="CQ37" s="571"/>
      <c r="CR37" s="572">
        <v>143932</v>
      </c>
      <c r="CS37" s="573"/>
      <c r="CT37" s="573"/>
      <c r="CU37" s="573"/>
      <c r="CV37" s="573"/>
      <c r="CW37" s="573"/>
      <c r="CX37" s="573"/>
      <c r="CY37" s="574"/>
      <c r="CZ37" s="575">
        <v>6.1</v>
      </c>
      <c r="DA37" s="576"/>
      <c r="DB37" s="576"/>
      <c r="DC37" s="577"/>
      <c r="DD37" s="578">
        <v>143554</v>
      </c>
      <c r="DE37" s="573"/>
      <c r="DF37" s="573"/>
      <c r="DG37" s="573"/>
      <c r="DH37" s="573"/>
      <c r="DI37" s="573"/>
      <c r="DJ37" s="573"/>
      <c r="DK37" s="574"/>
      <c r="DL37" s="578">
        <v>139221</v>
      </c>
      <c r="DM37" s="573"/>
      <c r="DN37" s="573"/>
      <c r="DO37" s="573"/>
      <c r="DP37" s="573"/>
      <c r="DQ37" s="573"/>
      <c r="DR37" s="573"/>
      <c r="DS37" s="573"/>
      <c r="DT37" s="573"/>
      <c r="DU37" s="573"/>
      <c r="DV37" s="574"/>
      <c r="DW37" s="575">
        <v>8.9</v>
      </c>
      <c r="DX37" s="576"/>
      <c r="DY37" s="576"/>
      <c r="DZ37" s="576"/>
      <c r="EA37" s="576"/>
      <c r="EB37" s="576"/>
      <c r="EC37" s="604"/>
    </row>
    <row r="38" spans="2:133" ht="11.25" customHeight="1" x14ac:dyDescent="0.2">
      <c r="B38" s="570" t="s">
        <v>416</v>
      </c>
      <c r="C38" s="378"/>
      <c r="D38" s="378"/>
      <c r="E38" s="378"/>
      <c r="F38" s="378"/>
      <c r="G38" s="378"/>
      <c r="H38" s="378"/>
      <c r="I38" s="378"/>
      <c r="J38" s="378"/>
      <c r="K38" s="378"/>
      <c r="L38" s="378"/>
      <c r="M38" s="378"/>
      <c r="N38" s="378"/>
      <c r="O38" s="378"/>
      <c r="P38" s="378"/>
      <c r="Q38" s="571"/>
      <c r="R38" s="572">
        <v>203459</v>
      </c>
      <c r="S38" s="331"/>
      <c r="T38" s="331"/>
      <c r="U38" s="331"/>
      <c r="V38" s="331"/>
      <c r="W38" s="331"/>
      <c r="X38" s="331"/>
      <c r="Y38" s="585"/>
      <c r="Z38" s="605">
        <v>7.7</v>
      </c>
      <c r="AA38" s="605"/>
      <c r="AB38" s="605"/>
      <c r="AC38" s="605"/>
      <c r="AD38" s="606" t="s">
        <v>207</v>
      </c>
      <c r="AE38" s="606"/>
      <c r="AF38" s="606"/>
      <c r="AG38" s="606"/>
      <c r="AH38" s="606"/>
      <c r="AI38" s="606"/>
      <c r="AJ38" s="606"/>
      <c r="AK38" s="606"/>
      <c r="AL38" s="575" t="s">
        <v>207</v>
      </c>
      <c r="AM38" s="319"/>
      <c r="AN38" s="319"/>
      <c r="AO38" s="607"/>
      <c r="AQ38" s="600" t="s">
        <v>417</v>
      </c>
      <c r="AR38" s="436"/>
      <c r="AS38" s="436"/>
      <c r="AT38" s="436"/>
      <c r="AU38" s="436"/>
      <c r="AV38" s="436"/>
      <c r="AW38" s="436"/>
      <c r="AX38" s="436"/>
      <c r="AY38" s="601"/>
      <c r="AZ38" s="572">
        <v>7930</v>
      </c>
      <c r="BA38" s="331"/>
      <c r="BB38" s="331"/>
      <c r="BC38" s="331"/>
      <c r="BD38" s="573"/>
      <c r="BE38" s="573"/>
      <c r="BF38" s="602"/>
      <c r="BG38" s="570" t="s">
        <v>418</v>
      </c>
      <c r="BH38" s="378"/>
      <c r="BI38" s="378"/>
      <c r="BJ38" s="378"/>
      <c r="BK38" s="378"/>
      <c r="BL38" s="378"/>
      <c r="BM38" s="378"/>
      <c r="BN38" s="378"/>
      <c r="BO38" s="378"/>
      <c r="BP38" s="378"/>
      <c r="BQ38" s="378"/>
      <c r="BR38" s="378"/>
      <c r="BS38" s="378"/>
      <c r="BT38" s="378"/>
      <c r="BU38" s="571"/>
      <c r="BV38" s="572">
        <v>304</v>
      </c>
      <c r="BW38" s="331"/>
      <c r="BX38" s="331"/>
      <c r="BY38" s="331"/>
      <c r="BZ38" s="331"/>
      <c r="CA38" s="331"/>
      <c r="CB38" s="603"/>
      <c r="CD38" s="570" t="s">
        <v>419</v>
      </c>
      <c r="CE38" s="378"/>
      <c r="CF38" s="378"/>
      <c r="CG38" s="378"/>
      <c r="CH38" s="378"/>
      <c r="CI38" s="378"/>
      <c r="CJ38" s="378"/>
      <c r="CK38" s="378"/>
      <c r="CL38" s="378"/>
      <c r="CM38" s="378"/>
      <c r="CN38" s="378"/>
      <c r="CO38" s="378"/>
      <c r="CP38" s="378"/>
      <c r="CQ38" s="571"/>
      <c r="CR38" s="572">
        <v>220441</v>
      </c>
      <c r="CS38" s="331"/>
      <c r="CT38" s="331"/>
      <c r="CU38" s="331"/>
      <c r="CV38" s="331"/>
      <c r="CW38" s="331"/>
      <c r="CX38" s="331"/>
      <c r="CY38" s="585"/>
      <c r="CZ38" s="575">
        <v>9.3000000000000007</v>
      </c>
      <c r="DA38" s="576"/>
      <c r="DB38" s="576"/>
      <c r="DC38" s="577"/>
      <c r="DD38" s="578">
        <v>194854</v>
      </c>
      <c r="DE38" s="331"/>
      <c r="DF38" s="331"/>
      <c r="DG38" s="331"/>
      <c r="DH38" s="331"/>
      <c r="DI38" s="331"/>
      <c r="DJ38" s="331"/>
      <c r="DK38" s="585"/>
      <c r="DL38" s="578">
        <v>171839</v>
      </c>
      <c r="DM38" s="331"/>
      <c r="DN38" s="331"/>
      <c r="DO38" s="331"/>
      <c r="DP38" s="331"/>
      <c r="DQ38" s="331"/>
      <c r="DR38" s="331"/>
      <c r="DS38" s="331"/>
      <c r="DT38" s="331"/>
      <c r="DU38" s="331"/>
      <c r="DV38" s="585"/>
      <c r="DW38" s="575">
        <v>11</v>
      </c>
      <c r="DX38" s="576"/>
      <c r="DY38" s="576"/>
      <c r="DZ38" s="576"/>
      <c r="EA38" s="576"/>
      <c r="EB38" s="576"/>
      <c r="EC38" s="604"/>
    </row>
    <row r="39" spans="2:133" ht="11.25" customHeight="1" x14ac:dyDescent="0.2">
      <c r="B39" s="570" t="s">
        <v>420</v>
      </c>
      <c r="C39" s="378"/>
      <c r="D39" s="378"/>
      <c r="E39" s="378"/>
      <c r="F39" s="378"/>
      <c r="G39" s="378"/>
      <c r="H39" s="378"/>
      <c r="I39" s="378"/>
      <c r="J39" s="378"/>
      <c r="K39" s="378"/>
      <c r="L39" s="378"/>
      <c r="M39" s="378"/>
      <c r="N39" s="378"/>
      <c r="O39" s="378"/>
      <c r="P39" s="378"/>
      <c r="Q39" s="571"/>
      <c r="R39" s="572" t="s">
        <v>207</v>
      </c>
      <c r="S39" s="331"/>
      <c r="T39" s="331"/>
      <c r="U39" s="331"/>
      <c r="V39" s="331"/>
      <c r="W39" s="331"/>
      <c r="X39" s="331"/>
      <c r="Y39" s="585"/>
      <c r="Z39" s="605" t="s">
        <v>207</v>
      </c>
      <c r="AA39" s="605"/>
      <c r="AB39" s="605"/>
      <c r="AC39" s="605"/>
      <c r="AD39" s="606" t="s">
        <v>207</v>
      </c>
      <c r="AE39" s="606"/>
      <c r="AF39" s="606"/>
      <c r="AG39" s="606"/>
      <c r="AH39" s="606"/>
      <c r="AI39" s="606"/>
      <c r="AJ39" s="606"/>
      <c r="AK39" s="606"/>
      <c r="AL39" s="575" t="s">
        <v>207</v>
      </c>
      <c r="AM39" s="319"/>
      <c r="AN39" s="319"/>
      <c r="AO39" s="607"/>
      <c r="AQ39" s="600" t="s">
        <v>421</v>
      </c>
      <c r="AR39" s="436"/>
      <c r="AS39" s="436"/>
      <c r="AT39" s="436"/>
      <c r="AU39" s="436"/>
      <c r="AV39" s="436"/>
      <c r="AW39" s="436"/>
      <c r="AX39" s="436"/>
      <c r="AY39" s="601"/>
      <c r="AZ39" s="572">
        <v>5213</v>
      </c>
      <c r="BA39" s="331"/>
      <c r="BB39" s="331"/>
      <c r="BC39" s="331"/>
      <c r="BD39" s="573"/>
      <c r="BE39" s="573"/>
      <c r="BF39" s="602"/>
      <c r="BG39" s="570" t="s">
        <v>201</v>
      </c>
      <c r="BH39" s="378"/>
      <c r="BI39" s="378"/>
      <c r="BJ39" s="378"/>
      <c r="BK39" s="378"/>
      <c r="BL39" s="378"/>
      <c r="BM39" s="378"/>
      <c r="BN39" s="378"/>
      <c r="BO39" s="378"/>
      <c r="BP39" s="378"/>
      <c r="BQ39" s="378"/>
      <c r="BR39" s="378"/>
      <c r="BS39" s="378"/>
      <c r="BT39" s="378"/>
      <c r="BU39" s="571"/>
      <c r="BV39" s="572">
        <v>417</v>
      </c>
      <c r="BW39" s="331"/>
      <c r="BX39" s="331"/>
      <c r="BY39" s="331"/>
      <c r="BZ39" s="331"/>
      <c r="CA39" s="331"/>
      <c r="CB39" s="603"/>
      <c r="CD39" s="570" t="s">
        <v>426</v>
      </c>
      <c r="CE39" s="378"/>
      <c r="CF39" s="378"/>
      <c r="CG39" s="378"/>
      <c r="CH39" s="378"/>
      <c r="CI39" s="378"/>
      <c r="CJ39" s="378"/>
      <c r="CK39" s="378"/>
      <c r="CL39" s="378"/>
      <c r="CM39" s="378"/>
      <c r="CN39" s="378"/>
      <c r="CO39" s="378"/>
      <c r="CP39" s="378"/>
      <c r="CQ39" s="571"/>
      <c r="CR39" s="572">
        <v>83043</v>
      </c>
      <c r="CS39" s="573"/>
      <c r="CT39" s="573"/>
      <c r="CU39" s="573"/>
      <c r="CV39" s="573"/>
      <c r="CW39" s="573"/>
      <c r="CX39" s="573"/>
      <c r="CY39" s="574"/>
      <c r="CZ39" s="575">
        <v>3.5</v>
      </c>
      <c r="DA39" s="576"/>
      <c r="DB39" s="576"/>
      <c r="DC39" s="577"/>
      <c r="DD39" s="578">
        <v>79190</v>
      </c>
      <c r="DE39" s="573"/>
      <c r="DF39" s="573"/>
      <c r="DG39" s="573"/>
      <c r="DH39" s="573"/>
      <c r="DI39" s="573"/>
      <c r="DJ39" s="573"/>
      <c r="DK39" s="574"/>
      <c r="DL39" s="578" t="s">
        <v>207</v>
      </c>
      <c r="DM39" s="573"/>
      <c r="DN39" s="573"/>
      <c r="DO39" s="573"/>
      <c r="DP39" s="573"/>
      <c r="DQ39" s="573"/>
      <c r="DR39" s="573"/>
      <c r="DS39" s="573"/>
      <c r="DT39" s="573"/>
      <c r="DU39" s="573"/>
      <c r="DV39" s="574"/>
      <c r="DW39" s="575" t="s">
        <v>207</v>
      </c>
      <c r="DX39" s="576"/>
      <c r="DY39" s="576"/>
      <c r="DZ39" s="576"/>
      <c r="EA39" s="576"/>
      <c r="EB39" s="576"/>
      <c r="EC39" s="604"/>
    </row>
    <row r="40" spans="2:133" ht="11.25" customHeight="1" x14ac:dyDescent="0.2">
      <c r="B40" s="570" t="s">
        <v>427</v>
      </c>
      <c r="C40" s="378"/>
      <c r="D40" s="378"/>
      <c r="E40" s="378"/>
      <c r="F40" s="378"/>
      <c r="G40" s="378"/>
      <c r="H40" s="378"/>
      <c r="I40" s="378"/>
      <c r="J40" s="378"/>
      <c r="K40" s="378"/>
      <c r="L40" s="378"/>
      <c r="M40" s="378"/>
      <c r="N40" s="378"/>
      <c r="O40" s="378"/>
      <c r="P40" s="378"/>
      <c r="Q40" s="571"/>
      <c r="R40" s="572">
        <v>12359</v>
      </c>
      <c r="S40" s="331"/>
      <c r="T40" s="331"/>
      <c r="U40" s="331"/>
      <c r="V40" s="331"/>
      <c r="W40" s="331"/>
      <c r="X40" s="331"/>
      <c r="Y40" s="585"/>
      <c r="Z40" s="605">
        <v>0.5</v>
      </c>
      <c r="AA40" s="605"/>
      <c r="AB40" s="605"/>
      <c r="AC40" s="605"/>
      <c r="AD40" s="606" t="s">
        <v>207</v>
      </c>
      <c r="AE40" s="606"/>
      <c r="AF40" s="606"/>
      <c r="AG40" s="606"/>
      <c r="AH40" s="606"/>
      <c r="AI40" s="606"/>
      <c r="AJ40" s="606"/>
      <c r="AK40" s="606"/>
      <c r="AL40" s="575" t="s">
        <v>207</v>
      </c>
      <c r="AM40" s="319"/>
      <c r="AN40" s="319"/>
      <c r="AO40" s="607"/>
      <c r="AQ40" s="600" t="s">
        <v>430</v>
      </c>
      <c r="AR40" s="436"/>
      <c r="AS40" s="436"/>
      <c r="AT40" s="436"/>
      <c r="AU40" s="436"/>
      <c r="AV40" s="436"/>
      <c r="AW40" s="436"/>
      <c r="AX40" s="436"/>
      <c r="AY40" s="601"/>
      <c r="AZ40" s="572">
        <v>4725</v>
      </c>
      <c r="BA40" s="331"/>
      <c r="BB40" s="331"/>
      <c r="BC40" s="331"/>
      <c r="BD40" s="573"/>
      <c r="BE40" s="573"/>
      <c r="BF40" s="602"/>
      <c r="BG40" s="566" t="s">
        <v>431</v>
      </c>
      <c r="BH40" s="427"/>
      <c r="BI40" s="427"/>
      <c r="BJ40" s="427"/>
      <c r="BK40" s="427"/>
      <c r="BL40" s="7"/>
      <c r="BM40" s="378" t="s">
        <v>432</v>
      </c>
      <c r="BN40" s="378"/>
      <c r="BO40" s="378"/>
      <c r="BP40" s="378"/>
      <c r="BQ40" s="378"/>
      <c r="BR40" s="378"/>
      <c r="BS40" s="378"/>
      <c r="BT40" s="378"/>
      <c r="BU40" s="571"/>
      <c r="BV40" s="572">
        <v>58</v>
      </c>
      <c r="BW40" s="331"/>
      <c r="BX40" s="331"/>
      <c r="BY40" s="331"/>
      <c r="BZ40" s="331"/>
      <c r="CA40" s="331"/>
      <c r="CB40" s="603"/>
      <c r="CD40" s="570" t="s">
        <v>373</v>
      </c>
      <c r="CE40" s="378"/>
      <c r="CF40" s="378"/>
      <c r="CG40" s="378"/>
      <c r="CH40" s="378"/>
      <c r="CI40" s="378"/>
      <c r="CJ40" s="378"/>
      <c r="CK40" s="378"/>
      <c r="CL40" s="378"/>
      <c r="CM40" s="378"/>
      <c r="CN40" s="378"/>
      <c r="CO40" s="378"/>
      <c r="CP40" s="378"/>
      <c r="CQ40" s="571"/>
      <c r="CR40" s="572">
        <v>4182</v>
      </c>
      <c r="CS40" s="331"/>
      <c r="CT40" s="331"/>
      <c r="CU40" s="331"/>
      <c r="CV40" s="331"/>
      <c r="CW40" s="331"/>
      <c r="CX40" s="331"/>
      <c r="CY40" s="585"/>
      <c r="CZ40" s="575">
        <v>0.2</v>
      </c>
      <c r="DA40" s="576"/>
      <c r="DB40" s="576"/>
      <c r="DC40" s="577"/>
      <c r="DD40" s="578">
        <v>4182</v>
      </c>
      <c r="DE40" s="331"/>
      <c r="DF40" s="331"/>
      <c r="DG40" s="331"/>
      <c r="DH40" s="331"/>
      <c r="DI40" s="331"/>
      <c r="DJ40" s="331"/>
      <c r="DK40" s="585"/>
      <c r="DL40" s="578" t="s">
        <v>207</v>
      </c>
      <c r="DM40" s="331"/>
      <c r="DN40" s="331"/>
      <c r="DO40" s="331"/>
      <c r="DP40" s="331"/>
      <c r="DQ40" s="331"/>
      <c r="DR40" s="331"/>
      <c r="DS40" s="331"/>
      <c r="DT40" s="331"/>
      <c r="DU40" s="331"/>
      <c r="DV40" s="585"/>
      <c r="DW40" s="575" t="s">
        <v>207</v>
      </c>
      <c r="DX40" s="576"/>
      <c r="DY40" s="576"/>
      <c r="DZ40" s="576"/>
      <c r="EA40" s="576"/>
      <c r="EB40" s="576"/>
      <c r="EC40" s="604"/>
    </row>
    <row r="41" spans="2:133" ht="11.25" customHeight="1" x14ac:dyDescent="0.2">
      <c r="B41" s="550" t="s">
        <v>428</v>
      </c>
      <c r="C41" s="551"/>
      <c r="D41" s="551"/>
      <c r="E41" s="551"/>
      <c r="F41" s="551"/>
      <c r="G41" s="551"/>
      <c r="H41" s="551"/>
      <c r="I41" s="551"/>
      <c r="J41" s="551"/>
      <c r="K41" s="551"/>
      <c r="L41" s="551"/>
      <c r="M41" s="551"/>
      <c r="N41" s="551"/>
      <c r="O41" s="551"/>
      <c r="P41" s="551"/>
      <c r="Q41" s="552"/>
      <c r="R41" s="553">
        <v>2629789</v>
      </c>
      <c r="S41" s="592"/>
      <c r="T41" s="592"/>
      <c r="U41" s="592"/>
      <c r="V41" s="592"/>
      <c r="W41" s="592"/>
      <c r="X41" s="592"/>
      <c r="Y41" s="595"/>
      <c r="Z41" s="596">
        <v>100</v>
      </c>
      <c r="AA41" s="596"/>
      <c r="AB41" s="596"/>
      <c r="AC41" s="596"/>
      <c r="AD41" s="597">
        <v>1545837</v>
      </c>
      <c r="AE41" s="597"/>
      <c r="AF41" s="597"/>
      <c r="AG41" s="597"/>
      <c r="AH41" s="597"/>
      <c r="AI41" s="597"/>
      <c r="AJ41" s="597"/>
      <c r="AK41" s="597"/>
      <c r="AL41" s="556">
        <v>100</v>
      </c>
      <c r="AM41" s="598"/>
      <c r="AN41" s="598"/>
      <c r="AO41" s="599"/>
      <c r="AQ41" s="600" t="s">
        <v>433</v>
      </c>
      <c r="AR41" s="436"/>
      <c r="AS41" s="436"/>
      <c r="AT41" s="436"/>
      <c r="AU41" s="436"/>
      <c r="AV41" s="436"/>
      <c r="AW41" s="436"/>
      <c r="AX41" s="436"/>
      <c r="AY41" s="601"/>
      <c r="AZ41" s="572">
        <v>26764</v>
      </c>
      <c r="BA41" s="331"/>
      <c r="BB41" s="331"/>
      <c r="BC41" s="331"/>
      <c r="BD41" s="573"/>
      <c r="BE41" s="573"/>
      <c r="BF41" s="602"/>
      <c r="BG41" s="566"/>
      <c r="BH41" s="427"/>
      <c r="BI41" s="427"/>
      <c r="BJ41" s="427"/>
      <c r="BK41" s="427"/>
      <c r="BL41" s="7"/>
      <c r="BM41" s="378" t="s">
        <v>346</v>
      </c>
      <c r="BN41" s="378"/>
      <c r="BO41" s="378"/>
      <c r="BP41" s="378"/>
      <c r="BQ41" s="378"/>
      <c r="BR41" s="378"/>
      <c r="BS41" s="378"/>
      <c r="BT41" s="378"/>
      <c r="BU41" s="571"/>
      <c r="BV41" s="572" t="s">
        <v>207</v>
      </c>
      <c r="BW41" s="331"/>
      <c r="BX41" s="331"/>
      <c r="BY41" s="331"/>
      <c r="BZ41" s="331"/>
      <c r="CA41" s="331"/>
      <c r="CB41" s="603"/>
      <c r="CD41" s="570" t="s">
        <v>164</v>
      </c>
      <c r="CE41" s="378"/>
      <c r="CF41" s="378"/>
      <c r="CG41" s="378"/>
      <c r="CH41" s="378"/>
      <c r="CI41" s="378"/>
      <c r="CJ41" s="378"/>
      <c r="CK41" s="378"/>
      <c r="CL41" s="378"/>
      <c r="CM41" s="378"/>
      <c r="CN41" s="378"/>
      <c r="CO41" s="378"/>
      <c r="CP41" s="378"/>
      <c r="CQ41" s="571"/>
      <c r="CR41" s="572" t="s">
        <v>207</v>
      </c>
      <c r="CS41" s="573"/>
      <c r="CT41" s="573"/>
      <c r="CU41" s="573"/>
      <c r="CV41" s="573"/>
      <c r="CW41" s="573"/>
      <c r="CX41" s="573"/>
      <c r="CY41" s="574"/>
      <c r="CZ41" s="575" t="s">
        <v>207</v>
      </c>
      <c r="DA41" s="576"/>
      <c r="DB41" s="576"/>
      <c r="DC41" s="577"/>
      <c r="DD41" s="578" t="s">
        <v>207</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2">
      <c r="AQ42" s="589" t="s">
        <v>434</v>
      </c>
      <c r="AR42" s="590"/>
      <c r="AS42" s="590"/>
      <c r="AT42" s="590"/>
      <c r="AU42" s="590"/>
      <c r="AV42" s="590"/>
      <c r="AW42" s="590"/>
      <c r="AX42" s="590"/>
      <c r="AY42" s="591"/>
      <c r="AZ42" s="553">
        <v>175809</v>
      </c>
      <c r="BA42" s="592"/>
      <c r="BB42" s="592"/>
      <c r="BC42" s="592"/>
      <c r="BD42" s="554"/>
      <c r="BE42" s="554"/>
      <c r="BF42" s="593"/>
      <c r="BG42" s="354"/>
      <c r="BH42" s="355"/>
      <c r="BI42" s="355"/>
      <c r="BJ42" s="355"/>
      <c r="BK42" s="355"/>
      <c r="BL42" s="20"/>
      <c r="BM42" s="551" t="s">
        <v>435</v>
      </c>
      <c r="BN42" s="551"/>
      <c r="BO42" s="551"/>
      <c r="BP42" s="551"/>
      <c r="BQ42" s="551"/>
      <c r="BR42" s="551"/>
      <c r="BS42" s="551"/>
      <c r="BT42" s="551"/>
      <c r="BU42" s="552"/>
      <c r="BV42" s="553">
        <v>480</v>
      </c>
      <c r="BW42" s="592"/>
      <c r="BX42" s="592"/>
      <c r="BY42" s="592"/>
      <c r="BZ42" s="592"/>
      <c r="CA42" s="592"/>
      <c r="CB42" s="594"/>
      <c r="CD42" s="570" t="s">
        <v>286</v>
      </c>
      <c r="CE42" s="378"/>
      <c r="CF42" s="378"/>
      <c r="CG42" s="378"/>
      <c r="CH42" s="378"/>
      <c r="CI42" s="378"/>
      <c r="CJ42" s="378"/>
      <c r="CK42" s="378"/>
      <c r="CL42" s="378"/>
      <c r="CM42" s="378"/>
      <c r="CN42" s="378"/>
      <c r="CO42" s="378"/>
      <c r="CP42" s="378"/>
      <c r="CQ42" s="571"/>
      <c r="CR42" s="572">
        <v>413186</v>
      </c>
      <c r="CS42" s="573"/>
      <c r="CT42" s="573"/>
      <c r="CU42" s="573"/>
      <c r="CV42" s="573"/>
      <c r="CW42" s="573"/>
      <c r="CX42" s="573"/>
      <c r="CY42" s="574"/>
      <c r="CZ42" s="575">
        <v>17.399999999999999</v>
      </c>
      <c r="DA42" s="576"/>
      <c r="DB42" s="576"/>
      <c r="DC42" s="577"/>
      <c r="DD42" s="578">
        <v>115576</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2">
      <c r="B43" s="1" t="s">
        <v>52</v>
      </c>
      <c r="CD43" s="570" t="s">
        <v>61</v>
      </c>
      <c r="CE43" s="378"/>
      <c r="CF43" s="378"/>
      <c r="CG43" s="378"/>
      <c r="CH43" s="378"/>
      <c r="CI43" s="378"/>
      <c r="CJ43" s="378"/>
      <c r="CK43" s="378"/>
      <c r="CL43" s="378"/>
      <c r="CM43" s="378"/>
      <c r="CN43" s="378"/>
      <c r="CO43" s="378"/>
      <c r="CP43" s="378"/>
      <c r="CQ43" s="571"/>
      <c r="CR43" s="572">
        <v>14933</v>
      </c>
      <c r="CS43" s="573"/>
      <c r="CT43" s="573"/>
      <c r="CU43" s="573"/>
      <c r="CV43" s="573"/>
      <c r="CW43" s="573"/>
      <c r="CX43" s="573"/>
      <c r="CY43" s="574"/>
      <c r="CZ43" s="575">
        <v>0.6</v>
      </c>
      <c r="DA43" s="576"/>
      <c r="DB43" s="576"/>
      <c r="DC43" s="577"/>
      <c r="DD43" s="578">
        <v>14933</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2">
      <c r="B44" s="587" t="s">
        <v>407</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9" t="s">
        <v>178</v>
      </c>
      <c r="CE44" s="361"/>
      <c r="CF44" s="570" t="s">
        <v>436</v>
      </c>
      <c r="CG44" s="378"/>
      <c r="CH44" s="378"/>
      <c r="CI44" s="378"/>
      <c r="CJ44" s="378"/>
      <c r="CK44" s="378"/>
      <c r="CL44" s="378"/>
      <c r="CM44" s="378"/>
      <c r="CN44" s="378"/>
      <c r="CO44" s="378"/>
      <c r="CP44" s="378"/>
      <c r="CQ44" s="571"/>
      <c r="CR44" s="572">
        <v>362759</v>
      </c>
      <c r="CS44" s="331"/>
      <c r="CT44" s="331"/>
      <c r="CU44" s="331"/>
      <c r="CV44" s="331"/>
      <c r="CW44" s="331"/>
      <c r="CX44" s="331"/>
      <c r="CY44" s="585"/>
      <c r="CZ44" s="575">
        <v>15.3</v>
      </c>
      <c r="DA44" s="319"/>
      <c r="DB44" s="319"/>
      <c r="DC44" s="586"/>
      <c r="DD44" s="578">
        <v>115534</v>
      </c>
      <c r="DE44" s="331"/>
      <c r="DF44" s="331"/>
      <c r="DG44" s="331"/>
      <c r="DH44" s="331"/>
      <c r="DI44" s="331"/>
      <c r="DJ44" s="331"/>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2">
      <c r="B45" s="587" t="s">
        <v>274</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62"/>
      <c r="CE45" s="364"/>
      <c r="CF45" s="570" t="s">
        <v>437</v>
      </c>
      <c r="CG45" s="378"/>
      <c r="CH45" s="378"/>
      <c r="CI45" s="378"/>
      <c r="CJ45" s="378"/>
      <c r="CK45" s="378"/>
      <c r="CL45" s="378"/>
      <c r="CM45" s="378"/>
      <c r="CN45" s="378"/>
      <c r="CO45" s="378"/>
      <c r="CP45" s="378"/>
      <c r="CQ45" s="571"/>
      <c r="CR45" s="572">
        <v>57101</v>
      </c>
      <c r="CS45" s="573"/>
      <c r="CT45" s="573"/>
      <c r="CU45" s="573"/>
      <c r="CV45" s="573"/>
      <c r="CW45" s="573"/>
      <c r="CX45" s="573"/>
      <c r="CY45" s="574"/>
      <c r="CZ45" s="575">
        <v>2.4</v>
      </c>
      <c r="DA45" s="576"/>
      <c r="DB45" s="576"/>
      <c r="DC45" s="577"/>
      <c r="DD45" s="578">
        <v>6000</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2">
      <c r="B46" s="41"/>
      <c r="CD46" s="362"/>
      <c r="CE46" s="364"/>
      <c r="CF46" s="570" t="s">
        <v>439</v>
      </c>
      <c r="CG46" s="378"/>
      <c r="CH46" s="378"/>
      <c r="CI46" s="378"/>
      <c r="CJ46" s="378"/>
      <c r="CK46" s="378"/>
      <c r="CL46" s="378"/>
      <c r="CM46" s="378"/>
      <c r="CN46" s="378"/>
      <c r="CO46" s="378"/>
      <c r="CP46" s="378"/>
      <c r="CQ46" s="571"/>
      <c r="CR46" s="572">
        <v>294151</v>
      </c>
      <c r="CS46" s="331"/>
      <c r="CT46" s="331"/>
      <c r="CU46" s="331"/>
      <c r="CV46" s="331"/>
      <c r="CW46" s="331"/>
      <c r="CX46" s="331"/>
      <c r="CY46" s="585"/>
      <c r="CZ46" s="575">
        <v>12.4</v>
      </c>
      <c r="DA46" s="319"/>
      <c r="DB46" s="319"/>
      <c r="DC46" s="586"/>
      <c r="DD46" s="578">
        <v>104127</v>
      </c>
      <c r="DE46" s="331"/>
      <c r="DF46" s="331"/>
      <c r="DG46" s="331"/>
      <c r="DH46" s="331"/>
      <c r="DI46" s="331"/>
      <c r="DJ46" s="331"/>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2">
      <c r="B47" s="41"/>
      <c r="CD47" s="362"/>
      <c r="CE47" s="364"/>
      <c r="CF47" s="570" t="s">
        <v>441</v>
      </c>
      <c r="CG47" s="378"/>
      <c r="CH47" s="378"/>
      <c r="CI47" s="378"/>
      <c r="CJ47" s="378"/>
      <c r="CK47" s="378"/>
      <c r="CL47" s="378"/>
      <c r="CM47" s="378"/>
      <c r="CN47" s="378"/>
      <c r="CO47" s="378"/>
      <c r="CP47" s="378"/>
      <c r="CQ47" s="571"/>
      <c r="CR47" s="572">
        <v>50427</v>
      </c>
      <c r="CS47" s="573"/>
      <c r="CT47" s="573"/>
      <c r="CU47" s="573"/>
      <c r="CV47" s="573"/>
      <c r="CW47" s="573"/>
      <c r="CX47" s="573"/>
      <c r="CY47" s="574"/>
      <c r="CZ47" s="575">
        <v>2.1</v>
      </c>
      <c r="DA47" s="576"/>
      <c r="DB47" s="576"/>
      <c r="DC47" s="577"/>
      <c r="DD47" s="578">
        <v>42</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ht="11" x14ac:dyDescent="0.2">
      <c r="B48" s="41"/>
      <c r="CD48" s="365"/>
      <c r="CE48" s="367"/>
      <c r="CF48" s="570" t="s">
        <v>442</v>
      </c>
      <c r="CG48" s="378"/>
      <c r="CH48" s="378"/>
      <c r="CI48" s="378"/>
      <c r="CJ48" s="378"/>
      <c r="CK48" s="378"/>
      <c r="CL48" s="378"/>
      <c r="CM48" s="378"/>
      <c r="CN48" s="378"/>
      <c r="CO48" s="378"/>
      <c r="CP48" s="378"/>
      <c r="CQ48" s="571"/>
      <c r="CR48" s="572" t="s">
        <v>207</v>
      </c>
      <c r="CS48" s="331"/>
      <c r="CT48" s="331"/>
      <c r="CU48" s="331"/>
      <c r="CV48" s="331"/>
      <c r="CW48" s="331"/>
      <c r="CX48" s="331"/>
      <c r="CY48" s="585"/>
      <c r="CZ48" s="575" t="s">
        <v>207</v>
      </c>
      <c r="DA48" s="319"/>
      <c r="DB48" s="319"/>
      <c r="DC48" s="586"/>
      <c r="DD48" s="578" t="s">
        <v>207</v>
      </c>
      <c r="DE48" s="331"/>
      <c r="DF48" s="331"/>
      <c r="DG48" s="331"/>
      <c r="DH48" s="331"/>
      <c r="DI48" s="331"/>
      <c r="DJ48" s="331"/>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2">
      <c r="B49" s="41"/>
      <c r="CD49" s="550" t="s">
        <v>195</v>
      </c>
      <c r="CE49" s="551"/>
      <c r="CF49" s="551"/>
      <c r="CG49" s="551"/>
      <c r="CH49" s="551"/>
      <c r="CI49" s="551"/>
      <c r="CJ49" s="551"/>
      <c r="CK49" s="551"/>
      <c r="CL49" s="551"/>
      <c r="CM49" s="551"/>
      <c r="CN49" s="551"/>
      <c r="CO49" s="551"/>
      <c r="CP49" s="551"/>
      <c r="CQ49" s="552"/>
      <c r="CR49" s="553">
        <v>2378194</v>
      </c>
      <c r="CS49" s="554"/>
      <c r="CT49" s="554"/>
      <c r="CU49" s="554"/>
      <c r="CV49" s="554"/>
      <c r="CW49" s="554"/>
      <c r="CX49" s="554"/>
      <c r="CY49" s="555"/>
      <c r="CZ49" s="556">
        <v>100</v>
      </c>
      <c r="DA49" s="557"/>
      <c r="DB49" s="557"/>
      <c r="DC49" s="558"/>
      <c r="DD49" s="559">
        <v>1709130</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sSKEGjErSBB6NAoEPQd1FA/ecOd9a3k0x61mflAPpvFsZ1CbzlK1UMb2wgbo+P0YqoVf5r0nMZdtfZasC5bERQ==" saltValue="qwfvg88GYECsTrF/LaBe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0" t="s">
        <v>305</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129</v>
      </c>
      <c r="DK2" s="972"/>
      <c r="DL2" s="972"/>
      <c r="DM2" s="972"/>
      <c r="DN2" s="972"/>
      <c r="DO2" s="973"/>
      <c r="DP2" s="50"/>
      <c r="DQ2" s="971" t="s">
        <v>310</v>
      </c>
      <c r="DR2" s="972"/>
      <c r="DS2" s="972"/>
      <c r="DT2" s="972"/>
      <c r="DU2" s="972"/>
      <c r="DV2" s="972"/>
      <c r="DW2" s="972"/>
      <c r="DX2" s="972"/>
      <c r="DY2" s="972"/>
      <c r="DZ2" s="973"/>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1" t="s">
        <v>443</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55" t="s">
        <v>444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67"/>
    </row>
    <row r="5" spans="1:131" s="47" customFormat="1" ht="26.25" customHeight="1" x14ac:dyDescent="0.2">
      <c r="A5" s="659" t="s">
        <v>445</v>
      </c>
      <c r="B5" s="660"/>
      <c r="C5" s="660"/>
      <c r="D5" s="660"/>
      <c r="E5" s="660"/>
      <c r="F5" s="660"/>
      <c r="G5" s="660"/>
      <c r="H5" s="660"/>
      <c r="I5" s="660"/>
      <c r="J5" s="660"/>
      <c r="K5" s="660"/>
      <c r="L5" s="660"/>
      <c r="M5" s="660"/>
      <c r="N5" s="660"/>
      <c r="O5" s="660"/>
      <c r="P5" s="661"/>
      <c r="Q5" s="651" t="s">
        <v>181</v>
      </c>
      <c r="R5" s="652"/>
      <c r="S5" s="652"/>
      <c r="T5" s="652"/>
      <c r="U5" s="653"/>
      <c r="V5" s="651" t="s">
        <v>446</v>
      </c>
      <c r="W5" s="652"/>
      <c r="X5" s="652"/>
      <c r="Y5" s="652"/>
      <c r="Z5" s="653"/>
      <c r="AA5" s="651" t="s">
        <v>447</v>
      </c>
      <c r="AB5" s="652"/>
      <c r="AC5" s="652"/>
      <c r="AD5" s="652"/>
      <c r="AE5" s="652"/>
      <c r="AF5" s="700" t="s">
        <v>179</v>
      </c>
      <c r="AG5" s="652"/>
      <c r="AH5" s="652"/>
      <c r="AI5" s="652"/>
      <c r="AJ5" s="657"/>
      <c r="AK5" s="652" t="s">
        <v>449</v>
      </c>
      <c r="AL5" s="652"/>
      <c r="AM5" s="652"/>
      <c r="AN5" s="652"/>
      <c r="AO5" s="653"/>
      <c r="AP5" s="651" t="s">
        <v>450</v>
      </c>
      <c r="AQ5" s="652"/>
      <c r="AR5" s="652"/>
      <c r="AS5" s="652"/>
      <c r="AT5" s="653"/>
      <c r="AU5" s="651" t="s">
        <v>452</v>
      </c>
      <c r="AV5" s="652"/>
      <c r="AW5" s="652"/>
      <c r="AX5" s="652"/>
      <c r="AY5" s="657"/>
      <c r="AZ5" s="56"/>
      <c r="BA5" s="56"/>
      <c r="BB5" s="56"/>
      <c r="BC5" s="56"/>
      <c r="BD5" s="56"/>
      <c r="BE5" s="67"/>
      <c r="BF5" s="67"/>
      <c r="BG5" s="67"/>
      <c r="BH5" s="67"/>
      <c r="BI5" s="67"/>
      <c r="BJ5" s="67"/>
      <c r="BK5" s="67"/>
      <c r="BL5" s="67"/>
      <c r="BM5" s="67"/>
      <c r="BN5" s="67"/>
      <c r="BO5" s="67"/>
      <c r="BP5" s="67"/>
      <c r="BQ5" s="659" t="s">
        <v>453</v>
      </c>
      <c r="BR5" s="660"/>
      <c r="BS5" s="660"/>
      <c r="BT5" s="660"/>
      <c r="BU5" s="660"/>
      <c r="BV5" s="660"/>
      <c r="BW5" s="660"/>
      <c r="BX5" s="660"/>
      <c r="BY5" s="660"/>
      <c r="BZ5" s="660"/>
      <c r="CA5" s="660"/>
      <c r="CB5" s="660"/>
      <c r="CC5" s="660"/>
      <c r="CD5" s="660"/>
      <c r="CE5" s="660"/>
      <c r="CF5" s="660"/>
      <c r="CG5" s="661"/>
      <c r="CH5" s="651" t="s">
        <v>371</v>
      </c>
      <c r="CI5" s="652"/>
      <c r="CJ5" s="652"/>
      <c r="CK5" s="652"/>
      <c r="CL5" s="653"/>
      <c r="CM5" s="651" t="s">
        <v>328</v>
      </c>
      <c r="CN5" s="652"/>
      <c r="CO5" s="652"/>
      <c r="CP5" s="652"/>
      <c r="CQ5" s="653"/>
      <c r="CR5" s="651" t="s">
        <v>249</v>
      </c>
      <c r="CS5" s="652"/>
      <c r="CT5" s="652"/>
      <c r="CU5" s="652"/>
      <c r="CV5" s="653"/>
      <c r="CW5" s="651" t="s">
        <v>53</v>
      </c>
      <c r="CX5" s="652"/>
      <c r="CY5" s="652"/>
      <c r="CZ5" s="652"/>
      <c r="DA5" s="653"/>
      <c r="DB5" s="651" t="s">
        <v>412</v>
      </c>
      <c r="DC5" s="652"/>
      <c r="DD5" s="652"/>
      <c r="DE5" s="652"/>
      <c r="DF5" s="653"/>
      <c r="DG5" s="983" t="s">
        <v>247</v>
      </c>
      <c r="DH5" s="984"/>
      <c r="DI5" s="984"/>
      <c r="DJ5" s="984"/>
      <c r="DK5" s="985"/>
      <c r="DL5" s="983" t="s">
        <v>454</v>
      </c>
      <c r="DM5" s="984"/>
      <c r="DN5" s="984"/>
      <c r="DO5" s="984"/>
      <c r="DP5" s="985"/>
      <c r="DQ5" s="651" t="s">
        <v>456</v>
      </c>
      <c r="DR5" s="652"/>
      <c r="DS5" s="652"/>
      <c r="DT5" s="652"/>
      <c r="DU5" s="653"/>
      <c r="DV5" s="651" t="s">
        <v>452</v>
      </c>
      <c r="DW5" s="652"/>
      <c r="DX5" s="652"/>
      <c r="DY5" s="652"/>
      <c r="DZ5" s="657"/>
      <c r="EA5" s="67"/>
    </row>
    <row r="6" spans="1:131" s="47"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701"/>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2">
      <c r="A7" s="51">
        <v>1</v>
      </c>
      <c r="B7" s="926" t="s">
        <v>267</v>
      </c>
      <c r="C7" s="927"/>
      <c r="D7" s="927"/>
      <c r="E7" s="927"/>
      <c r="F7" s="927"/>
      <c r="G7" s="927"/>
      <c r="H7" s="927"/>
      <c r="I7" s="927"/>
      <c r="J7" s="927"/>
      <c r="K7" s="927"/>
      <c r="L7" s="927"/>
      <c r="M7" s="927"/>
      <c r="N7" s="927"/>
      <c r="O7" s="927"/>
      <c r="P7" s="928"/>
      <c r="Q7" s="929">
        <v>2633</v>
      </c>
      <c r="R7" s="930"/>
      <c r="S7" s="930"/>
      <c r="T7" s="930"/>
      <c r="U7" s="930"/>
      <c r="V7" s="930">
        <v>2382</v>
      </c>
      <c r="W7" s="930"/>
      <c r="X7" s="930"/>
      <c r="Y7" s="930"/>
      <c r="Z7" s="930"/>
      <c r="AA7" s="930">
        <v>252</v>
      </c>
      <c r="AB7" s="930"/>
      <c r="AC7" s="930"/>
      <c r="AD7" s="930"/>
      <c r="AE7" s="974"/>
      <c r="AF7" s="975">
        <v>192</v>
      </c>
      <c r="AG7" s="976"/>
      <c r="AH7" s="976"/>
      <c r="AI7" s="976"/>
      <c r="AJ7" s="977"/>
      <c r="AK7" s="978">
        <v>29</v>
      </c>
      <c r="AL7" s="930"/>
      <c r="AM7" s="930"/>
      <c r="AN7" s="930"/>
      <c r="AO7" s="930"/>
      <c r="AP7" s="930">
        <v>1811</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t="s">
        <v>537</v>
      </c>
      <c r="BS7" s="926" t="s">
        <v>196</v>
      </c>
      <c r="BT7" s="927"/>
      <c r="BU7" s="927"/>
      <c r="BV7" s="927"/>
      <c r="BW7" s="927"/>
      <c r="BX7" s="927"/>
      <c r="BY7" s="927"/>
      <c r="BZ7" s="927"/>
      <c r="CA7" s="927"/>
      <c r="CB7" s="927"/>
      <c r="CC7" s="927"/>
      <c r="CD7" s="927"/>
      <c r="CE7" s="927"/>
      <c r="CF7" s="927"/>
      <c r="CG7" s="928"/>
      <c r="CH7" s="979">
        <v>-6</v>
      </c>
      <c r="CI7" s="980"/>
      <c r="CJ7" s="980"/>
      <c r="CK7" s="980"/>
      <c r="CL7" s="981"/>
      <c r="CM7" s="979">
        <v>16</v>
      </c>
      <c r="CN7" s="980"/>
      <c r="CO7" s="980"/>
      <c r="CP7" s="980"/>
      <c r="CQ7" s="981"/>
      <c r="CR7" s="979">
        <v>2</v>
      </c>
      <c r="CS7" s="980"/>
      <c r="CT7" s="980"/>
      <c r="CU7" s="980"/>
      <c r="CV7" s="981"/>
      <c r="CW7" s="979" t="s">
        <v>207</v>
      </c>
      <c r="CX7" s="980"/>
      <c r="CY7" s="980"/>
      <c r="CZ7" s="980"/>
      <c r="DA7" s="981"/>
      <c r="DB7" s="979" t="s">
        <v>207</v>
      </c>
      <c r="DC7" s="980"/>
      <c r="DD7" s="980"/>
      <c r="DE7" s="980"/>
      <c r="DF7" s="981"/>
      <c r="DG7" s="979" t="s">
        <v>207</v>
      </c>
      <c r="DH7" s="980"/>
      <c r="DI7" s="980"/>
      <c r="DJ7" s="980"/>
      <c r="DK7" s="981"/>
      <c r="DL7" s="979" t="s">
        <v>207</v>
      </c>
      <c r="DM7" s="980"/>
      <c r="DN7" s="980"/>
      <c r="DO7" s="980"/>
      <c r="DP7" s="981"/>
      <c r="DQ7" s="979" t="s">
        <v>207</v>
      </c>
      <c r="DR7" s="980"/>
      <c r="DS7" s="980"/>
      <c r="DT7" s="980"/>
      <c r="DU7" s="981"/>
      <c r="DV7" s="926"/>
      <c r="DW7" s="927"/>
      <c r="DX7" s="927"/>
      <c r="DY7" s="927"/>
      <c r="DZ7" s="982"/>
      <c r="EA7" s="67"/>
    </row>
    <row r="8" spans="1:131" s="47" customFormat="1" ht="26.25" customHeight="1" x14ac:dyDescent="0.2">
      <c r="A8" s="52">
        <v>2</v>
      </c>
      <c r="B8" s="676"/>
      <c r="C8" s="677"/>
      <c r="D8" s="677"/>
      <c r="E8" s="677"/>
      <c r="F8" s="677"/>
      <c r="G8" s="677"/>
      <c r="H8" s="677"/>
      <c r="I8" s="677"/>
      <c r="J8" s="677"/>
      <c r="K8" s="677"/>
      <c r="L8" s="677"/>
      <c r="M8" s="677"/>
      <c r="N8" s="677"/>
      <c r="O8" s="677"/>
      <c r="P8" s="678"/>
      <c r="Q8" s="920"/>
      <c r="R8" s="921"/>
      <c r="S8" s="921"/>
      <c r="T8" s="921"/>
      <c r="U8" s="921"/>
      <c r="V8" s="921"/>
      <c r="W8" s="921"/>
      <c r="X8" s="921"/>
      <c r="Y8" s="921"/>
      <c r="Z8" s="921"/>
      <c r="AA8" s="921"/>
      <c r="AB8" s="921"/>
      <c r="AC8" s="921"/>
      <c r="AD8" s="921"/>
      <c r="AE8" s="925"/>
      <c r="AF8" s="943"/>
      <c r="AG8" s="680"/>
      <c r="AH8" s="680"/>
      <c r="AI8" s="680"/>
      <c r="AJ8" s="944"/>
      <c r="AK8" s="924"/>
      <c r="AL8" s="921"/>
      <c r="AM8" s="921"/>
      <c r="AN8" s="921"/>
      <c r="AO8" s="921"/>
      <c r="AP8" s="921"/>
      <c r="AQ8" s="921"/>
      <c r="AR8" s="921"/>
      <c r="AS8" s="921"/>
      <c r="AT8" s="921"/>
      <c r="AU8" s="922"/>
      <c r="AV8" s="922"/>
      <c r="AW8" s="922"/>
      <c r="AX8" s="922"/>
      <c r="AY8" s="923"/>
      <c r="AZ8" s="56"/>
      <c r="BA8" s="56"/>
      <c r="BB8" s="56"/>
      <c r="BC8" s="56"/>
      <c r="BD8" s="56"/>
      <c r="BE8" s="67"/>
      <c r="BF8" s="67"/>
      <c r="BG8" s="67"/>
      <c r="BH8" s="67"/>
      <c r="BI8" s="67"/>
      <c r="BJ8" s="67"/>
      <c r="BK8" s="67"/>
      <c r="BL8" s="67"/>
      <c r="BM8" s="67"/>
      <c r="BN8" s="67"/>
      <c r="BO8" s="67"/>
      <c r="BP8" s="67"/>
      <c r="BQ8" s="52">
        <v>2</v>
      </c>
      <c r="BR8" s="72"/>
      <c r="BS8" s="676"/>
      <c r="BT8" s="677"/>
      <c r="BU8" s="677"/>
      <c r="BV8" s="677"/>
      <c r="BW8" s="677"/>
      <c r="BX8" s="677"/>
      <c r="BY8" s="677"/>
      <c r="BZ8" s="677"/>
      <c r="CA8" s="677"/>
      <c r="CB8" s="677"/>
      <c r="CC8" s="677"/>
      <c r="CD8" s="677"/>
      <c r="CE8" s="677"/>
      <c r="CF8" s="677"/>
      <c r="CG8" s="678"/>
      <c r="CH8" s="679"/>
      <c r="CI8" s="680"/>
      <c r="CJ8" s="680"/>
      <c r="CK8" s="680"/>
      <c r="CL8" s="681"/>
      <c r="CM8" s="679"/>
      <c r="CN8" s="680"/>
      <c r="CO8" s="680"/>
      <c r="CP8" s="680"/>
      <c r="CQ8" s="681"/>
      <c r="CR8" s="679"/>
      <c r="CS8" s="680"/>
      <c r="CT8" s="680"/>
      <c r="CU8" s="680"/>
      <c r="CV8" s="681"/>
      <c r="CW8" s="679"/>
      <c r="CX8" s="680"/>
      <c r="CY8" s="680"/>
      <c r="CZ8" s="680"/>
      <c r="DA8" s="681"/>
      <c r="DB8" s="679"/>
      <c r="DC8" s="680"/>
      <c r="DD8" s="680"/>
      <c r="DE8" s="680"/>
      <c r="DF8" s="681"/>
      <c r="DG8" s="679"/>
      <c r="DH8" s="680"/>
      <c r="DI8" s="680"/>
      <c r="DJ8" s="680"/>
      <c r="DK8" s="681"/>
      <c r="DL8" s="679"/>
      <c r="DM8" s="680"/>
      <c r="DN8" s="680"/>
      <c r="DO8" s="680"/>
      <c r="DP8" s="681"/>
      <c r="DQ8" s="679"/>
      <c r="DR8" s="680"/>
      <c r="DS8" s="680"/>
      <c r="DT8" s="680"/>
      <c r="DU8" s="681"/>
      <c r="DV8" s="676"/>
      <c r="DW8" s="677"/>
      <c r="DX8" s="677"/>
      <c r="DY8" s="677"/>
      <c r="DZ8" s="682"/>
      <c r="EA8" s="67"/>
    </row>
    <row r="9" spans="1:131" s="47" customFormat="1" ht="26.25" customHeight="1" x14ac:dyDescent="0.2">
      <c r="A9" s="52">
        <v>3</v>
      </c>
      <c r="B9" s="676"/>
      <c r="C9" s="677"/>
      <c r="D9" s="677"/>
      <c r="E9" s="677"/>
      <c r="F9" s="677"/>
      <c r="G9" s="677"/>
      <c r="H9" s="677"/>
      <c r="I9" s="677"/>
      <c r="J9" s="677"/>
      <c r="K9" s="677"/>
      <c r="L9" s="677"/>
      <c r="M9" s="677"/>
      <c r="N9" s="677"/>
      <c r="O9" s="677"/>
      <c r="P9" s="678"/>
      <c r="Q9" s="920"/>
      <c r="R9" s="921"/>
      <c r="S9" s="921"/>
      <c r="T9" s="921"/>
      <c r="U9" s="921"/>
      <c r="V9" s="921"/>
      <c r="W9" s="921"/>
      <c r="X9" s="921"/>
      <c r="Y9" s="921"/>
      <c r="Z9" s="921"/>
      <c r="AA9" s="921"/>
      <c r="AB9" s="921"/>
      <c r="AC9" s="921"/>
      <c r="AD9" s="921"/>
      <c r="AE9" s="925"/>
      <c r="AF9" s="943"/>
      <c r="AG9" s="680"/>
      <c r="AH9" s="680"/>
      <c r="AI9" s="680"/>
      <c r="AJ9" s="944"/>
      <c r="AK9" s="924"/>
      <c r="AL9" s="921"/>
      <c r="AM9" s="921"/>
      <c r="AN9" s="921"/>
      <c r="AO9" s="921"/>
      <c r="AP9" s="921"/>
      <c r="AQ9" s="921"/>
      <c r="AR9" s="921"/>
      <c r="AS9" s="921"/>
      <c r="AT9" s="921"/>
      <c r="AU9" s="922"/>
      <c r="AV9" s="922"/>
      <c r="AW9" s="922"/>
      <c r="AX9" s="922"/>
      <c r="AY9" s="923"/>
      <c r="AZ9" s="56"/>
      <c r="BA9" s="56"/>
      <c r="BB9" s="56"/>
      <c r="BC9" s="56"/>
      <c r="BD9" s="56"/>
      <c r="BE9" s="67"/>
      <c r="BF9" s="67"/>
      <c r="BG9" s="67"/>
      <c r="BH9" s="67"/>
      <c r="BI9" s="67"/>
      <c r="BJ9" s="67"/>
      <c r="BK9" s="67"/>
      <c r="BL9" s="67"/>
      <c r="BM9" s="67"/>
      <c r="BN9" s="67"/>
      <c r="BO9" s="67"/>
      <c r="BP9" s="67"/>
      <c r="BQ9" s="52">
        <v>3</v>
      </c>
      <c r="BR9" s="72"/>
      <c r="BS9" s="676"/>
      <c r="BT9" s="677"/>
      <c r="BU9" s="677"/>
      <c r="BV9" s="677"/>
      <c r="BW9" s="677"/>
      <c r="BX9" s="677"/>
      <c r="BY9" s="677"/>
      <c r="BZ9" s="677"/>
      <c r="CA9" s="677"/>
      <c r="CB9" s="677"/>
      <c r="CC9" s="677"/>
      <c r="CD9" s="677"/>
      <c r="CE9" s="677"/>
      <c r="CF9" s="677"/>
      <c r="CG9" s="678"/>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82"/>
      <c r="EA9" s="67"/>
    </row>
    <row r="10" spans="1:131" s="47" customFormat="1" ht="26.25" customHeight="1" x14ac:dyDescent="0.2">
      <c r="A10" s="52">
        <v>4</v>
      </c>
      <c r="B10" s="676"/>
      <c r="C10" s="677"/>
      <c r="D10" s="677"/>
      <c r="E10" s="677"/>
      <c r="F10" s="677"/>
      <c r="G10" s="677"/>
      <c r="H10" s="677"/>
      <c r="I10" s="677"/>
      <c r="J10" s="677"/>
      <c r="K10" s="677"/>
      <c r="L10" s="677"/>
      <c r="M10" s="677"/>
      <c r="N10" s="677"/>
      <c r="O10" s="677"/>
      <c r="P10" s="678"/>
      <c r="Q10" s="920"/>
      <c r="R10" s="921"/>
      <c r="S10" s="921"/>
      <c r="T10" s="921"/>
      <c r="U10" s="921"/>
      <c r="V10" s="921"/>
      <c r="W10" s="921"/>
      <c r="X10" s="921"/>
      <c r="Y10" s="921"/>
      <c r="Z10" s="921"/>
      <c r="AA10" s="921"/>
      <c r="AB10" s="921"/>
      <c r="AC10" s="921"/>
      <c r="AD10" s="921"/>
      <c r="AE10" s="925"/>
      <c r="AF10" s="943"/>
      <c r="AG10" s="680"/>
      <c r="AH10" s="680"/>
      <c r="AI10" s="680"/>
      <c r="AJ10" s="944"/>
      <c r="AK10" s="924"/>
      <c r="AL10" s="921"/>
      <c r="AM10" s="921"/>
      <c r="AN10" s="921"/>
      <c r="AO10" s="921"/>
      <c r="AP10" s="921"/>
      <c r="AQ10" s="921"/>
      <c r="AR10" s="921"/>
      <c r="AS10" s="921"/>
      <c r="AT10" s="921"/>
      <c r="AU10" s="922"/>
      <c r="AV10" s="922"/>
      <c r="AW10" s="922"/>
      <c r="AX10" s="922"/>
      <c r="AY10" s="923"/>
      <c r="AZ10" s="56"/>
      <c r="BA10" s="56"/>
      <c r="BB10" s="56"/>
      <c r="BC10" s="56"/>
      <c r="BD10" s="56"/>
      <c r="BE10" s="67"/>
      <c r="BF10" s="67"/>
      <c r="BG10" s="67"/>
      <c r="BH10" s="67"/>
      <c r="BI10" s="67"/>
      <c r="BJ10" s="67"/>
      <c r="BK10" s="67"/>
      <c r="BL10" s="67"/>
      <c r="BM10" s="67"/>
      <c r="BN10" s="67"/>
      <c r="BO10" s="67"/>
      <c r="BP10" s="67"/>
      <c r="BQ10" s="52">
        <v>4</v>
      </c>
      <c r="BR10" s="72"/>
      <c r="BS10" s="676"/>
      <c r="BT10" s="677"/>
      <c r="BU10" s="677"/>
      <c r="BV10" s="677"/>
      <c r="BW10" s="677"/>
      <c r="BX10" s="677"/>
      <c r="BY10" s="677"/>
      <c r="BZ10" s="677"/>
      <c r="CA10" s="677"/>
      <c r="CB10" s="677"/>
      <c r="CC10" s="677"/>
      <c r="CD10" s="677"/>
      <c r="CE10" s="677"/>
      <c r="CF10" s="677"/>
      <c r="CG10" s="678"/>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82"/>
      <c r="EA10" s="67"/>
    </row>
    <row r="11" spans="1:131" s="47" customFormat="1" ht="26.25" customHeight="1" x14ac:dyDescent="0.2">
      <c r="A11" s="52">
        <v>5</v>
      </c>
      <c r="B11" s="676"/>
      <c r="C11" s="677"/>
      <c r="D11" s="677"/>
      <c r="E11" s="677"/>
      <c r="F11" s="677"/>
      <c r="G11" s="677"/>
      <c r="H11" s="677"/>
      <c r="I11" s="677"/>
      <c r="J11" s="677"/>
      <c r="K11" s="677"/>
      <c r="L11" s="677"/>
      <c r="M11" s="677"/>
      <c r="N11" s="677"/>
      <c r="O11" s="677"/>
      <c r="P11" s="678"/>
      <c r="Q11" s="920"/>
      <c r="R11" s="921"/>
      <c r="S11" s="921"/>
      <c r="T11" s="921"/>
      <c r="U11" s="921"/>
      <c r="V11" s="921"/>
      <c r="W11" s="921"/>
      <c r="X11" s="921"/>
      <c r="Y11" s="921"/>
      <c r="Z11" s="921"/>
      <c r="AA11" s="921"/>
      <c r="AB11" s="921"/>
      <c r="AC11" s="921"/>
      <c r="AD11" s="921"/>
      <c r="AE11" s="925"/>
      <c r="AF11" s="943"/>
      <c r="AG11" s="680"/>
      <c r="AH11" s="680"/>
      <c r="AI11" s="680"/>
      <c r="AJ11" s="944"/>
      <c r="AK11" s="924"/>
      <c r="AL11" s="921"/>
      <c r="AM11" s="921"/>
      <c r="AN11" s="921"/>
      <c r="AO11" s="921"/>
      <c r="AP11" s="921"/>
      <c r="AQ11" s="921"/>
      <c r="AR11" s="921"/>
      <c r="AS11" s="921"/>
      <c r="AT11" s="921"/>
      <c r="AU11" s="922"/>
      <c r="AV11" s="922"/>
      <c r="AW11" s="922"/>
      <c r="AX11" s="922"/>
      <c r="AY11" s="923"/>
      <c r="AZ11" s="56"/>
      <c r="BA11" s="56"/>
      <c r="BB11" s="56"/>
      <c r="BC11" s="56"/>
      <c r="BD11" s="56"/>
      <c r="BE11" s="67"/>
      <c r="BF11" s="67"/>
      <c r="BG11" s="67"/>
      <c r="BH11" s="67"/>
      <c r="BI11" s="67"/>
      <c r="BJ11" s="67"/>
      <c r="BK11" s="67"/>
      <c r="BL11" s="67"/>
      <c r="BM11" s="67"/>
      <c r="BN11" s="67"/>
      <c r="BO11" s="67"/>
      <c r="BP11" s="67"/>
      <c r="BQ11" s="52">
        <v>5</v>
      </c>
      <c r="BR11" s="72"/>
      <c r="BS11" s="676"/>
      <c r="BT11" s="677"/>
      <c r="BU11" s="677"/>
      <c r="BV11" s="677"/>
      <c r="BW11" s="677"/>
      <c r="BX11" s="677"/>
      <c r="BY11" s="677"/>
      <c r="BZ11" s="677"/>
      <c r="CA11" s="677"/>
      <c r="CB11" s="677"/>
      <c r="CC11" s="677"/>
      <c r="CD11" s="677"/>
      <c r="CE11" s="677"/>
      <c r="CF11" s="677"/>
      <c r="CG11" s="678"/>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82"/>
      <c r="EA11" s="67"/>
    </row>
    <row r="12" spans="1:131" s="47" customFormat="1" ht="26.25" customHeight="1" x14ac:dyDescent="0.2">
      <c r="A12" s="52">
        <v>6</v>
      </c>
      <c r="B12" s="676"/>
      <c r="C12" s="677"/>
      <c r="D12" s="677"/>
      <c r="E12" s="677"/>
      <c r="F12" s="677"/>
      <c r="G12" s="677"/>
      <c r="H12" s="677"/>
      <c r="I12" s="677"/>
      <c r="J12" s="677"/>
      <c r="K12" s="677"/>
      <c r="L12" s="677"/>
      <c r="M12" s="677"/>
      <c r="N12" s="677"/>
      <c r="O12" s="677"/>
      <c r="P12" s="678"/>
      <c r="Q12" s="920"/>
      <c r="R12" s="921"/>
      <c r="S12" s="921"/>
      <c r="T12" s="921"/>
      <c r="U12" s="921"/>
      <c r="V12" s="921"/>
      <c r="W12" s="921"/>
      <c r="X12" s="921"/>
      <c r="Y12" s="921"/>
      <c r="Z12" s="921"/>
      <c r="AA12" s="921"/>
      <c r="AB12" s="921"/>
      <c r="AC12" s="921"/>
      <c r="AD12" s="921"/>
      <c r="AE12" s="925"/>
      <c r="AF12" s="943"/>
      <c r="AG12" s="680"/>
      <c r="AH12" s="680"/>
      <c r="AI12" s="680"/>
      <c r="AJ12" s="944"/>
      <c r="AK12" s="924"/>
      <c r="AL12" s="921"/>
      <c r="AM12" s="921"/>
      <c r="AN12" s="921"/>
      <c r="AO12" s="921"/>
      <c r="AP12" s="921"/>
      <c r="AQ12" s="921"/>
      <c r="AR12" s="921"/>
      <c r="AS12" s="921"/>
      <c r="AT12" s="921"/>
      <c r="AU12" s="922"/>
      <c r="AV12" s="922"/>
      <c r="AW12" s="922"/>
      <c r="AX12" s="922"/>
      <c r="AY12" s="923"/>
      <c r="AZ12" s="56"/>
      <c r="BA12" s="56"/>
      <c r="BB12" s="56"/>
      <c r="BC12" s="56"/>
      <c r="BD12" s="56"/>
      <c r="BE12" s="67"/>
      <c r="BF12" s="67"/>
      <c r="BG12" s="67"/>
      <c r="BH12" s="67"/>
      <c r="BI12" s="67"/>
      <c r="BJ12" s="67"/>
      <c r="BK12" s="67"/>
      <c r="BL12" s="67"/>
      <c r="BM12" s="67"/>
      <c r="BN12" s="67"/>
      <c r="BO12" s="67"/>
      <c r="BP12" s="67"/>
      <c r="BQ12" s="52">
        <v>6</v>
      </c>
      <c r="BR12" s="72"/>
      <c r="BS12" s="676"/>
      <c r="BT12" s="677"/>
      <c r="BU12" s="677"/>
      <c r="BV12" s="677"/>
      <c r="BW12" s="677"/>
      <c r="BX12" s="677"/>
      <c r="BY12" s="677"/>
      <c r="BZ12" s="677"/>
      <c r="CA12" s="677"/>
      <c r="CB12" s="677"/>
      <c r="CC12" s="677"/>
      <c r="CD12" s="677"/>
      <c r="CE12" s="677"/>
      <c r="CF12" s="677"/>
      <c r="CG12" s="678"/>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82"/>
      <c r="EA12" s="67"/>
    </row>
    <row r="13" spans="1:131" s="47" customFormat="1" ht="26.25" customHeight="1" x14ac:dyDescent="0.2">
      <c r="A13" s="52">
        <v>7</v>
      </c>
      <c r="B13" s="676"/>
      <c r="C13" s="677"/>
      <c r="D13" s="677"/>
      <c r="E13" s="677"/>
      <c r="F13" s="677"/>
      <c r="G13" s="677"/>
      <c r="H13" s="677"/>
      <c r="I13" s="677"/>
      <c r="J13" s="677"/>
      <c r="K13" s="677"/>
      <c r="L13" s="677"/>
      <c r="M13" s="677"/>
      <c r="N13" s="677"/>
      <c r="O13" s="677"/>
      <c r="P13" s="678"/>
      <c r="Q13" s="920"/>
      <c r="R13" s="921"/>
      <c r="S13" s="921"/>
      <c r="T13" s="921"/>
      <c r="U13" s="921"/>
      <c r="V13" s="921"/>
      <c r="W13" s="921"/>
      <c r="X13" s="921"/>
      <c r="Y13" s="921"/>
      <c r="Z13" s="921"/>
      <c r="AA13" s="921"/>
      <c r="AB13" s="921"/>
      <c r="AC13" s="921"/>
      <c r="AD13" s="921"/>
      <c r="AE13" s="925"/>
      <c r="AF13" s="943"/>
      <c r="AG13" s="680"/>
      <c r="AH13" s="680"/>
      <c r="AI13" s="680"/>
      <c r="AJ13" s="944"/>
      <c r="AK13" s="924"/>
      <c r="AL13" s="921"/>
      <c r="AM13" s="921"/>
      <c r="AN13" s="921"/>
      <c r="AO13" s="921"/>
      <c r="AP13" s="921"/>
      <c r="AQ13" s="921"/>
      <c r="AR13" s="921"/>
      <c r="AS13" s="921"/>
      <c r="AT13" s="921"/>
      <c r="AU13" s="922"/>
      <c r="AV13" s="922"/>
      <c r="AW13" s="922"/>
      <c r="AX13" s="922"/>
      <c r="AY13" s="923"/>
      <c r="AZ13" s="56"/>
      <c r="BA13" s="56"/>
      <c r="BB13" s="56"/>
      <c r="BC13" s="56"/>
      <c r="BD13" s="56"/>
      <c r="BE13" s="67"/>
      <c r="BF13" s="67"/>
      <c r="BG13" s="67"/>
      <c r="BH13" s="67"/>
      <c r="BI13" s="67"/>
      <c r="BJ13" s="67"/>
      <c r="BK13" s="67"/>
      <c r="BL13" s="67"/>
      <c r="BM13" s="67"/>
      <c r="BN13" s="67"/>
      <c r="BO13" s="67"/>
      <c r="BP13" s="67"/>
      <c r="BQ13" s="52">
        <v>7</v>
      </c>
      <c r="BR13" s="72"/>
      <c r="BS13" s="676"/>
      <c r="BT13" s="677"/>
      <c r="BU13" s="677"/>
      <c r="BV13" s="677"/>
      <c r="BW13" s="677"/>
      <c r="BX13" s="677"/>
      <c r="BY13" s="677"/>
      <c r="BZ13" s="677"/>
      <c r="CA13" s="677"/>
      <c r="CB13" s="677"/>
      <c r="CC13" s="677"/>
      <c r="CD13" s="677"/>
      <c r="CE13" s="677"/>
      <c r="CF13" s="677"/>
      <c r="CG13" s="678"/>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82"/>
      <c r="EA13" s="67"/>
    </row>
    <row r="14" spans="1:131" s="47" customFormat="1" ht="26.25" customHeight="1" x14ac:dyDescent="0.2">
      <c r="A14" s="52">
        <v>8</v>
      </c>
      <c r="B14" s="676"/>
      <c r="C14" s="677"/>
      <c r="D14" s="677"/>
      <c r="E14" s="677"/>
      <c r="F14" s="677"/>
      <c r="G14" s="677"/>
      <c r="H14" s="677"/>
      <c r="I14" s="677"/>
      <c r="J14" s="677"/>
      <c r="K14" s="677"/>
      <c r="L14" s="677"/>
      <c r="M14" s="677"/>
      <c r="N14" s="677"/>
      <c r="O14" s="677"/>
      <c r="P14" s="678"/>
      <c r="Q14" s="920"/>
      <c r="R14" s="921"/>
      <c r="S14" s="921"/>
      <c r="T14" s="921"/>
      <c r="U14" s="921"/>
      <c r="V14" s="921"/>
      <c r="W14" s="921"/>
      <c r="X14" s="921"/>
      <c r="Y14" s="921"/>
      <c r="Z14" s="921"/>
      <c r="AA14" s="921"/>
      <c r="AB14" s="921"/>
      <c r="AC14" s="921"/>
      <c r="AD14" s="921"/>
      <c r="AE14" s="925"/>
      <c r="AF14" s="943"/>
      <c r="AG14" s="680"/>
      <c r="AH14" s="680"/>
      <c r="AI14" s="680"/>
      <c r="AJ14" s="944"/>
      <c r="AK14" s="924"/>
      <c r="AL14" s="921"/>
      <c r="AM14" s="921"/>
      <c r="AN14" s="921"/>
      <c r="AO14" s="921"/>
      <c r="AP14" s="921"/>
      <c r="AQ14" s="921"/>
      <c r="AR14" s="921"/>
      <c r="AS14" s="921"/>
      <c r="AT14" s="921"/>
      <c r="AU14" s="922"/>
      <c r="AV14" s="922"/>
      <c r="AW14" s="922"/>
      <c r="AX14" s="922"/>
      <c r="AY14" s="923"/>
      <c r="AZ14" s="56"/>
      <c r="BA14" s="56"/>
      <c r="BB14" s="56"/>
      <c r="BC14" s="56"/>
      <c r="BD14" s="56"/>
      <c r="BE14" s="67"/>
      <c r="BF14" s="67"/>
      <c r="BG14" s="67"/>
      <c r="BH14" s="67"/>
      <c r="BI14" s="67"/>
      <c r="BJ14" s="67"/>
      <c r="BK14" s="67"/>
      <c r="BL14" s="67"/>
      <c r="BM14" s="67"/>
      <c r="BN14" s="67"/>
      <c r="BO14" s="67"/>
      <c r="BP14" s="67"/>
      <c r="BQ14" s="52">
        <v>8</v>
      </c>
      <c r="BR14" s="72"/>
      <c r="BS14" s="676"/>
      <c r="BT14" s="677"/>
      <c r="BU14" s="677"/>
      <c r="BV14" s="677"/>
      <c r="BW14" s="677"/>
      <c r="BX14" s="677"/>
      <c r="BY14" s="677"/>
      <c r="BZ14" s="677"/>
      <c r="CA14" s="677"/>
      <c r="CB14" s="677"/>
      <c r="CC14" s="677"/>
      <c r="CD14" s="677"/>
      <c r="CE14" s="677"/>
      <c r="CF14" s="677"/>
      <c r="CG14" s="678"/>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82"/>
      <c r="EA14" s="67"/>
    </row>
    <row r="15" spans="1:131" s="47" customFormat="1" ht="26.25" customHeight="1" x14ac:dyDescent="0.2">
      <c r="A15" s="52">
        <v>9</v>
      </c>
      <c r="B15" s="676"/>
      <c r="C15" s="677"/>
      <c r="D15" s="677"/>
      <c r="E15" s="677"/>
      <c r="F15" s="677"/>
      <c r="G15" s="677"/>
      <c r="H15" s="677"/>
      <c r="I15" s="677"/>
      <c r="J15" s="677"/>
      <c r="K15" s="677"/>
      <c r="L15" s="677"/>
      <c r="M15" s="677"/>
      <c r="N15" s="677"/>
      <c r="O15" s="677"/>
      <c r="P15" s="678"/>
      <c r="Q15" s="920"/>
      <c r="R15" s="921"/>
      <c r="S15" s="921"/>
      <c r="T15" s="921"/>
      <c r="U15" s="921"/>
      <c r="V15" s="921"/>
      <c r="W15" s="921"/>
      <c r="X15" s="921"/>
      <c r="Y15" s="921"/>
      <c r="Z15" s="921"/>
      <c r="AA15" s="921"/>
      <c r="AB15" s="921"/>
      <c r="AC15" s="921"/>
      <c r="AD15" s="921"/>
      <c r="AE15" s="925"/>
      <c r="AF15" s="943"/>
      <c r="AG15" s="680"/>
      <c r="AH15" s="680"/>
      <c r="AI15" s="680"/>
      <c r="AJ15" s="944"/>
      <c r="AK15" s="924"/>
      <c r="AL15" s="921"/>
      <c r="AM15" s="921"/>
      <c r="AN15" s="921"/>
      <c r="AO15" s="921"/>
      <c r="AP15" s="921"/>
      <c r="AQ15" s="921"/>
      <c r="AR15" s="921"/>
      <c r="AS15" s="921"/>
      <c r="AT15" s="921"/>
      <c r="AU15" s="922"/>
      <c r="AV15" s="922"/>
      <c r="AW15" s="922"/>
      <c r="AX15" s="922"/>
      <c r="AY15" s="923"/>
      <c r="AZ15" s="56"/>
      <c r="BA15" s="56"/>
      <c r="BB15" s="56"/>
      <c r="BC15" s="56"/>
      <c r="BD15" s="56"/>
      <c r="BE15" s="67"/>
      <c r="BF15" s="67"/>
      <c r="BG15" s="67"/>
      <c r="BH15" s="67"/>
      <c r="BI15" s="67"/>
      <c r="BJ15" s="67"/>
      <c r="BK15" s="67"/>
      <c r="BL15" s="67"/>
      <c r="BM15" s="67"/>
      <c r="BN15" s="67"/>
      <c r="BO15" s="67"/>
      <c r="BP15" s="67"/>
      <c r="BQ15" s="52">
        <v>9</v>
      </c>
      <c r="BR15" s="72"/>
      <c r="BS15" s="676"/>
      <c r="BT15" s="677"/>
      <c r="BU15" s="677"/>
      <c r="BV15" s="677"/>
      <c r="BW15" s="677"/>
      <c r="BX15" s="677"/>
      <c r="BY15" s="677"/>
      <c r="BZ15" s="677"/>
      <c r="CA15" s="677"/>
      <c r="CB15" s="677"/>
      <c r="CC15" s="677"/>
      <c r="CD15" s="677"/>
      <c r="CE15" s="677"/>
      <c r="CF15" s="677"/>
      <c r="CG15" s="678"/>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82"/>
      <c r="EA15" s="67"/>
    </row>
    <row r="16" spans="1:131" s="47" customFormat="1" ht="26.25" customHeight="1" x14ac:dyDescent="0.2">
      <c r="A16" s="52">
        <v>10</v>
      </c>
      <c r="B16" s="676"/>
      <c r="C16" s="677"/>
      <c r="D16" s="677"/>
      <c r="E16" s="677"/>
      <c r="F16" s="677"/>
      <c r="G16" s="677"/>
      <c r="H16" s="677"/>
      <c r="I16" s="677"/>
      <c r="J16" s="677"/>
      <c r="K16" s="677"/>
      <c r="L16" s="677"/>
      <c r="M16" s="677"/>
      <c r="N16" s="677"/>
      <c r="O16" s="677"/>
      <c r="P16" s="678"/>
      <c r="Q16" s="920"/>
      <c r="R16" s="921"/>
      <c r="S16" s="921"/>
      <c r="T16" s="921"/>
      <c r="U16" s="921"/>
      <c r="V16" s="921"/>
      <c r="W16" s="921"/>
      <c r="X16" s="921"/>
      <c r="Y16" s="921"/>
      <c r="Z16" s="921"/>
      <c r="AA16" s="921"/>
      <c r="AB16" s="921"/>
      <c r="AC16" s="921"/>
      <c r="AD16" s="921"/>
      <c r="AE16" s="925"/>
      <c r="AF16" s="943"/>
      <c r="AG16" s="680"/>
      <c r="AH16" s="680"/>
      <c r="AI16" s="680"/>
      <c r="AJ16" s="944"/>
      <c r="AK16" s="924"/>
      <c r="AL16" s="921"/>
      <c r="AM16" s="921"/>
      <c r="AN16" s="921"/>
      <c r="AO16" s="921"/>
      <c r="AP16" s="921"/>
      <c r="AQ16" s="921"/>
      <c r="AR16" s="921"/>
      <c r="AS16" s="921"/>
      <c r="AT16" s="921"/>
      <c r="AU16" s="922"/>
      <c r="AV16" s="922"/>
      <c r="AW16" s="922"/>
      <c r="AX16" s="922"/>
      <c r="AY16" s="923"/>
      <c r="AZ16" s="56"/>
      <c r="BA16" s="56"/>
      <c r="BB16" s="56"/>
      <c r="BC16" s="56"/>
      <c r="BD16" s="56"/>
      <c r="BE16" s="67"/>
      <c r="BF16" s="67"/>
      <c r="BG16" s="67"/>
      <c r="BH16" s="67"/>
      <c r="BI16" s="67"/>
      <c r="BJ16" s="67"/>
      <c r="BK16" s="67"/>
      <c r="BL16" s="67"/>
      <c r="BM16" s="67"/>
      <c r="BN16" s="67"/>
      <c r="BO16" s="67"/>
      <c r="BP16" s="67"/>
      <c r="BQ16" s="52">
        <v>10</v>
      </c>
      <c r="BR16" s="72"/>
      <c r="BS16" s="676"/>
      <c r="BT16" s="677"/>
      <c r="BU16" s="677"/>
      <c r="BV16" s="677"/>
      <c r="BW16" s="677"/>
      <c r="BX16" s="677"/>
      <c r="BY16" s="677"/>
      <c r="BZ16" s="677"/>
      <c r="CA16" s="677"/>
      <c r="CB16" s="677"/>
      <c r="CC16" s="677"/>
      <c r="CD16" s="677"/>
      <c r="CE16" s="677"/>
      <c r="CF16" s="677"/>
      <c r="CG16" s="678"/>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82"/>
      <c r="EA16" s="67"/>
    </row>
    <row r="17" spans="1:131" s="47" customFormat="1" ht="26.25" customHeight="1" x14ac:dyDescent="0.2">
      <c r="A17" s="52">
        <v>11</v>
      </c>
      <c r="B17" s="676"/>
      <c r="C17" s="677"/>
      <c r="D17" s="677"/>
      <c r="E17" s="677"/>
      <c r="F17" s="677"/>
      <c r="G17" s="677"/>
      <c r="H17" s="677"/>
      <c r="I17" s="677"/>
      <c r="J17" s="677"/>
      <c r="K17" s="677"/>
      <c r="L17" s="677"/>
      <c r="M17" s="677"/>
      <c r="N17" s="677"/>
      <c r="O17" s="677"/>
      <c r="P17" s="678"/>
      <c r="Q17" s="920"/>
      <c r="R17" s="921"/>
      <c r="S17" s="921"/>
      <c r="T17" s="921"/>
      <c r="U17" s="921"/>
      <c r="V17" s="921"/>
      <c r="W17" s="921"/>
      <c r="X17" s="921"/>
      <c r="Y17" s="921"/>
      <c r="Z17" s="921"/>
      <c r="AA17" s="921"/>
      <c r="AB17" s="921"/>
      <c r="AC17" s="921"/>
      <c r="AD17" s="921"/>
      <c r="AE17" s="925"/>
      <c r="AF17" s="943"/>
      <c r="AG17" s="680"/>
      <c r="AH17" s="680"/>
      <c r="AI17" s="680"/>
      <c r="AJ17" s="944"/>
      <c r="AK17" s="924"/>
      <c r="AL17" s="921"/>
      <c r="AM17" s="921"/>
      <c r="AN17" s="921"/>
      <c r="AO17" s="921"/>
      <c r="AP17" s="921"/>
      <c r="AQ17" s="921"/>
      <c r="AR17" s="921"/>
      <c r="AS17" s="921"/>
      <c r="AT17" s="921"/>
      <c r="AU17" s="922"/>
      <c r="AV17" s="922"/>
      <c r="AW17" s="922"/>
      <c r="AX17" s="922"/>
      <c r="AY17" s="923"/>
      <c r="AZ17" s="56"/>
      <c r="BA17" s="56"/>
      <c r="BB17" s="56"/>
      <c r="BC17" s="56"/>
      <c r="BD17" s="56"/>
      <c r="BE17" s="67"/>
      <c r="BF17" s="67"/>
      <c r="BG17" s="67"/>
      <c r="BH17" s="67"/>
      <c r="BI17" s="67"/>
      <c r="BJ17" s="67"/>
      <c r="BK17" s="67"/>
      <c r="BL17" s="67"/>
      <c r="BM17" s="67"/>
      <c r="BN17" s="67"/>
      <c r="BO17" s="67"/>
      <c r="BP17" s="67"/>
      <c r="BQ17" s="52">
        <v>11</v>
      </c>
      <c r="BR17" s="72"/>
      <c r="BS17" s="676"/>
      <c r="BT17" s="677"/>
      <c r="BU17" s="677"/>
      <c r="BV17" s="677"/>
      <c r="BW17" s="677"/>
      <c r="BX17" s="677"/>
      <c r="BY17" s="677"/>
      <c r="BZ17" s="677"/>
      <c r="CA17" s="677"/>
      <c r="CB17" s="677"/>
      <c r="CC17" s="677"/>
      <c r="CD17" s="677"/>
      <c r="CE17" s="677"/>
      <c r="CF17" s="677"/>
      <c r="CG17" s="678"/>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82"/>
      <c r="EA17" s="67"/>
    </row>
    <row r="18" spans="1:131" s="47" customFormat="1" ht="26.25" customHeight="1" x14ac:dyDescent="0.2">
      <c r="A18" s="52">
        <v>12</v>
      </c>
      <c r="B18" s="676"/>
      <c r="C18" s="677"/>
      <c r="D18" s="677"/>
      <c r="E18" s="677"/>
      <c r="F18" s="677"/>
      <c r="G18" s="677"/>
      <c r="H18" s="677"/>
      <c r="I18" s="677"/>
      <c r="J18" s="677"/>
      <c r="K18" s="677"/>
      <c r="L18" s="677"/>
      <c r="M18" s="677"/>
      <c r="N18" s="677"/>
      <c r="O18" s="677"/>
      <c r="P18" s="678"/>
      <c r="Q18" s="920"/>
      <c r="R18" s="921"/>
      <c r="S18" s="921"/>
      <c r="T18" s="921"/>
      <c r="U18" s="921"/>
      <c r="V18" s="921"/>
      <c r="W18" s="921"/>
      <c r="X18" s="921"/>
      <c r="Y18" s="921"/>
      <c r="Z18" s="921"/>
      <c r="AA18" s="921"/>
      <c r="AB18" s="921"/>
      <c r="AC18" s="921"/>
      <c r="AD18" s="921"/>
      <c r="AE18" s="925"/>
      <c r="AF18" s="943"/>
      <c r="AG18" s="680"/>
      <c r="AH18" s="680"/>
      <c r="AI18" s="680"/>
      <c r="AJ18" s="944"/>
      <c r="AK18" s="924"/>
      <c r="AL18" s="921"/>
      <c r="AM18" s="921"/>
      <c r="AN18" s="921"/>
      <c r="AO18" s="921"/>
      <c r="AP18" s="921"/>
      <c r="AQ18" s="921"/>
      <c r="AR18" s="921"/>
      <c r="AS18" s="921"/>
      <c r="AT18" s="921"/>
      <c r="AU18" s="922"/>
      <c r="AV18" s="922"/>
      <c r="AW18" s="922"/>
      <c r="AX18" s="922"/>
      <c r="AY18" s="923"/>
      <c r="AZ18" s="56"/>
      <c r="BA18" s="56"/>
      <c r="BB18" s="56"/>
      <c r="BC18" s="56"/>
      <c r="BD18" s="56"/>
      <c r="BE18" s="67"/>
      <c r="BF18" s="67"/>
      <c r="BG18" s="67"/>
      <c r="BH18" s="67"/>
      <c r="BI18" s="67"/>
      <c r="BJ18" s="67"/>
      <c r="BK18" s="67"/>
      <c r="BL18" s="67"/>
      <c r="BM18" s="67"/>
      <c r="BN18" s="67"/>
      <c r="BO18" s="67"/>
      <c r="BP18" s="67"/>
      <c r="BQ18" s="52">
        <v>12</v>
      </c>
      <c r="BR18" s="72"/>
      <c r="BS18" s="676"/>
      <c r="BT18" s="677"/>
      <c r="BU18" s="677"/>
      <c r="BV18" s="677"/>
      <c r="BW18" s="677"/>
      <c r="BX18" s="677"/>
      <c r="BY18" s="677"/>
      <c r="BZ18" s="677"/>
      <c r="CA18" s="677"/>
      <c r="CB18" s="677"/>
      <c r="CC18" s="677"/>
      <c r="CD18" s="677"/>
      <c r="CE18" s="677"/>
      <c r="CF18" s="677"/>
      <c r="CG18" s="678"/>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82"/>
      <c r="EA18" s="67"/>
    </row>
    <row r="19" spans="1:131" s="47" customFormat="1" ht="26.25" customHeight="1" x14ac:dyDescent="0.2">
      <c r="A19" s="52">
        <v>13</v>
      </c>
      <c r="B19" s="676"/>
      <c r="C19" s="677"/>
      <c r="D19" s="677"/>
      <c r="E19" s="677"/>
      <c r="F19" s="677"/>
      <c r="G19" s="677"/>
      <c r="H19" s="677"/>
      <c r="I19" s="677"/>
      <c r="J19" s="677"/>
      <c r="K19" s="677"/>
      <c r="L19" s="677"/>
      <c r="M19" s="677"/>
      <c r="N19" s="677"/>
      <c r="O19" s="677"/>
      <c r="P19" s="678"/>
      <c r="Q19" s="920"/>
      <c r="R19" s="921"/>
      <c r="S19" s="921"/>
      <c r="T19" s="921"/>
      <c r="U19" s="921"/>
      <c r="V19" s="921"/>
      <c r="W19" s="921"/>
      <c r="X19" s="921"/>
      <c r="Y19" s="921"/>
      <c r="Z19" s="921"/>
      <c r="AA19" s="921"/>
      <c r="AB19" s="921"/>
      <c r="AC19" s="921"/>
      <c r="AD19" s="921"/>
      <c r="AE19" s="925"/>
      <c r="AF19" s="943"/>
      <c r="AG19" s="680"/>
      <c r="AH19" s="680"/>
      <c r="AI19" s="680"/>
      <c r="AJ19" s="944"/>
      <c r="AK19" s="924"/>
      <c r="AL19" s="921"/>
      <c r="AM19" s="921"/>
      <c r="AN19" s="921"/>
      <c r="AO19" s="921"/>
      <c r="AP19" s="921"/>
      <c r="AQ19" s="921"/>
      <c r="AR19" s="921"/>
      <c r="AS19" s="921"/>
      <c r="AT19" s="921"/>
      <c r="AU19" s="922"/>
      <c r="AV19" s="922"/>
      <c r="AW19" s="922"/>
      <c r="AX19" s="922"/>
      <c r="AY19" s="923"/>
      <c r="AZ19" s="56"/>
      <c r="BA19" s="56"/>
      <c r="BB19" s="56"/>
      <c r="BC19" s="56"/>
      <c r="BD19" s="56"/>
      <c r="BE19" s="67"/>
      <c r="BF19" s="67"/>
      <c r="BG19" s="67"/>
      <c r="BH19" s="67"/>
      <c r="BI19" s="67"/>
      <c r="BJ19" s="67"/>
      <c r="BK19" s="67"/>
      <c r="BL19" s="67"/>
      <c r="BM19" s="67"/>
      <c r="BN19" s="67"/>
      <c r="BO19" s="67"/>
      <c r="BP19" s="67"/>
      <c r="BQ19" s="52">
        <v>13</v>
      </c>
      <c r="BR19" s="72"/>
      <c r="BS19" s="676"/>
      <c r="BT19" s="677"/>
      <c r="BU19" s="677"/>
      <c r="BV19" s="677"/>
      <c r="BW19" s="677"/>
      <c r="BX19" s="677"/>
      <c r="BY19" s="677"/>
      <c r="BZ19" s="677"/>
      <c r="CA19" s="677"/>
      <c r="CB19" s="677"/>
      <c r="CC19" s="677"/>
      <c r="CD19" s="677"/>
      <c r="CE19" s="677"/>
      <c r="CF19" s="677"/>
      <c r="CG19" s="678"/>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82"/>
      <c r="EA19" s="67"/>
    </row>
    <row r="20" spans="1:131" s="47" customFormat="1" ht="26.25" customHeight="1" x14ac:dyDescent="0.2">
      <c r="A20" s="52">
        <v>14</v>
      </c>
      <c r="B20" s="676"/>
      <c r="C20" s="677"/>
      <c r="D20" s="677"/>
      <c r="E20" s="677"/>
      <c r="F20" s="677"/>
      <c r="G20" s="677"/>
      <c r="H20" s="677"/>
      <c r="I20" s="677"/>
      <c r="J20" s="677"/>
      <c r="K20" s="677"/>
      <c r="L20" s="677"/>
      <c r="M20" s="677"/>
      <c r="N20" s="677"/>
      <c r="O20" s="677"/>
      <c r="P20" s="678"/>
      <c r="Q20" s="920"/>
      <c r="R20" s="921"/>
      <c r="S20" s="921"/>
      <c r="T20" s="921"/>
      <c r="U20" s="921"/>
      <c r="V20" s="921"/>
      <c r="W20" s="921"/>
      <c r="X20" s="921"/>
      <c r="Y20" s="921"/>
      <c r="Z20" s="921"/>
      <c r="AA20" s="921"/>
      <c r="AB20" s="921"/>
      <c r="AC20" s="921"/>
      <c r="AD20" s="921"/>
      <c r="AE20" s="925"/>
      <c r="AF20" s="943"/>
      <c r="AG20" s="680"/>
      <c r="AH20" s="680"/>
      <c r="AI20" s="680"/>
      <c r="AJ20" s="944"/>
      <c r="AK20" s="924"/>
      <c r="AL20" s="921"/>
      <c r="AM20" s="921"/>
      <c r="AN20" s="921"/>
      <c r="AO20" s="921"/>
      <c r="AP20" s="921"/>
      <c r="AQ20" s="921"/>
      <c r="AR20" s="921"/>
      <c r="AS20" s="921"/>
      <c r="AT20" s="921"/>
      <c r="AU20" s="922"/>
      <c r="AV20" s="922"/>
      <c r="AW20" s="922"/>
      <c r="AX20" s="922"/>
      <c r="AY20" s="923"/>
      <c r="AZ20" s="56"/>
      <c r="BA20" s="56"/>
      <c r="BB20" s="56"/>
      <c r="BC20" s="56"/>
      <c r="BD20" s="56"/>
      <c r="BE20" s="67"/>
      <c r="BF20" s="67"/>
      <c r="BG20" s="67"/>
      <c r="BH20" s="67"/>
      <c r="BI20" s="67"/>
      <c r="BJ20" s="67"/>
      <c r="BK20" s="67"/>
      <c r="BL20" s="67"/>
      <c r="BM20" s="67"/>
      <c r="BN20" s="67"/>
      <c r="BO20" s="67"/>
      <c r="BP20" s="67"/>
      <c r="BQ20" s="52">
        <v>14</v>
      </c>
      <c r="BR20" s="72"/>
      <c r="BS20" s="676"/>
      <c r="BT20" s="677"/>
      <c r="BU20" s="677"/>
      <c r="BV20" s="677"/>
      <c r="BW20" s="677"/>
      <c r="BX20" s="677"/>
      <c r="BY20" s="677"/>
      <c r="BZ20" s="677"/>
      <c r="CA20" s="677"/>
      <c r="CB20" s="677"/>
      <c r="CC20" s="677"/>
      <c r="CD20" s="677"/>
      <c r="CE20" s="677"/>
      <c r="CF20" s="677"/>
      <c r="CG20" s="678"/>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82"/>
      <c r="EA20" s="67"/>
    </row>
    <row r="21" spans="1:131" s="47" customFormat="1" ht="26.25" customHeight="1" x14ac:dyDescent="0.2">
      <c r="A21" s="52">
        <v>15</v>
      </c>
      <c r="B21" s="676"/>
      <c r="C21" s="677"/>
      <c r="D21" s="677"/>
      <c r="E21" s="677"/>
      <c r="F21" s="677"/>
      <c r="G21" s="677"/>
      <c r="H21" s="677"/>
      <c r="I21" s="677"/>
      <c r="J21" s="677"/>
      <c r="K21" s="677"/>
      <c r="L21" s="677"/>
      <c r="M21" s="677"/>
      <c r="N21" s="677"/>
      <c r="O21" s="677"/>
      <c r="P21" s="678"/>
      <c r="Q21" s="920"/>
      <c r="R21" s="921"/>
      <c r="S21" s="921"/>
      <c r="T21" s="921"/>
      <c r="U21" s="921"/>
      <c r="V21" s="921"/>
      <c r="W21" s="921"/>
      <c r="X21" s="921"/>
      <c r="Y21" s="921"/>
      <c r="Z21" s="921"/>
      <c r="AA21" s="921"/>
      <c r="AB21" s="921"/>
      <c r="AC21" s="921"/>
      <c r="AD21" s="921"/>
      <c r="AE21" s="925"/>
      <c r="AF21" s="943"/>
      <c r="AG21" s="680"/>
      <c r="AH21" s="680"/>
      <c r="AI21" s="680"/>
      <c r="AJ21" s="944"/>
      <c r="AK21" s="924"/>
      <c r="AL21" s="921"/>
      <c r="AM21" s="921"/>
      <c r="AN21" s="921"/>
      <c r="AO21" s="921"/>
      <c r="AP21" s="921"/>
      <c r="AQ21" s="921"/>
      <c r="AR21" s="921"/>
      <c r="AS21" s="921"/>
      <c r="AT21" s="921"/>
      <c r="AU21" s="922"/>
      <c r="AV21" s="922"/>
      <c r="AW21" s="922"/>
      <c r="AX21" s="922"/>
      <c r="AY21" s="923"/>
      <c r="AZ21" s="56"/>
      <c r="BA21" s="56"/>
      <c r="BB21" s="56"/>
      <c r="BC21" s="56"/>
      <c r="BD21" s="56"/>
      <c r="BE21" s="67"/>
      <c r="BF21" s="67"/>
      <c r="BG21" s="67"/>
      <c r="BH21" s="67"/>
      <c r="BI21" s="67"/>
      <c r="BJ21" s="67"/>
      <c r="BK21" s="67"/>
      <c r="BL21" s="67"/>
      <c r="BM21" s="67"/>
      <c r="BN21" s="67"/>
      <c r="BO21" s="67"/>
      <c r="BP21" s="67"/>
      <c r="BQ21" s="52">
        <v>15</v>
      </c>
      <c r="BR21" s="72"/>
      <c r="BS21" s="676"/>
      <c r="BT21" s="677"/>
      <c r="BU21" s="677"/>
      <c r="BV21" s="677"/>
      <c r="BW21" s="677"/>
      <c r="BX21" s="677"/>
      <c r="BY21" s="677"/>
      <c r="BZ21" s="677"/>
      <c r="CA21" s="677"/>
      <c r="CB21" s="677"/>
      <c r="CC21" s="677"/>
      <c r="CD21" s="677"/>
      <c r="CE21" s="677"/>
      <c r="CF21" s="677"/>
      <c r="CG21" s="678"/>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82"/>
      <c r="EA21" s="67"/>
    </row>
    <row r="22" spans="1:131" s="47" customFormat="1" ht="26.25" customHeight="1" x14ac:dyDescent="0.2">
      <c r="A22" s="52">
        <v>16</v>
      </c>
      <c r="B22" s="676"/>
      <c r="C22" s="677"/>
      <c r="D22" s="677"/>
      <c r="E22" s="677"/>
      <c r="F22" s="677"/>
      <c r="G22" s="677"/>
      <c r="H22" s="677"/>
      <c r="I22" s="677"/>
      <c r="J22" s="677"/>
      <c r="K22" s="677"/>
      <c r="L22" s="677"/>
      <c r="M22" s="677"/>
      <c r="N22" s="677"/>
      <c r="O22" s="677"/>
      <c r="P22" s="678"/>
      <c r="Q22" s="964"/>
      <c r="R22" s="965"/>
      <c r="S22" s="965"/>
      <c r="T22" s="965"/>
      <c r="U22" s="965"/>
      <c r="V22" s="965"/>
      <c r="W22" s="965"/>
      <c r="X22" s="965"/>
      <c r="Y22" s="965"/>
      <c r="Z22" s="965"/>
      <c r="AA22" s="965"/>
      <c r="AB22" s="965"/>
      <c r="AC22" s="965"/>
      <c r="AD22" s="965"/>
      <c r="AE22" s="966"/>
      <c r="AF22" s="943"/>
      <c r="AG22" s="680"/>
      <c r="AH22" s="680"/>
      <c r="AI22" s="680"/>
      <c r="AJ22" s="944"/>
      <c r="AK22" s="967"/>
      <c r="AL22" s="965"/>
      <c r="AM22" s="965"/>
      <c r="AN22" s="965"/>
      <c r="AO22" s="965"/>
      <c r="AP22" s="965"/>
      <c r="AQ22" s="965"/>
      <c r="AR22" s="965"/>
      <c r="AS22" s="965"/>
      <c r="AT22" s="965"/>
      <c r="AU22" s="968"/>
      <c r="AV22" s="968"/>
      <c r="AW22" s="968"/>
      <c r="AX22" s="968"/>
      <c r="AY22" s="969"/>
      <c r="AZ22" s="948" t="s">
        <v>457</v>
      </c>
      <c r="BA22" s="948"/>
      <c r="BB22" s="948"/>
      <c r="BC22" s="948"/>
      <c r="BD22" s="949"/>
      <c r="BE22" s="67"/>
      <c r="BF22" s="67"/>
      <c r="BG22" s="67"/>
      <c r="BH22" s="67"/>
      <c r="BI22" s="67"/>
      <c r="BJ22" s="67"/>
      <c r="BK22" s="67"/>
      <c r="BL22" s="67"/>
      <c r="BM22" s="67"/>
      <c r="BN22" s="67"/>
      <c r="BO22" s="67"/>
      <c r="BP22" s="67"/>
      <c r="BQ22" s="52">
        <v>16</v>
      </c>
      <c r="BR22" s="72"/>
      <c r="BS22" s="676"/>
      <c r="BT22" s="677"/>
      <c r="BU22" s="677"/>
      <c r="BV22" s="677"/>
      <c r="BW22" s="677"/>
      <c r="BX22" s="677"/>
      <c r="BY22" s="677"/>
      <c r="BZ22" s="677"/>
      <c r="CA22" s="677"/>
      <c r="CB22" s="677"/>
      <c r="CC22" s="677"/>
      <c r="CD22" s="677"/>
      <c r="CE22" s="677"/>
      <c r="CF22" s="677"/>
      <c r="CG22" s="678"/>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82"/>
      <c r="EA22" s="67"/>
    </row>
    <row r="23" spans="1:131" s="47" customFormat="1" ht="26.25" customHeight="1" x14ac:dyDescent="0.2">
      <c r="A23" s="53" t="s">
        <v>257</v>
      </c>
      <c r="B23" s="898" t="s">
        <v>311</v>
      </c>
      <c r="C23" s="899"/>
      <c r="D23" s="899"/>
      <c r="E23" s="899"/>
      <c r="F23" s="899"/>
      <c r="G23" s="899"/>
      <c r="H23" s="899"/>
      <c r="I23" s="899"/>
      <c r="J23" s="899"/>
      <c r="K23" s="899"/>
      <c r="L23" s="899"/>
      <c r="M23" s="899"/>
      <c r="N23" s="899"/>
      <c r="O23" s="899"/>
      <c r="P23" s="900"/>
      <c r="Q23" s="962">
        <v>2630</v>
      </c>
      <c r="R23" s="910"/>
      <c r="S23" s="910"/>
      <c r="T23" s="910"/>
      <c r="U23" s="910"/>
      <c r="V23" s="910">
        <v>2378</v>
      </c>
      <c r="W23" s="910"/>
      <c r="X23" s="910"/>
      <c r="Y23" s="910"/>
      <c r="Z23" s="910"/>
      <c r="AA23" s="910">
        <v>252</v>
      </c>
      <c r="AB23" s="910"/>
      <c r="AC23" s="910"/>
      <c r="AD23" s="910"/>
      <c r="AE23" s="963"/>
      <c r="AF23" s="934">
        <v>192</v>
      </c>
      <c r="AG23" s="910"/>
      <c r="AH23" s="910"/>
      <c r="AI23" s="910"/>
      <c r="AJ23" s="935"/>
      <c r="AK23" s="936"/>
      <c r="AL23" s="909"/>
      <c r="AM23" s="909"/>
      <c r="AN23" s="909"/>
      <c r="AO23" s="909"/>
      <c r="AP23" s="910">
        <v>1811</v>
      </c>
      <c r="AQ23" s="910"/>
      <c r="AR23" s="910"/>
      <c r="AS23" s="910"/>
      <c r="AT23" s="910"/>
      <c r="AU23" s="911"/>
      <c r="AV23" s="911"/>
      <c r="AW23" s="911"/>
      <c r="AX23" s="911"/>
      <c r="AY23" s="912"/>
      <c r="AZ23" s="938" t="s">
        <v>207</v>
      </c>
      <c r="BA23" s="905"/>
      <c r="BB23" s="905"/>
      <c r="BC23" s="905"/>
      <c r="BD23" s="939"/>
      <c r="BE23" s="67"/>
      <c r="BF23" s="67"/>
      <c r="BG23" s="67"/>
      <c r="BH23" s="67"/>
      <c r="BI23" s="67"/>
      <c r="BJ23" s="67"/>
      <c r="BK23" s="67"/>
      <c r="BL23" s="67"/>
      <c r="BM23" s="67"/>
      <c r="BN23" s="67"/>
      <c r="BO23" s="67"/>
      <c r="BP23" s="67"/>
      <c r="BQ23" s="52">
        <v>17</v>
      </c>
      <c r="BR23" s="72"/>
      <c r="BS23" s="676"/>
      <c r="BT23" s="677"/>
      <c r="BU23" s="677"/>
      <c r="BV23" s="677"/>
      <c r="BW23" s="677"/>
      <c r="BX23" s="677"/>
      <c r="BY23" s="677"/>
      <c r="BZ23" s="677"/>
      <c r="CA23" s="677"/>
      <c r="CB23" s="677"/>
      <c r="CC23" s="677"/>
      <c r="CD23" s="677"/>
      <c r="CE23" s="677"/>
      <c r="CF23" s="677"/>
      <c r="CG23" s="678"/>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82"/>
      <c r="EA23" s="67"/>
    </row>
    <row r="24" spans="1:131" s="47" customFormat="1" ht="26.25" customHeight="1" x14ac:dyDescent="0.2">
      <c r="A24" s="960" t="s">
        <v>386</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676"/>
      <c r="BT24" s="677"/>
      <c r="BU24" s="677"/>
      <c r="BV24" s="677"/>
      <c r="BW24" s="677"/>
      <c r="BX24" s="677"/>
      <c r="BY24" s="677"/>
      <c r="BZ24" s="677"/>
      <c r="CA24" s="677"/>
      <c r="CB24" s="677"/>
      <c r="CC24" s="677"/>
      <c r="CD24" s="677"/>
      <c r="CE24" s="677"/>
      <c r="CF24" s="677"/>
      <c r="CG24" s="678"/>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82"/>
      <c r="EA24" s="67"/>
    </row>
    <row r="25" spans="1:131" ht="26.25" customHeight="1" x14ac:dyDescent="0.2">
      <c r="A25" s="961" t="s">
        <v>423</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676"/>
      <c r="BT25" s="677"/>
      <c r="BU25" s="677"/>
      <c r="BV25" s="677"/>
      <c r="BW25" s="677"/>
      <c r="BX25" s="677"/>
      <c r="BY25" s="677"/>
      <c r="BZ25" s="677"/>
      <c r="CA25" s="677"/>
      <c r="CB25" s="677"/>
      <c r="CC25" s="677"/>
      <c r="CD25" s="677"/>
      <c r="CE25" s="677"/>
      <c r="CF25" s="677"/>
      <c r="CG25" s="678"/>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82"/>
      <c r="EA25" s="48"/>
    </row>
    <row r="26" spans="1:131" ht="26.25" customHeight="1" x14ac:dyDescent="0.2">
      <c r="A26" s="659" t="s">
        <v>445</v>
      </c>
      <c r="B26" s="660"/>
      <c r="C26" s="660"/>
      <c r="D26" s="660"/>
      <c r="E26" s="660"/>
      <c r="F26" s="660"/>
      <c r="G26" s="660"/>
      <c r="H26" s="660"/>
      <c r="I26" s="660"/>
      <c r="J26" s="660"/>
      <c r="K26" s="660"/>
      <c r="L26" s="660"/>
      <c r="M26" s="660"/>
      <c r="N26" s="660"/>
      <c r="O26" s="660"/>
      <c r="P26" s="661"/>
      <c r="Q26" s="651" t="s">
        <v>459</v>
      </c>
      <c r="R26" s="652"/>
      <c r="S26" s="652"/>
      <c r="T26" s="652"/>
      <c r="U26" s="653"/>
      <c r="V26" s="651" t="s">
        <v>460</v>
      </c>
      <c r="W26" s="652"/>
      <c r="X26" s="652"/>
      <c r="Y26" s="652"/>
      <c r="Z26" s="653"/>
      <c r="AA26" s="651" t="s">
        <v>461</v>
      </c>
      <c r="AB26" s="652"/>
      <c r="AC26" s="652"/>
      <c r="AD26" s="652"/>
      <c r="AE26" s="652"/>
      <c r="AF26" s="665" t="s">
        <v>253</v>
      </c>
      <c r="AG26" s="666"/>
      <c r="AH26" s="666"/>
      <c r="AI26" s="666"/>
      <c r="AJ26" s="667"/>
      <c r="AK26" s="652" t="s">
        <v>390</v>
      </c>
      <c r="AL26" s="652"/>
      <c r="AM26" s="652"/>
      <c r="AN26" s="652"/>
      <c r="AO26" s="653"/>
      <c r="AP26" s="651" t="s">
        <v>363</v>
      </c>
      <c r="AQ26" s="652"/>
      <c r="AR26" s="652"/>
      <c r="AS26" s="652"/>
      <c r="AT26" s="653"/>
      <c r="AU26" s="651" t="s">
        <v>462</v>
      </c>
      <c r="AV26" s="652"/>
      <c r="AW26" s="652"/>
      <c r="AX26" s="652"/>
      <c r="AY26" s="653"/>
      <c r="AZ26" s="651" t="s">
        <v>463</v>
      </c>
      <c r="BA26" s="652"/>
      <c r="BB26" s="652"/>
      <c r="BC26" s="652"/>
      <c r="BD26" s="653"/>
      <c r="BE26" s="651" t="s">
        <v>452</v>
      </c>
      <c r="BF26" s="652"/>
      <c r="BG26" s="652"/>
      <c r="BH26" s="652"/>
      <c r="BI26" s="657"/>
      <c r="BJ26" s="56"/>
      <c r="BK26" s="56"/>
      <c r="BL26" s="56"/>
      <c r="BM26" s="56"/>
      <c r="BN26" s="56"/>
      <c r="BO26" s="55"/>
      <c r="BP26" s="55"/>
      <c r="BQ26" s="52">
        <v>20</v>
      </c>
      <c r="BR26" s="72"/>
      <c r="BS26" s="676"/>
      <c r="BT26" s="677"/>
      <c r="BU26" s="677"/>
      <c r="BV26" s="677"/>
      <c r="BW26" s="677"/>
      <c r="BX26" s="677"/>
      <c r="BY26" s="677"/>
      <c r="BZ26" s="677"/>
      <c r="CA26" s="677"/>
      <c r="CB26" s="677"/>
      <c r="CC26" s="677"/>
      <c r="CD26" s="677"/>
      <c r="CE26" s="677"/>
      <c r="CF26" s="677"/>
      <c r="CG26" s="678"/>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82"/>
      <c r="EA26" s="48"/>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676"/>
      <c r="BT27" s="677"/>
      <c r="BU27" s="677"/>
      <c r="BV27" s="677"/>
      <c r="BW27" s="677"/>
      <c r="BX27" s="677"/>
      <c r="BY27" s="677"/>
      <c r="BZ27" s="677"/>
      <c r="CA27" s="677"/>
      <c r="CB27" s="677"/>
      <c r="CC27" s="677"/>
      <c r="CD27" s="677"/>
      <c r="CE27" s="677"/>
      <c r="CF27" s="677"/>
      <c r="CG27" s="678"/>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82"/>
      <c r="EA27" s="48"/>
    </row>
    <row r="28" spans="1:131" ht="26.25" customHeight="1" x14ac:dyDescent="0.2">
      <c r="A28" s="54">
        <v>1</v>
      </c>
      <c r="B28" s="926" t="s">
        <v>464</v>
      </c>
      <c r="C28" s="927"/>
      <c r="D28" s="927"/>
      <c r="E28" s="927"/>
      <c r="F28" s="927"/>
      <c r="G28" s="927"/>
      <c r="H28" s="927"/>
      <c r="I28" s="927"/>
      <c r="J28" s="927"/>
      <c r="K28" s="927"/>
      <c r="L28" s="927"/>
      <c r="M28" s="927"/>
      <c r="N28" s="927"/>
      <c r="O28" s="927"/>
      <c r="P28" s="928"/>
      <c r="Q28" s="951">
        <v>267</v>
      </c>
      <c r="R28" s="952"/>
      <c r="S28" s="952"/>
      <c r="T28" s="952"/>
      <c r="U28" s="952"/>
      <c r="V28" s="952">
        <v>260</v>
      </c>
      <c r="W28" s="952"/>
      <c r="X28" s="952"/>
      <c r="Y28" s="952"/>
      <c r="Z28" s="952"/>
      <c r="AA28" s="952">
        <v>7</v>
      </c>
      <c r="AB28" s="952"/>
      <c r="AC28" s="952"/>
      <c r="AD28" s="952"/>
      <c r="AE28" s="953"/>
      <c r="AF28" s="954">
        <v>7</v>
      </c>
      <c r="AG28" s="952"/>
      <c r="AH28" s="952"/>
      <c r="AI28" s="952"/>
      <c r="AJ28" s="955"/>
      <c r="AK28" s="956">
        <v>18</v>
      </c>
      <c r="AL28" s="952"/>
      <c r="AM28" s="952"/>
      <c r="AN28" s="952"/>
      <c r="AO28" s="952"/>
      <c r="AP28" s="952" t="s">
        <v>207</v>
      </c>
      <c r="AQ28" s="952"/>
      <c r="AR28" s="952"/>
      <c r="AS28" s="952"/>
      <c r="AT28" s="952"/>
      <c r="AU28" s="952" t="s">
        <v>207</v>
      </c>
      <c r="AV28" s="952"/>
      <c r="AW28" s="952"/>
      <c r="AX28" s="952"/>
      <c r="AY28" s="952"/>
      <c r="AZ28" s="957" t="s">
        <v>207</v>
      </c>
      <c r="BA28" s="957"/>
      <c r="BB28" s="957"/>
      <c r="BC28" s="957"/>
      <c r="BD28" s="957"/>
      <c r="BE28" s="958"/>
      <c r="BF28" s="958"/>
      <c r="BG28" s="958"/>
      <c r="BH28" s="958"/>
      <c r="BI28" s="959"/>
      <c r="BJ28" s="56"/>
      <c r="BK28" s="56"/>
      <c r="BL28" s="56"/>
      <c r="BM28" s="56"/>
      <c r="BN28" s="56"/>
      <c r="BO28" s="55"/>
      <c r="BP28" s="55"/>
      <c r="BQ28" s="52">
        <v>22</v>
      </c>
      <c r="BR28" s="72"/>
      <c r="BS28" s="676"/>
      <c r="BT28" s="677"/>
      <c r="BU28" s="677"/>
      <c r="BV28" s="677"/>
      <c r="BW28" s="677"/>
      <c r="BX28" s="677"/>
      <c r="BY28" s="677"/>
      <c r="BZ28" s="677"/>
      <c r="CA28" s="677"/>
      <c r="CB28" s="677"/>
      <c r="CC28" s="677"/>
      <c r="CD28" s="677"/>
      <c r="CE28" s="677"/>
      <c r="CF28" s="677"/>
      <c r="CG28" s="678"/>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82"/>
      <c r="EA28" s="48"/>
    </row>
    <row r="29" spans="1:131" ht="26.25" customHeight="1" x14ac:dyDescent="0.2">
      <c r="A29" s="54">
        <v>2</v>
      </c>
      <c r="B29" s="676" t="s">
        <v>29</v>
      </c>
      <c r="C29" s="677"/>
      <c r="D29" s="677"/>
      <c r="E29" s="677"/>
      <c r="F29" s="677"/>
      <c r="G29" s="677"/>
      <c r="H29" s="677"/>
      <c r="I29" s="677"/>
      <c r="J29" s="677"/>
      <c r="K29" s="677"/>
      <c r="L29" s="677"/>
      <c r="M29" s="677"/>
      <c r="N29" s="677"/>
      <c r="O29" s="677"/>
      <c r="P29" s="678"/>
      <c r="Q29" s="920">
        <v>617</v>
      </c>
      <c r="R29" s="921"/>
      <c r="S29" s="921"/>
      <c r="T29" s="921"/>
      <c r="U29" s="921"/>
      <c r="V29" s="921">
        <v>608</v>
      </c>
      <c r="W29" s="921"/>
      <c r="X29" s="921"/>
      <c r="Y29" s="921"/>
      <c r="Z29" s="921"/>
      <c r="AA29" s="921">
        <v>8</v>
      </c>
      <c r="AB29" s="921"/>
      <c r="AC29" s="921"/>
      <c r="AD29" s="921"/>
      <c r="AE29" s="925"/>
      <c r="AF29" s="943">
        <v>8</v>
      </c>
      <c r="AG29" s="680"/>
      <c r="AH29" s="680"/>
      <c r="AI29" s="680"/>
      <c r="AJ29" s="944"/>
      <c r="AK29" s="924">
        <v>83</v>
      </c>
      <c r="AL29" s="921"/>
      <c r="AM29" s="921"/>
      <c r="AN29" s="921"/>
      <c r="AO29" s="921"/>
      <c r="AP29" s="921" t="s">
        <v>207</v>
      </c>
      <c r="AQ29" s="921"/>
      <c r="AR29" s="921"/>
      <c r="AS29" s="921"/>
      <c r="AT29" s="921"/>
      <c r="AU29" s="921" t="s">
        <v>207</v>
      </c>
      <c r="AV29" s="921"/>
      <c r="AW29" s="921"/>
      <c r="AX29" s="921"/>
      <c r="AY29" s="921"/>
      <c r="AZ29" s="950" t="s">
        <v>207</v>
      </c>
      <c r="BA29" s="950"/>
      <c r="BB29" s="950"/>
      <c r="BC29" s="950"/>
      <c r="BD29" s="950"/>
      <c r="BE29" s="922"/>
      <c r="BF29" s="922"/>
      <c r="BG29" s="922"/>
      <c r="BH29" s="922"/>
      <c r="BI29" s="923"/>
      <c r="BJ29" s="56"/>
      <c r="BK29" s="56"/>
      <c r="BL29" s="56"/>
      <c r="BM29" s="56"/>
      <c r="BN29" s="56"/>
      <c r="BO29" s="55"/>
      <c r="BP29" s="55"/>
      <c r="BQ29" s="52">
        <v>23</v>
      </c>
      <c r="BR29" s="72"/>
      <c r="BS29" s="676"/>
      <c r="BT29" s="677"/>
      <c r="BU29" s="677"/>
      <c r="BV29" s="677"/>
      <c r="BW29" s="677"/>
      <c r="BX29" s="677"/>
      <c r="BY29" s="677"/>
      <c r="BZ29" s="677"/>
      <c r="CA29" s="677"/>
      <c r="CB29" s="677"/>
      <c r="CC29" s="677"/>
      <c r="CD29" s="677"/>
      <c r="CE29" s="677"/>
      <c r="CF29" s="677"/>
      <c r="CG29" s="678"/>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82"/>
      <c r="EA29" s="48"/>
    </row>
    <row r="30" spans="1:131" ht="26.25" customHeight="1" x14ac:dyDescent="0.2">
      <c r="A30" s="54">
        <v>3</v>
      </c>
      <c r="B30" s="676" t="s">
        <v>230</v>
      </c>
      <c r="C30" s="677"/>
      <c r="D30" s="677"/>
      <c r="E30" s="677"/>
      <c r="F30" s="677"/>
      <c r="G30" s="677"/>
      <c r="H30" s="677"/>
      <c r="I30" s="677"/>
      <c r="J30" s="677"/>
      <c r="K30" s="677"/>
      <c r="L30" s="677"/>
      <c r="M30" s="677"/>
      <c r="N30" s="677"/>
      <c r="O30" s="677"/>
      <c r="P30" s="678"/>
      <c r="Q30" s="920">
        <v>45</v>
      </c>
      <c r="R30" s="921"/>
      <c r="S30" s="921"/>
      <c r="T30" s="921"/>
      <c r="U30" s="921"/>
      <c r="V30" s="921">
        <v>45</v>
      </c>
      <c r="W30" s="921"/>
      <c r="X30" s="921"/>
      <c r="Y30" s="921"/>
      <c r="Z30" s="921"/>
      <c r="AA30" s="921">
        <v>0</v>
      </c>
      <c r="AB30" s="921"/>
      <c r="AC30" s="921"/>
      <c r="AD30" s="921"/>
      <c r="AE30" s="925"/>
      <c r="AF30" s="943">
        <v>0</v>
      </c>
      <c r="AG30" s="680"/>
      <c r="AH30" s="680"/>
      <c r="AI30" s="680"/>
      <c r="AJ30" s="944"/>
      <c r="AK30" s="924">
        <v>20</v>
      </c>
      <c r="AL30" s="921"/>
      <c r="AM30" s="921"/>
      <c r="AN30" s="921"/>
      <c r="AO30" s="921"/>
      <c r="AP30" s="921" t="s">
        <v>207</v>
      </c>
      <c r="AQ30" s="921"/>
      <c r="AR30" s="921"/>
      <c r="AS30" s="921"/>
      <c r="AT30" s="921"/>
      <c r="AU30" s="921" t="s">
        <v>207</v>
      </c>
      <c r="AV30" s="921"/>
      <c r="AW30" s="921"/>
      <c r="AX30" s="921"/>
      <c r="AY30" s="921"/>
      <c r="AZ30" s="950" t="s">
        <v>207</v>
      </c>
      <c r="BA30" s="950"/>
      <c r="BB30" s="950"/>
      <c r="BC30" s="950"/>
      <c r="BD30" s="950"/>
      <c r="BE30" s="922"/>
      <c r="BF30" s="922"/>
      <c r="BG30" s="922"/>
      <c r="BH30" s="922"/>
      <c r="BI30" s="923"/>
      <c r="BJ30" s="56"/>
      <c r="BK30" s="56"/>
      <c r="BL30" s="56"/>
      <c r="BM30" s="56"/>
      <c r="BN30" s="56"/>
      <c r="BO30" s="55"/>
      <c r="BP30" s="55"/>
      <c r="BQ30" s="52">
        <v>24</v>
      </c>
      <c r="BR30" s="72"/>
      <c r="BS30" s="676"/>
      <c r="BT30" s="677"/>
      <c r="BU30" s="677"/>
      <c r="BV30" s="677"/>
      <c r="BW30" s="677"/>
      <c r="BX30" s="677"/>
      <c r="BY30" s="677"/>
      <c r="BZ30" s="677"/>
      <c r="CA30" s="677"/>
      <c r="CB30" s="677"/>
      <c r="CC30" s="677"/>
      <c r="CD30" s="677"/>
      <c r="CE30" s="677"/>
      <c r="CF30" s="677"/>
      <c r="CG30" s="678"/>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82"/>
      <c r="EA30" s="48"/>
    </row>
    <row r="31" spans="1:131" ht="26.25" customHeight="1" x14ac:dyDescent="0.2">
      <c r="A31" s="54">
        <v>4</v>
      </c>
      <c r="B31" s="676" t="s">
        <v>155</v>
      </c>
      <c r="C31" s="677"/>
      <c r="D31" s="677"/>
      <c r="E31" s="677"/>
      <c r="F31" s="677"/>
      <c r="G31" s="677"/>
      <c r="H31" s="677"/>
      <c r="I31" s="677"/>
      <c r="J31" s="677"/>
      <c r="K31" s="677"/>
      <c r="L31" s="677"/>
      <c r="M31" s="677"/>
      <c r="N31" s="677"/>
      <c r="O31" s="677"/>
      <c r="P31" s="678"/>
      <c r="Q31" s="920">
        <v>36</v>
      </c>
      <c r="R31" s="921"/>
      <c r="S31" s="921"/>
      <c r="T31" s="921"/>
      <c r="U31" s="921"/>
      <c r="V31" s="921">
        <v>36</v>
      </c>
      <c r="W31" s="921"/>
      <c r="X31" s="921"/>
      <c r="Y31" s="921"/>
      <c r="Z31" s="921"/>
      <c r="AA31" s="921">
        <v>0</v>
      </c>
      <c r="AB31" s="921"/>
      <c r="AC31" s="921"/>
      <c r="AD31" s="921"/>
      <c r="AE31" s="925"/>
      <c r="AF31" s="943">
        <v>0</v>
      </c>
      <c r="AG31" s="680"/>
      <c r="AH31" s="680"/>
      <c r="AI31" s="680"/>
      <c r="AJ31" s="944"/>
      <c r="AK31" s="924">
        <v>5</v>
      </c>
      <c r="AL31" s="921"/>
      <c r="AM31" s="921"/>
      <c r="AN31" s="921"/>
      <c r="AO31" s="921"/>
      <c r="AP31" s="921">
        <v>8</v>
      </c>
      <c r="AQ31" s="921"/>
      <c r="AR31" s="921"/>
      <c r="AS31" s="921"/>
      <c r="AT31" s="921"/>
      <c r="AU31" s="921">
        <v>5</v>
      </c>
      <c r="AV31" s="921"/>
      <c r="AW31" s="921"/>
      <c r="AX31" s="921"/>
      <c r="AY31" s="921"/>
      <c r="AZ31" s="950" t="s">
        <v>207</v>
      </c>
      <c r="BA31" s="950"/>
      <c r="BB31" s="950"/>
      <c r="BC31" s="950"/>
      <c r="BD31" s="950"/>
      <c r="BE31" s="922" t="s">
        <v>26</v>
      </c>
      <c r="BF31" s="922"/>
      <c r="BG31" s="922"/>
      <c r="BH31" s="922"/>
      <c r="BI31" s="923"/>
      <c r="BJ31" s="56"/>
      <c r="BK31" s="56"/>
      <c r="BL31" s="56"/>
      <c r="BM31" s="56"/>
      <c r="BN31" s="56"/>
      <c r="BO31" s="55"/>
      <c r="BP31" s="55"/>
      <c r="BQ31" s="52">
        <v>25</v>
      </c>
      <c r="BR31" s="72"/>
      <c r="BS31" s="676"/>
      <c r="BT31" s="677"/>
      <c r="BU31" s="677"/>
      <c r="BV31" s="677"/>
      <c r="BW31" s="677"/>
      <c r="BX31" s="677"/>
      <c r="BY31" s="677"/>
      <c r="BZ31" s="677"/>
      <c r="CA31" s="677"/>
      <c r="CB31" s="677"/>
      <c r="CC31" s="677"/>
      <c r="CD31" s="677"/>
      <c r="CE31" s="677"/>
      <c r="CF31" s="677"/>
      <c r="CG31" s="678"/>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82"/>
      <c r="EA31" s="48"/>
    </row>
    <row r="32" spans="1:131" ht="26.25" customHeight="1" x14ac:dyDescent="0.2">
      <c r="A32" s="54">
        <v>5</v>
      </c>
      <c r="B32" s="676" t="s">
        <v>408</v>
      </c>
      <c r="C32" s="677"/>
      <c r="D32" s="677"/>
      <c r="E32" s="677"/>
      <c r="F32" s="677"/>
      <c r="G32" s="677"/>
      <c r="H32" s="677"/>
      <c r="I32" s="677"/>
      <c r="J32" s="677"/>
      <c r="K32" s="677"/>
      <c r="L32" s="677"/>
      <c r="M32" s="677"/>
      <c r="N32" s="677"/>
      <c r="O32" s="677"/>
      <c r="P32" s="678"/>
      <c r="Q32" s="920">
        <v>27</v>
      </c>
      <c r="R32" s="921"/>
      <c r="S32" s="921"/>
      <c r="T32" s="921"/>
      <c r="U32" s="921"/>
      <c r="V32" s="921">
        <v>27</v>
      </c>
      <c r="W32" s="921"/>
      <c r="X32" s="921"/>
      <c r="Y32" s="921"/>
      <c r="Z32" s="921"/>
      <c r="AA32" s="921" t="s">
        <v>207</v>
      </c>
      <c r="AB32" s="921"/>
      <c r="AC32" s="921"/>
      <c r="AD32" s="921"/>
      <c r="AE32" s="925"/>
      <c r="AF32" s="943" t="s">
        <v>207</v>
      </c>
      <c r="AG32" s="680"/>
      <c r="AH32" s="680"/>
      <c r="AI32" s="680"/>
      <c r="AJ32" s="944"/>
      <c r="AK32" s="924">
        <v>8</v>
      </c>
      <c r="AL32" s="921"/>
      <c r="AM32" s="921"/>
      <c r="AN32" s="921"/>
      <c r="AO32" s="921"/>
      <c r="AP32" s="921">
        <v>39</v>
      </c>
      <c r="AQ32" s="921"/>
      <c r="AR32" s="921"/>
      <c r="AS32" s="921"/>
      <c r="AT32" s="921"/>
      <c r="AU32" s="921">
        <v>19</v>
      </c>
      <c r="AV32" s="921"/>
      <c r="AW32" s="921"/>
      <c r="AX32" s="921"/>
      <c r="AY32" s="921"/>
      <c r="AZ32" s="950" t="s">
        <v>207</v>
      </c>
      <c r="BA32" s="950"/>
      <c r="BB32" s="950"/>
      <c r="BC32" s="950"/>
      <c r="BD32" s="950"/>
      <c r="BE32" s="922" t="s">
        <v>26</v>
      </c>
      <c r="BF32" s="922"/>
      <c r="BG32" s="922"/>
      <c r="BH32" s="922"/>
      <c r="BI32" s="923"/>
      <c r="BJ32" s="56"/>
      <c r="BK32" s="56"/>
      <c r="BL32" s="56"/>
      <c r="BM32" s="56"/>
      <c r="BN32" s="56"/>
      <c r="BO32" s="55"/>
      <c r="BP32" s="55"/>
      <c r="BQ32" s="52">
        <v>26</v>
      </c>
      <c r="BR32" s="72"/>
      <c r="BS32" s="676"/>
      <c r="BT32" s="677"/>
      <c r="BU32" s="677"/>
      <c r="BV32" s="677"/>
      <c r="BW32" s="677"/>
      <c r="BX32" s="677"/>
      <c r="BY32" s="677"/>
      <c r="BZ32" s="677"/>
      <c r="CA32" s="677"/>
      <c r="CB32" s="677"/>
      <c r="CC32" s="677"/>
      <c r="CD32" s="677"/>
      <c r="CE32" s="677"/>
      <c r="CF32" s="677"/>
      <c r="CG32" s="678"/>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82"/>
      <c r="EA32" s="48"/>
    </row>
    <row r="33" spans="1:131" ht="26.25" customHeight="1" x14ac:dyDescent="0.2">
      <c r="A33" s="54">
        <v>6</v>
      </c>
      <c r="B33" s="676" t="s">
        <v>25</v>
      </c>
      <c r="C33" s="677"/>
      <c r="D33" s="677"/>
      <c r="E33" s="677"/>
      <c r="F33" s="677"/>
      <c r="G33" s="677"/>
      <c r="H33" s="677"/>
      <c r="I33" s="677"/>
      <c r="J33" s="677"/>
      <c r="K33" s="677"/>
      <c r="L33" s="677"/>
      <c r="M33" s="677"/>
      <c r="N33" s="677"/>
      <c r="O33" s="677"/>
      <c r="P33" s="678"/>
      <c r="Q33" s="920">
        <v>2</v>
      </c>
      <c r="R33" s="921"/>
      <c r="S33" s="921"/>
      <c r="T33" s="921"/>
      <c r="U33" s="921"/>
      <c r="V33" s="921">
        <v>2</v>
      </c>
      <c r="W33" s="921"/>
      <c r="X33" s="921"/>
      <c r="Y33" s="921"/>
      <c r="Z33" s="921"/>
      <c r="AA33" s="921" t="s">
        <v>207</v>
      </c>
      <c r="AB33" s="921"/>
      <c r="AC33" s="921"/>
      <c r="AD33" s="921"/>
      <c r="AE33" s="925"/>
      <c r="AF33" s="943" t="s">
        <v>207</v>
      </c>
      <c r="AG33" s="680"/>
      <c r="AH33" s="680"/>
      <c r="AI33" s="680"/>
      <c r="AJ33" s="944"/>
      <c r="AK33" s="924">
        <v>2</v>
      </c>
      <c r="AL33" s="921"/>
      <c r="AM33" s="921"/>
      <c r="AN33" s="921"/>
      <c r="AO33" s="921"/>
      <c r="AP33" s="921" t="s">
        <v>207</v>
      </c>
      <c r="AQ33" s="921"/>
      <c r="AR33" s="921"/>
      <c r="AS33" s="921"/>
      <c r="AT33" s="921"/>
      <c r="AU33" s="921" t="s">
        <v>207</v>
      </c>
      <c r="AV33" s="921"/>
      <c r="AW33" s="921"/>
      <c r="AX33" s="921"/>
      <c r="AY33" s="921"/>
      <c r="AZ33" s="950" t="s">
        <v>207</v>
      </c>
      <c r="BA33" s="950"/>
      <c r="BB33" s="950"/>
      <c r="BC33" s="950"/>
      <c r="BD33" s="950"/>
      <c r="BE33" s="922" t="s">
        <v>26</v>
      </c>
      <c r="BF33" s="922"/>
      <c r="BG33" s="922"/>
      <c r="BH33" s="922"/>
      <c r="BI33" s="923"/>
      <c r="BJ33" s="56"/>
      <c r="BK33" s="56"/>
      <c r="BL33" s="56"/>
      <c r="BM33" s="56"/>
      <c r="BN33" s="56"/>
      <c r="BO33" s="55"/>
      <c r="BP33" s="55"/>
      <c r="BQ33" s="52">
        <v>27</v>
      </c>
      <c r="BR33" s="72"/>
      <c r="BS33" s="676"/>
      <c r="BT33" s="677"/>
      <c r="BU33" s="677"/>
      <c r="BV33" s="677"/>
      <c r="BW33" s="677"/>
      <c r="BX33" s="677"/>
      <c r="BY33" s="677"/>
      <c r="BZ33" s="677"/>
      <c r="CA33" s="677"/>
      <c r="CB33" s="677"/>
      <c r="CC33" s="677"/>
      <c r="CD33" s="677"/>
      <c r="CE33" s="677"/>
      <c r="CF33" s="677"/>
      <c r="CG33" s="678"/>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82"/>
      <c r="EA33" s="48"/>
    </row>
    <row r="34" spans="1:131" ht="26.25" customHeight="1" x14ac:dyDescent="0.2">
      <c r="A34" s="54">
        <v>7</v>
      </c>
      <c r="B34" s="676"/>
      <c r="C34" s="677"/>
      <c r="D34" s="677"/>
      <c r="E34" s="677"/>
      <c r="F34" s="677"/>
      <c r="G34" s="677"/>
      <c r="H34" s="677"/>
      <c r="I34" s="677"/>
      <c r="J34" s="677"/>
      <c r="K34" s="677"/>
      <c r="L34" s="677"/>
      <c r="M34" s="677"/>
      <c r="N34" s="677"/>
      <c r="O34" s="677"/>
      <c r="P34" s="678"/>
      <c r="Q34" s="920"/>
      <c r="R34" s="921"/>
      <c r="S34" s="921"/>
      <c r="T34" s="921"/>
      <c r="U34" s="921"/>
      <c r="V34" s="921"/>
      <c r="W34" s="921"/>
      <c r="X34" s="921"/>
      <c r="Y34" s="921"/>
      <c r="Z34" s="921"/>
      <c r="AA34" s="921"/>
      <c r="AB34" s="921"/>
      <c r="AC34" s="921"/>
      <c r="AD34" s="921"/>
      <c r="AE34" s="925"/>
      <c r="AF34" s="943"/>
      <c r="AG34" s="680"/>
      <c r="AH34" s="680"/>
      <c r="AI34" s="680"/>
      <c r="AJ34" s="944"/>
      <c r="AK34" s="924"/>
      <c r="AL34" s="921"/>
      <c r="AM34" s="921"/>
      <c r="AN34" s="921"/>
      <c r="AO34" s="921"/>
      <c r="AP34" s="921"/>
      <c r="AQ34" s="921"/>
      <c r="AR34" s="921"/>
      <c r="AS34" s="921"/>
      <c r="AT34" s="921"/>
      <c r="AU34" s="921"/>
      <c r="AV34" s="921"/>
      <c r="AW34" s="921"/>
      <c r="AX34" s="921"/>
      <c r="AY34" s="921"/>
      <c r="AZ34" s="950"/>
      <c r="BA34" s="950"/>
      <c r="BB34" s="950"/>
      <c r="BC34" s="950"/>
      <c r="BD34" s="950"/>
      <c r="BE34" s="922"/>
      <c r="BF34" s="922"/>
      <c r="BG34" s="922"/>
      <c r="BH34" s="922"/>
      <c r="BI34" s="923"/>
      <c r="BJ34" s="56"/>
      <c r="BK34" s="56"/>
      <c r="BL34" s="56"/>
      <c r="BM34" s="56"/>
      <c r="BN34" s="56"/>
      <c r="BO34" s="55"/>
      <c r="BP34" s="55"/>
      <c r="BQ34" s="52">
        <v>28</v>
      </c>
      <c r="BR34" s="72"/>
      <c r="BS34" s="676"/>
      <c r="BT34" s="677"/>
      <c r="BU34" s="677"/>
      <c r="BV34" s="677"/>
      <c r="BW34" s="677"/>
      <c r="BX34" s="677"/>
      <c r="BY34" s="677"/>
      <c r="BZ34" s="677"/>
      <c r="CA34" s="677"/>
      <c r="CB34" s="677"/>
      <c r="CC34" s="677"/>
      <c r="CD34" s="677"/>
      <c r="CE34" s="677"/>
      <c r="CF34" s="677"/>
      <c r="CG34" s="678"/>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82"/>
      <c r="EA34" s="48"/>
    </row>
    <row r="35" spans="1:131" ht="26.25" customHeight="1" x14ac:dyDescent="0.2">
      <c r="A35" s="54">
        <v>8</v>
      </c>
      <c r="B35" s="676"/>
      <c r="C35" s="677"/>
      <c r="D35" s="677"/>
      <c r="E35" s="677"/>
      <c r="F35" s="677"/>
      <c r="G35" s="677"/>
      <c r="H35" s="677"/>
      <c r="I35" s="677"/>
      <c r="J35" s="677"/>
      <c r="K35" s="677"/>
      <c r="L35" s="677"/>
      <c r="M35" s="677"/>
      <c r="N35" s="677"/>
      <c r="O35" s="677"/>
      <c r="P35" s="678"/>
      <c r="Q35" s="920"/>
      <c r="R35" s="921"/>
      <c r="S35" s="921"/>
      <c r="T35" s="921"/>
      <c r="U35" s="921"/>
      <c r="V35" s="921"/>
      <c r="W35" s="921"/>
      <c r="X35" s="921"/>
      <c r="Y35" s="921"/>
      <c r="Z35" s="921"/>
      <c r="AA35" s="921"/>
      <c r="AB35" s="921"/>
      <c r="AC35" s="921"/>
      <c r="AD35" s="921"/>
      <c r="AE35" s="925"/>
      <c r="AF35" s="943"/>
      <c r="AG35" s="680"/>
      <c r="AH35" s="680"/>
      <c r="AI35" s="680"/>
      <c r="AJ35" s="944"/>
      <c r="AK35" s="924"/>
      <c r="AL35" s="921"/>
      <c r="AM35" s="921"/>
      <c r="AN35" s="921"/>
      <c r="AO35" s="921"/>
      <c r="AP35" s="921"/>
      <c r="AQ35" s="921"/>
      <c r="AR35" s="921"/>
      <c r="AS35" s="921"/>
      <c r="AT35" s="921"/>
      <c r="AU35" s="921"/>
      <c r="AV35" s="921"/>
      <c r="AW35" s="921"/>
      <c r="AX35" s="921"/>
      <c r="AY35" s="921"/>
      <c r="AZ35" s="950"/>
      <c r="BA35" s="950"/>
      <c r="BB35" s="950"/>
      <c r="BC35" s="950"/>
      <c r="BD35" s="950"/>
      <c r="BE35" s="922"/>
      <c r="BF35" s="922"/>
      <c r="BG35" s="922"/>
      <c r="BH35" s="922"/>
      <c r="BI35" s="923"/>
      <c r="BJ35" s="56"/>
      <c r="BK35" s="56"/>
      <c r="BL35" s="56"/>
      <c r="BM35" s="56"/>
      <c r="BN35" s="56"/>
      <c r="BO35" s="55"/>
      <c r="BP35" s="55"/>
      <c r="BQ35" s="52">
        <v>29</v>
      </c>
      <c r="BR35" s="72"/>
      <c r="BS35" s="676"/>
      <c r="BT35" s="677"/>
      <c r="BU35" s="677"/>
      <c r="BV35" s="677"/>
      <c r="BW35" s="677"/>
      <c r="BX35" s="677"/>
      <c r="BY35" s="677"/>
      <c r="BZ35" s="677"/>
      <c r="CA35" s="677"/>
      <c r="CB35" s="677"/>
      <c r="CC35" s="677"/>
      <c r="CD35" s="677"/>
      <c r="CE35" s="677"/>
      <c r="CF35" s="677"/>
      <c r="CG35" s="678"/>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82"/>
      <c r="EA35" s="48"/>
    </row>
    <row r="36" spans="1:131" ht="26.25" customHeight="1" x14ac:dyDescent="0.2">
      <c r="A36" s="54">
        <v>9</v>
      </c>
      <c r="B36" s="676"/>
      <c r="C36" s="677"/>
      <c r="D36" s="677"/>
      <c r="E36" s="677"/>
      <c r="F36" s="677"/>
      <c r="G36" s="677"/>
      <c r="H36" s="677"/>
      <c r="I36" s="677"/>
      <c r="J36" s="677"/>
      <c r="K36" s="677"/>
      <c r="L36" s="677"/>
      <c r="M36" s="677"/>
      <c r="N36" s="677"/>
      <c r="O36" s="677"/>
      <c r="P36" s="678"/>
      <c r="Q36" s="920"/>
      <c r="R36" s="921"/>
      <c r="S36" s="921"/>
      <c r="T36" s="921"/>
      <c r="U36" s="921"/>
      <c r="V36" s="921"/>
      <c r="W36" s="921"/>
      <c r="X36" s="921"/>
      <c r="Y36" s="921"/>
      <c r="Z36" s="921"/>
      <c r="AA36" s="921"/>
      <c r="AB36" s="921"/>
      <c r="AC36" s="921"/>
      <c r="AD36" s="921"/>
      <c r="AE36" s="925"/>
      <c r="AF36" s="943"/>
      <c r="AG36" s="680"/>
      <c r="AH36" s="680"/>
      <c r="AI36" s="680"/>
      <c r="AJ36" s="944"/>
      <c r="AK36" s="924"/>
      <c r="AL36" s="921"/>
      <c r="AM36" s="921"/>
      <c r="AN36" s="921"/>
      <c r="AO36" s="921"/>
      <c r="AP36" s="921"/>
      <c r="AQ36" s="921"/>
      <c r="AR36" s="921"/>
      <c r="AS36" s="921"/>
      <c r="AT36" s="921"/>
      <c r="AU36" s="921"/>
      <c r="AV36" s="921"/>
      <c r="AW36" s="921"/>
      <c r="AX36" s="921"/>
      <c r="AY36" s="921"/>
      <c r="AZ36" s="950"/>
      <c r="BA36" s="950"/>
      <c r="BB36" s="950"/>
      <c r="BC36" s="950"/>
      <c r="BD36" s="950"/>
      <c r="BE36" s="922"/>
      <c r="BF36" s="922"/>
      <c r="BG36" s="922"/>
      <c r="BH36" s="922"/>
      <c r="BI36" s="923"/>
      <c r="BJ36" s="56"/>
      <c r="BK36" s="56"/>
      <c r="BL36" s="56"/>
      <c r="BM36" s="56"/>
      <c r="BN36" s="56"/>
      <c r="BO36" s="55"/>
      <c r="BP36" s="55"/>
      <c r="BQ36" s="52">
        <v>30</v>
      </c>
      <c r="BR36" s="72"/>
      <c r="BS36" s="676"/>
      <c r="BT36" s="677"/>
      <c r="BU36" s="677"/>
      <c r="BV36" s="677"/>
      <c r="BW36" s="677"/>
      <c r="BX36" s="677"/>
      <c r="BY36" s="677"/>
      <c r="BZ36" s="677"/>
      <c r="CA36" s="677"/>
      <c r="CB36" s="677"/>
      <c r="CC36" s="677"/>
      <c r="CD36" s="677"/>
      <c r="CE36" s="677"/>
      <c r="CF36" s="677"/>
      <c r="CG36" s="678"/>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82"/>
      <c r="EA36" s="48"/>
    </row>
    <row r="37" spans="1:131" ht="26.25" customHeight="1" x14ac:dyDescent="0.2">
      <c r="A37" s="54">
        <v>10</v>
      </c>
      <c r="B37" s="676"/>
      <c r="C37" s="677"/>
      <c r="D37" s="677"/>
      <c r="E37" s="677"/>
      <c r="F37" s="677"/>
      <c r="G37" s="677"/>
      <c r="H37" s="677"/>
      <c r="I37" s="677"/>
      <c r="J37" s="677"/>
      <c r="K37" s="677"/>
      <c r="L37" s="677"/>
      <c r="M37" s="677"/>
      <c r="N37" s="677"/>
      <c r="O37" s="677"/>
      <c r="P37" s="678"/>
      <c r="Q37" s="920"/>
      <c r="R37" s="921"/>
      <c r="S37" s="921"/>
      <c r="T37" s="921"/>
      <c r="U37" s="921"/>
      <c r="V37" s="921"/>
      <c r="W37" s="921"/>
      <c r="X37" s="921"/>
      <c r="Y37" s="921"/>
      <c r="Z37" s="921"/>
      <c r="AA37" s="921"/>
      <c r="AB37" s="921"/>
      <c r="AC37" s="921"/>
      <c r="AD37" s="921"/>
      <c r="AE37" s="925"/>
      <c r="AF37" s="943"/>
      <c r="AG37" s="680"/>
      <c r="AH37" s="680"/>
      <c r="AI37" s="680"/>
      <c r="AJ37" s="944"/>
      <c r="AK37" s="924"/>
      <c r="AL37" s="921"/>
      <c r="AM37" s="921"/>
      <c r="AN37" s="921"/>
      <c r="AO37" s="921"/>
      <c r="AP37" s="921"/>
      <c r="AQ37" s="921"/>
      <c r="AR37" s="921"/>
      <c r="AS37" s="921"/>
      <c r="AT37" s="921"/>
      <c r="AU37" s="921"/>
      <c r="AV37" s="921"/>
      <c r="AW37" s="921"/>
      <c r="AX37" s="921"/>
      <c r="AY37" s="921"/>
      <c r="AZ37" s="950"/>
      <c r="BA37" s="950"/>
      <c r="BB37" s="950"/>
      <c r="BC37" s="950"/>
      <c r="BD37" s="950"/>
      <c r="BE37" s="922"/>
      <c r="BF37" s="922"/>
      <c r="BG37" s="922"/>
      <c r="BH37" s="922"/>
      <c r="BI37" s="923"/>
      <c r="BJ37" s="56"/>
      <c r="BK37" s="56"/>
      <c r="BL37" s="56"/>
      <c r="BM37" s="56"/>
      <c r="BN37" s="56"/>
      <c r="BO37" s="55"/>
      <c r="BP37" s="55"/>
      <c r="BQ37" s="52">
        <v>31</v>
      </c>
      <c r="BR37" s="72"/>
      <c r="BS37" s="676"/>
      <c r="BT37" s="677"/>
      <c r="BU37" s="677"/>
      <c r="BV37" s="677"/>
      <c r="BW37" s="677"/>
      <c r="BX37" s="677"/>
      <c r="BY37" s="677"/>
      <c r="BZ37" s="677"/>
      <c r="CA37" s="677"/>
      <c r="CB37" s="677"/>
      <c r="CC37" s="677"/>
      <c r="CD37" s="677"/>
      <c r="CE37" s="677"/>
      <c r="CF37" s="677"/>
      <c r="CG37" s="678"/>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82"/>
      <c r="EA37" s="48"/>
    </row>
    <row r="38" spans="1:131" ht="26.25" customHeight="1" x14ac:dyDescent="0.2">
      <c r="A38" s="54">
        <v>11</v>
      </c>
      <c r="B38" s="676"/>
      <c r="C38" s="677"/>
      <c r="D38" s="677"/>
      <c r="E38" s="677"/>
      <c r="F38" s="677"/>
      <c r="G38" s="677"/>
      <c r="H38" s="677"/>
      <c r="I38" s="677"/>
      <c r="J38" s="677"/>
      <c r="K38" s="677"/>
      <c r="L38" s="677"/>
      <c r="M38" s="677"/>
      <c r="N38" s="677"/>
      <c r="O38" s="677"/>
      <c r="P38" s="678"/>
      <c r="Q38" s="920"/>
      <c r="R38" s="921"/>
      <c r="S38" s="921"/>
      <c r="T38" s="921"/>
      <c r="U38" s="921"/>
      <c r="V38" s="921"/>
      <c r="W38" s="921"/>
      <c r="X38" s="921"/>
      <c r="Y38" s="921"/>
      <c r="Z38" s="921"/>
      <c r="AA38" s="921"/>
      <c r="AB38" s="921"/>
      <c r="AC38" s="921"/>
      <c r="AD38" s="921"/>
      <c r="AE38" s="925"/>
      <c r="AF38" s="943"/>
      <c r="AG38" s="680"/>
      <c r="AH38" s="680"/>
      <c r="AI38" s="680"/>
      <c r="AJ38" s="944"/>
      <c r="AK38" s="924"/>
      <c r="AL38" s="921"/>
      <c r="AM38" s="921"/>
      <c r="AN38" s="921"/>
      <c r="AO38" s="921"/>
      <c r="AP38" s="921"/>
      <c r="AQ38" s="921"/>
      <c r="AR38" s="921"/>
      <c r="AS38" s="921"/>
      <c r="AT38" s="921"/>
      <c r="AU38" s="921"/>
      <c r="AV38" s="921"/>
      <c r="AW38" s="921"/>
      <c r="AX38" s="921"/>
      <c r="AY38" s="921"/>
      <c r="AZ38" s="950"/>
      <c r="BA38" s="950"/>
      <c r="BB38" s="950"/>
      <c r="BC38" s="950"/>
      <c r="BD38" s="950"/>
      <c r="BE38" s="922"/>
      <c r="BF38" s="922"/>
      <c r="BG38" s="922"/>
      <c r="BH38" s="922"/>
      <c r="BI38" s="923"/>
      <c r="BJ38" s="56"/>
      <c r="BK38" s="56"/>
      <c r="BL38" s="56"/>
      <c r="BM38" s="56"/>
      <c r="BN38" s="56"/>
      <c r="BO38" s="55"/>
      <c r="BP38" s="55"/>
      <c r="BQ38" s="52">
        <v>32</v>
      </c>
      <c r="BR38" s="72"/>
      <c r="BS38" s="676"/>
      <c r="BT38" s="677"/>
      <c r="BU38" s="677"/>
      <c r="BV38" s="677"/>
      <c r="BW38" s="677"/>
      <c r="BX38" s="677"/>
      <c r="BY38" s="677"/>
      <c r="BZ38" s="677"/>
      <c r="CA38" s="677"/>
      <c r="CB38" s="677"/>
      <c r="CC38" s="677"/>
      <c r="CD38" s="677"/>
      <c r="CE38" s="677"/>
      <c r="CF38" s="677"/>
      <c r="CG38" s="678"/>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82"/>
      <c r="EA38" s="48"/>
    </row>
    <row r="39" spans="1:131" ht="26.25" customHeight="1" x14ac:dyDescent="0.2">
      <c r="A39" s="54">
        <v>12</v>
      </c>
      <c r="B39" s="676"/>
      <c r="C39" s="677"/>
      <c r="D39" s="677"/>
      <c r="E39" s="677"/>
      <c r="F39" s="677"/>
      <c r="G39" s="677"/>
      <c r="H39" s="677"/>
      <c r="I39" s="677"/>
      <c r="J39" s="677"/>
      <c r="K39" s="677"/>
      <c r="L39" s="677"/>
      <c r="M39" s="677"/>
      <c r="N39" s="677"/>
      <c r="O39" s="677"/>
      <c r="P39" s="678"/>
      <c r="Q39" s="920"/>
      <c r="R39" s="921"/>
      <c r="S39" s="921"/>
      <c r="T39" s="921"/>
      <c r="U39" s="921"/>
      <c r="V39" s="921"/>
      <c r="W39" s="921"/>
      <c r="X39" s="921"/>
      <c r="Y39" s="921"/>
      <c r="Z39" s="921"/>
      <c r="AA39" s="921"/>
      <c r="AB39" s="921"/>
      <c r="AC39" s="921"/>
      <c r="AD39" s="921"/>
      <c r="AE39" s="925"/>
      <c r="AF39" s="943"/>
      <c r="AG39" s="680"/>
      <c r="AH39" s="680"/>
      <c r="AI39" s="680"/>
      <c r="AJ39" s="944"/>
      <c r="AK39" s="924"/>
      <c r="AL39" s="921"/>
      <c r="AM39" s="921"/>
      <c r="AN39" s="921"/>
      <c r="AO39" s="921"/>
      <c r="AP39" s="921"/>
      <c r="AQ39" s="921"/>
      <c r="AR39" s="921"/>
      <c r="AS39" s="921"/>
      <c r="AT39" s="921"/>
      <c r="AU39" s="921"/>
      <c r="AV39" s="921"/>
      <c r="AW39" s="921"/>
      <c r="AX39" s="921"/>
      <c r="AY39" s="921"/>
      <c r="AZ39" s="950"/>
      <c r="BA39" s="950"/>
      <c r="BB39" s="950"/>
      <c r="BC39" s="950"/>
      <c r="BD39" s="950"/>
      <c r="BE39" s="922"/>
      <c r="BF39" s="922"/>
      <c r="BG39" s="922"/>
      <c r="BH39" s="922"/>
      <c r="BI39" s="923"/>
      <c r="BJ39" s="56"/>
      <c r="BK39" s="56"/>
      <c r="BL39" s="56"/>
      <c r="BM39" s="56"/>
      <c r="BN39" s="56"/>
      <c r="BO39" s="55"/>
      <c r="BP39" s="55"/>
      <c r="BQ39" s="52">
        <v>33</v>
      </c>
      <c r="BR39" s="72"/>
      <c r="BS39" s="676"/>
      <c r="BT39" s="677"/>
      <c r="BU39" s="677"/>
      <c r="BV39" s="677"/>
      <c r="BW39" s="677"/>
      <c r="BX39" s="677"/>
      <c r="BY39" s="677"/>
      <c r="BZ39" s="677"/>
      <c r="CA39" s="677"/>
      <c r="CB39" s="677"/>
      <c r="CC39" s="677"/>
      <c r="CD39" s="677"/>
      <c r="CE39" s="677"/>
      <c r="CF39" s="677"/>
      <c r="CG39" s="678"/>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82"/>
      <c r="EA39" s="48"/>
    </row>
    <row r="40" spans="1:131" ht="26.25" customHeight="1" x14ac:dyDescent="0.2">
      <c r="A40" s="52">
        <v>13</v>
      </c>
      <c r="B40" s="676"/>
      <c r="C40" s="677"/>
      <c r="D40" s="677"/>
      <c r="E40" s="677"/>
      <c r="F40" s="677"/>
      <c r="G40" s="677"/>
      <c r="H40" s="677"/>
      <c r="I40" s="677"/>
      <c r="J40" s="677"/>
      <c r="K40" s="677"/>
      <c r="L40" s="677"/>
      <c r="M40" s="677"/>
      <c r="N40" s="677"/>
      <c r="O40" s="677"/>
      <c r="P40" s="678"/>
      <c r="Q40" s="920"/>
      <c r="R40" s="921"/>
      <c r="S40" s="921"/>
      <c r="T40" s="921"/>
      <c r="U40" s="921"/>
      <c r="V40" s="921"/>
      <c r="W40" s="921"/>
      <c r="X40" s="921"/>
      <c r="Y40" s="921"/>
      <c r="Z40" s="921"/>
      <c r="AA40" s="921"/>
      <c r="AB40" s="921"/>
      <c r="AC40" s="921"/>
      <c r="AD40" s="921"/>
      <c r="AE40" s="925"/>
      <c r="AF40" s="943"/>
      <c r="AG40" s="680"/>
      <c r="AH40" s="680"/>
      <c r="AI40" s="680"/>
      <c r="AJ40" s="944"/>
      <c r="AK40" s="924"/>
      <c r="AL40" s="921"/>
      <c r="AM40" s="921"/>
      <c r="AN40" s="921"/>
      <c r="AO40" s="921"/>
      <c r="AP40" s="921"/>
      <c r="AQ40" s="921"/>
      <c r="AR40" s="921"/>
      <c r="AS40" s="921"/>
      <c r="AT40" s="921"/>
      <c r="AU40" s="921"/>
      <c r="AV40" s="921"/>
      <c r="AW40" s="921"/>
      <c r="AX40" s="921"/>
      <c r="AY40" s="921"/>
      <c r="AZ40" s="950"/>
      <c r="BA40" s="950"/>
      <c r="BB40" s="950"/>
      <c r="BC40" s="950"/>
      <c r="BD40" s="950"/>
      <c r="BE40" s="922"/>
      <c r="BF40" s="922"/>
      <c r="BG40" s="922"/>
      <c r="BH40" s="922"/>
      <c r="BI40" s="923"/>
      <c r="BJ40" s="56"/>
      <c r="BK40" s="56"/>
      <c r="BL40" s="56"/>
      <c r="BM40" s="56"/>
      <c r="BN40" s="56"/>
      <c r="BO40" s="55"/>
      <c r="BP40" s="55"/>
      <c r="BQ40" s="52">
        <v>34</v>
      </c>
      <c r="BR40" s="72"/>
      <c r="BS40" s="676"/>
      <c r="BT40" s="677"/>
      <c r="BU40" s="677"/>
      <c r="BV40" s="677"/>
      <c r="BW40" s="677"/>
      <c r="BX40" s="677"/>
      <c r="BY40" s="677"/>
      <c r="BZ40" s="677"/>
      <c r="CA40" s="677"/>
      <c r="CB40" s="677"/>
      <c r="CC40" s="677"/>
      <c r="CD40" s="677"/>
      <c r="CE40" s="677"/>
      <c r="CF40" s="677"/>
      <c r="CG40" s="678"/>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82"/>
      <c r="EA40" s="48"/>
    </row>
    <row r="41" spans="1:131" ht="26.25" customHeight="1" x14ac:dyDescent="0.2">
      <c r="A41" s="52">
        <v>14</v>
      </c>
      <c r="B41" s="676"/>
      <c r="C41" s="677"/>
      <c r="D41" s="677"/>
      <c r="E41" s="677"/>
      <c r="F41" s="677"/>
      <c r="G41" s="677"/>
      <c r="H41" s="677"/>
      <c r="I41" s="677"/>
      <c r="J41" s="677"/>
      <c r="K41" s="677"/>
      <c r="L41" s="677"/>
      <c r="M41" s="677"/>
      <c r="N41" s="677"/>
      <c r="O41" s="677"/>
      <c r="P41" s="678"/>
      <c r="Q41" s="920"/>
      <c r="R41" s="921"/>
      <c r="S41" s="921"/>
      <c r="T41" s="921"/>
      <c r="U41" s="921"/>
      <c r="V41" s="921"/>
      <c r="W41" s="921"/>
      <c r="X41" s="921"/>
      <c r="Y41" s="921"/>
      <c r="Z41" s="921"/>
      <c r="AA41" s="921"/>
      <c r="AB41" s="921"/>
      <c r="AC41" s="921"/>
      <c r="AD41" s="921"/>
      <c r="AE41" s="925"/>
      <c r="AF41" s="943"/>
      <c r="AG41" s="680"/>
      <c r="AH41" s="680"/>
      <c r="AI41" s="680"/>
      <c r="AJ41" s="944"/>
      <c r="AK41" s="924"/>
      <c r="AL41" s="921"/>
      <c r="AM41" s="921"/>
      <c r="AN41" s="921"/>
      <c r="AO41" s="921"/>
      <c r="AP41" s="921"/>
      <c r="AQ41" s="921"/>
      <c r="AR41" s="921"/>
      <c r="AS41" s="921"/>
      <c r="AT41" s="921"/>
      <c r="AU41" s="921"/>
      <c r="AV41" s="921"/>
      <c r="AW41" s="921"/>
      <c r="AX41" s="921"/>
      <c r="AY41" s="921"/>
      <c r="AZ41" s="950"/>
      <c r="BA41" s="950"/>
      <c r="BB41" s="950"/>
      <c r="BC41" s="950"/>
      <c r="BD41" s="950"/>
      <c r="BE41" s="922"/>
      <c r="BF41" s="922"/>
      <c r="BG41" s="922"/>
      <c r="BH41" s="922"/>
      <c r="BI41" s="923"/>
      <c r="BJ41" s="56"/>
      <c r="BK41" s="56"/>
      <c r="BL41" s="56"/>
      <c r="BM41" s="56"/>
      <c r="BN41" s="56"/>
      <c r="BO41" s="55"/>
      <c r="BP41" s="55"/>
      <c r="BQ41" s="52">
        <v>35</v>
      </c>
      <c r="BR41" s="72"/>
      <c r="BS41" s="676"/>
      <c r="BT41" s="677"/>
      <c r="BU41" s="677"/>
      <c r="BV41" s="677"/>
      <c r="BW41" s="677"/>
      <c r="BX41" s="677"/>
      <c r="BY41" s="677"/>
      <c r="BZ41" s="677"/>
      <c r="CA41" s="677"/>
      <c r="CB41" s="677"/>
      <c r="CC41" s="677"/>
      <c r="CD41" s="677"/>
      <c r="CE41" s="677"/>
      <c r="CF41" s="677"/>
      <c r="CG41" s="678"/>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82"/>
      <c r="EA41" s="48"/>
    </row>
    <row r="42" spans="1:131" ht="26.25" customHeight="1" x14ac:dyDescent="0.2">
      <c r="A42" s="52">
        <v>15</v>
      </c>
      <c r="B42" s="676"/>
      <c r="C42" s="677"/>
      <c r="D42" s="677"/>
      <c r="E42" s="677"/>
      <c r="F42" s="677"/>
      <c r="G42" s="677"/>
      <c r="H42" s="677"/>
      <c r="I42" s="677"/>
      <c r="J42" s="677"/>
      <c r="K42" s="677"/>
      <c r="L42" s="677"/>
      <c r="M42" s="677"/>
      <c r="N42" s="677"/>
      <c r="O42" s="677"/>
      <c r="P42" s="678"/>
      <c r="Q42" s="920"/>
      <c r="R42" s="921"/>
      <c r="S42" s="921"/>
      <c r="T42" s="921"/>
      <c r="U42" s="921"/>
      <c r="V42" s="921"/>
      <c r="W42" s="921"/>
      <c r="X42" s="921"/>
      <c r="Y42" s="921"/>
      <c r="Z42" s="921"/>
      <c r="AA42" s="921"/>
      <c r="AB42" s="921"/>
      <c r="AC42" s="921"/>
      <c r="AD42" s="921"/>
      <c r="AE42" s="925"/>
      <c r="AF42" s="943"/>
      <c r="AG42" s="680"/>
      <c r="AH42" s="680"/>
      <c r="AI42" s="680"/>
      <c r="AJ42" s="944"/>
      <c r="AK42" s="924"/>
      <c r="AL42" s="921"/>
      <c r="AM42" s="921"/>
      <c r="AN42" s="921"/>
      <c r="AO42" s="921"/>
      <c r="AP42" s="921"/>
      <c r="AQ42" s="921"/>
      <c r="AR42" s="921"/>
      <c r="AS42" s="921"/>
      <c r="AT42" s="921"/>
      <c r="AU42" s="921"/>
      <c r="AV42" s="921"/>
      <c r="AW42" s="921"/>
      <c r="AX42" s="921"/>
      <c r="AY42" s="921"/>
      <c r="AZ42" s="950"/>
      <c r="BA42" s="950"/>
      <c r="BB42" s="950"/>
      <c r="BC42" s="950"/>
      <c r="BD42" s="950"/>
      <c r="BE42" s="922"/>
      <c r="BF42" s="922"/>
      <c r="BG42" s="922"/>
      <c r="BH42" s="922"/>
      <c r="BI42" s="923"/>
      <c r="BJ42" s="56"/>
      <c r="BK42" s="56"/>
      <c r="BL42" s="56"/>
      <c r="BM42" s="56"/>
      <c r="BN42" s="56"/>
      <c r="BO42" s="55"/>
      <c r="BP42" s="55"/>
      <c r="BQ42" s="52">
        <v>36</v>
      </c>
      <c r="BR42" s="72"/>
      <c r="BS42" s="676"/>
      <c r="BT42" s="677"/>
      <c r="BU42" s="677"/>
      <c r="BV42" s="677"/>
      <c r="BW42" s="677"/>
      <c r="BX42" s="677"/>
      <c r="BY42" s="677"/>
      <c r="BZ42" s="677"/>
      <c r="CA42" s="677"/>
      <c r="CB42" s="677"/>
      <c r="CC42" s="677"/>
      <c r="CD42" s="677"/>
      <c r="CE42" s="677"/>
      <c r="CF42" s="677"/>
      <c r="CG42" s="678"/>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82"/>
      <c r="EA42" s="48"/>
    </row>
    <row r="43" spans="1:131" ht="26.25" customHeight="1" x14ac:dyDescent="0.2">
      <c r="A43" s="52">
        <v>16</v>
      </c>
      <c r="B43" s="676"/>
      <c r="C43" s="677"/>
      <c r="D43" s="677"/>
      <c r="E43" s="677"/>
      <c r="F43" s="677"/>
      <c r="G43" s="677"/>
      <c r="H43" s="677"/>
      <c r="I43" s="677"/>
      <c r="J43" s="677"/>
      <c r="K43" s="677"/>
      <c r="L43" s="677"/>
      <c r="M43" s="677"/>
      <c r="N43" s="677"/>
      <c r="O43" s="677"/>
      <c r="P43" s="678"/>
      <c r="Q43" s="920"/>
      <c r="R43" s="921"/>
      <c r="S43" s="921"/>
      <c r="T43" s="921"/>
      <c r="U43" s="921"/>
      <c r="V43" s="921"/>
      <c r="W43" s="921"/>
      <c r="X43" s="921"/>
      <c r="Y43" s="921"/>
      <c r="Z43" s="921"/>
      <c r="AA43" s="921"/>
      <c r="AB43" s="921"/>
      <c r="AC43" s="921"/>
      <c r="AD43" s="921"/>
      <c r="AE43" s="925"/>
      <c r="AF43" s="943"/>
      <c r="AG43" s="680"/>
      <c r="AH43" s="680"/>
      <c r="AI43" s="680"/>
      <c r="AJ43" s="944"/>
      <c r="AK43" s="924"/>
      <c r="AL43" s="921"/>
      <c r="AM43" s="921"/>
      <c r="AN43" s="921"/>
      <c r="AO43" s="921"/>
      <c r="AP43" s="921"/>
      <c r="AQ43" s="921"/>
      <c r="AR43" s="921"/>
      <c r="AS43" s="921"/>
      <c r="AT43" s="921"/>
      <c r="AU43" s="921"/>
      <c r="AV43" s="921"/>
      <c r="AW43" s="921"/>
      <c r="AX43" s="921"/>
      <c r="AY43" s="921"/>
      <c r="AZ43" s="950"/>
      <c r="BA43" s="950"/>
      <c r="BB43" s="950"/>
      <c r="BC43" s="950"/>
      <c r="BD43" s="950"/>
      <c r="BE43" s="922"/>
      <c r="BF43" s="922"/>
      <c r="BG43" s="922"/>
      <c r="BH43" s="922"/>
      <c r="BI43" s="923"/>
      <c r="BJ43" s="56"/>
      <c r="BK43" s="56"/>
      <c r="BL43" s="56"/>
      <c r="BM43" s="56"/>
      <c r="BN43" s="56"/>
      <c r="BO43" s="55"/>
      <c r="BP43" s="55"/>
      <c r="BQ43" s="52">
        <v>37</v>
      </c>
      <c r="BR43" s="72"/>
      <c r="BS43" s="676"/>
      <c r="BT43" s="677"/>
      <c r="BU43" s="677"/>
      <c r="BV43" s="677"/>
      <c r="BW43" s="677"/>
      <c r="BX43" s="677"/>
      <c r="BY43" s="677"/>
      <c r="BZ43" s="677"/>
      <c r="CA43" s="677"/>
      <c r="CB43" s="677"/>
      <c r="CC43" s="677"/>
      <c r="CD43" s="677"/>
      <c r="CE43" s="677"/>
      <c r="CF43" s="677"/>
      <c r="CG43" s="678"/>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82"/>
      <c r="EA43" s="48"/>
    </row>
    <row r="44" spans="1:131" ht="26.25" customHeight="1" x14ac:dyDescent="0.2">
      <c r="A44" s="52">
        <v>17</v>
      </c>
      <c r="B44" s="676"/>
      <c r="C44" s="677"/>
      <c r="D44" s="677"/>
      <c r="E44" s="677"/>
      <c r="F44" s="677"/>
      <c r="G44" s="677"/>
      <c r="H44" s="677"/>
      <c r="I44" s="677"/>
      <c r="J44" s="677"/>
      <c r="K44" s="677"/>
      <c r="L44" s="677"/>
      <c r="M44" s="677"/>
      <c r="N44" s="677"/>
      <c r="O44" s="677"/>
      <c r="P44" s="678"/>
      <c r="Q44" s="920"/>
      <c r="R44" s="921"/>
      <c r="S44" s="921"/>
      <c r="T44" s="921"/>
      <c r="U44" s="921"/>
      <c r="V44" s="921"/>
      <c r="W44" s="921"/>
      <c r="X44" s="921"/>
      <c r="Y44" s="921"/>
      <c r="Z44" s="921"/>
      <c r="AA44" s="921"/>
      <c r="AB44" s="921"/>
      <c r="AC44" s="921"/>
      <c r="AD44" s="921"/>
      <c r="AE44" s="925"/>
      <c r="AF44" s="943"/>
      <c r="AG44" s="680"/>
      <c r="AH44" s="680"/>
      <c r="AI44" s="680"/>
      <c r="AJ44" s="944"/>
      <c r="AK44" s="924"/>
      <c r="AL44" s="921"/>
      <c r="AM44" s="921"/>
      <c r="AN44" s="921"/>
      <c r="AO44" s="921"/>
      <c r="AP44" s="921"/>
      <c r="AQ44" s="921"/>
      <c r="AR44" s="921"/>
      <c r="AS44" s="921"/>
      <c r="AT44" s="921"/>
      <c r="AU44" s="921"/>
      <c r="AV44" s="921"/>
      <c r="AW44" s="921"/>
      <c r="AX44" s="921"/>
      <c r="AY44" s="921"/>
      <c r="AZ44" s="950"/>
      <c r="BA44" s="950"/>
      <c r="BB44" s="950"/>
      <c r="BC44" s="950"/>
      <c r="BD44" s="950"/>
      <c r="BE44" s="922"/>
      <c r="BF44" s="922"/>
      <c r="BG44" s="922"/>
      <c r="BH44" s="922"/>
      <c r="BI44" s="923"/>
      <c r="BJ44" s="56"/>
      <c r="BK44" s="56"/>
      <c r="BL44" s="56"/>
      <c r="BM44" s="56"/>
      <c r="BN44" s="56"/>
      <c r="BO44" s="55"/>
      <c r="BP44" s="55"/>
      <c r="BQ44" s="52">
        <v>38</v>
      </c>
      <c r="BR44" s="72"/>
      <c r="BS44" s="676"/>
      <c r="BT44" s="677"/>
      <c r="BU44" s="677"/>
      <c r="BV44" s="677"/>
      <c r="BW44" s="677"/>
      <c r="BX44" s="677"/>
      <c r="BY44" s="677"/>
      <c r="BZ44" s="677"/>
      <c r="CA44" s="677"/>
      <c r="CB44" s="677"/>
      <c r="CC44" s="677"/>
      <c r="CD44" s="677"/>
      <c r="CE44" s="677"/>
      <c r="CF44" s="677"/>
      <c r="CG44" s="678"/>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82"/>
      <c r="EA44" s="48"/>
    </row>
    <row r="45" spans="1:131" ht="26.25" customHeight="1" x14ac:dyDescent="0.2">
      <c r="A45" s="52">
        <v>18</v>
      </c>
      <c r="B45" s="676"/>
      <c r="C45" s="677"/>
      <c r="D45" s="677"/>
      <c r="E45" s="677"/>
      <c r="F45" s="677"/>
      <c r="G45" s="677"/>
      <c r="H45" s="677"/>
      <c r="I45" s="677"/>
      <c r="J45" s="677"/>
      <c r="K45" s="677"/>
      <c r="L45" s="677"/>
      <c r="M45" s="677"/>
      <c r="N45" s="677"/>
      <c r="O45" s="677"/>
      <c r="P45" s="678"/>
      <c r="Q45" s="920"/>
      <c r="R45" s="921"/>
      <c r="S45" s="921"/>
      <c r="T45" s="921"/>
      <c r="U45" s="921"/>
      <c r="V45" s="921"/>
      <c r="W45" s="921"/>
      <c r="X45" s="921"/>
      <c r="Y45" s="921"/>
      <c r="Z45" s="921"/>
      <c r="AA45" s="921"/>
      <c r="AB45" s="921"/>
      <c r="AC45" s="921"/>
      <c r="AD45" s="921"/>
      <c r="AE45" s="925"/>
      <c r="AF45" s="943"/>
      <c r="AG45" s="680"/>
      <c r="AH45" s="680"/>
      <c r="AI45" s="680"/>
      <c r="AJ45" s="944"/>
      <c r="AK45" s="924"/>
      <c r="AL45" s="921"/>
      <c r="AM45" s="921"/>
      <c r="AN45" s="921"/>
      <c r="AO45" s="921"/>
      <c r="AP45" s="921"/>
      <c r="AQ45" s="921"/>
      <c r="AR45" s="921"/>
      <c r="AS45" s="921"/>
      <c r="AT45" s="921"/>
      <c r="AU45" s="921"/>
      <c r="AV45" s="921"/>
      <c r="AW45" s="921"/>
      <c r="AX45" s="921"/>
      <c r="AY45" s="921"/>
      <c r="AZ45" s="950"/>
      <c r="BA45" s="950"/>
      <c r="BB45" s="950"/>
      <c r="BC45" s="950"/>
      <c r="BD45" s="950"/>
      <c r="BE45" s="922"/>
      <c r="BF45" s="922"/>
      <c r="BG45" s="922"/>
      <c r="BH45" s="922"/>
      <c r="BI45" s="923"/>
      <c r="BJ45" s="56"/>
      <c r="BK45" s="56"/>
      <c r="BL45" s="56"/>
      <c r="BM45" s="56"/>
      <c r="BN45" s="56"/>
      <c r="BO45" s="55"/>
      <c r="BP45" s="55"/>
      <c r="BQ45" s="52">
        <v>39</v>
      </c>
      <c r="BR45" s="72"/>
      <c r="BS45" s="676"/>
      <c r="BT45" s="677"/>
      <c r="BU45" s="677"/>
      <c r="BV45" s="677"/>
      <c r="BW45" s="677"/>
      <c r="BX45" s="677"/>
      <c r="BY45" s="677"/>
      <c r="BZ45" s="677"/>
      <c r="CA45" s="677"/>
      <c r="CB45" s="677"/>
      <c r="CC45" s="677"/>
      <c r="CD45" s="677"/>
      <c r="CE45" s="677"/>
      <c r="CF45" s="677"/>
      <c r="CG45" s="678"/>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82"/>
      <c r="EA45" s="48"/>
    </row>
    <row r="46" spans="1:131" ht="26.25" customHeight="1" x14ac:dyDescent="0.2">
      <c r="A46" s="52">
        <v>19</v>
      </c>
      <c r="B46" s="676"/>
      <c r="C46" s="677"/>
      <c r="D46" s="677"/>
      <c r="E46" s="677"/>
      <c r="F46" s="677"/>
      <c r="G46" s="677"/>
      <c r="H46" s="677"/>
      <c r="I46" s="677"/>
      <c r="J46" s="677"/>
      <c r="K46" s="677"/>
      <c r="L46" s="677"/>
      <c r="M46" s="677"/>
      <c r="N46" s="677"/>
      <c r="O46" s="677"/>
      <c r="P46" s="678"/>
      <c r="Q46" s="920"/>
      <c r="R46" s="921"/>
      <c r="S46" s="921"/>
      <c r="T46" s="921"/>
      <c r="U46" s="921"/>
      <c r="V46" s="921"/>
      <c r="W46" s="921"/>
      <c r="X46" s="921"/>
      <c r="Y46" s="921"/>
      <c r="Z46" s="921"/>
      <c r="AA46" s="921"/>
      <c r="AB46" s="921"/>
      <c r="AC46" s="921"/>
      <c r="AD46" s="921"/>
      <c r="AE46" s="925"/>
      <c r="AF46" s="943"/>
      <c r="AG46" s="680"/>
      <c r="AH46" s="680"/>
      <c r="AI46" s="680"/>
      <c r="AJ46" s="944"/>
      <c r="AK46" s="924"/>
      <c r="AL46" s="921"/>
      <c r="AM46" s="921"/>
      <c r="AN46" s="921"/>
      <c r="AO46" s="921"/>
      <c r="AP46" s="921"/>
      <c r="AQ46" s="921"/>
      <c r="AR46" s="921"/>
      <c r="AS46" s="921"/>
      <c r="AT46" s="921"/>
      <c r="AU46" s="921"/>
      <c r="AV46" s="921"/>
      <c r="AW46" s="921"/>
      <c r="AX46" s="921"/>
      <c r="AY46" s="921"/>
      <c r="AZ46" s="950"/>
      <c r="BA46" s="950"/>
      <c r="BB46" s="950"/>
      <c r="BC46" s="950"/>
      <c r="BD46" s="950"/>
      <c r="BE46" s="922"/>
      <c r="BF46" s="922"/>
      <c r="BG46" s="922"/>
      <c r="BH46" s="922"/>
      <c r="BI46" s="923"/>
      <c r="BJ46" s="56"/>
      <c r="BK46" s="56"/>
      <c r="BL46" s="56"/>
      <c r="BM46" s="56"/>
      <c r="BN46" s="56"/>
      <c r="BO46" s="55"/>
      <c r="BP46" s="55"/>
      <c r="BQ46" s="52">
        <v>40</v>
      </c>
      <c r="BR46" s="72"/>
      <c r="BS46" s="676"/>
      <c r="BT46" s="677"/>
      <c r="BU46" s="677"/>
      <c r="BV46" s="677"/>
      <c r="BW46" s="677"/>
      <c r="BX46" s="677"/>
      <c r="BY46" s="677"/>
      <c r="BZ46" s="677"/>
      <c r="CA46" s="677"/>
      <c r="CB46" s="677"/>
      <c r="CC46" s="677"/>
      <c r="CD46" s="677"/>
      <c r="CE46" s="677"/>
      <c r="CF46" s="677"/>
      <c r="CG46" s="678"/>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82"/>
      <c r="EA46" s="48"/>
    </row>
    <row r="47" spans="1:131" ht="26.25" customHeight="1" x14ac:dyDescent="0.2">
      <c r="A47" s="52">
        <v>20</v>
      </c>
      <c r="B47" s="676"/>
      <c r="C47" s="677"/>
      <c r="D47" s="677"/>
      <c r="E47" s="677"/>
      <c r="F47" s="677"/>
      <c r="G47" s="677"/>
      <c r="H47" s="677"/>
      <c r="I47" s="677"/>
      <c r="J47" s="677"/>
      <c r="K47" s="677"/>
      <c r="L47" s="677"/>
      <c r="M47" s="677"/>
      <c r="N47" s="677"/>
      <c r="O47" s="677"/>
      <c r="P47" s="678"/>
      <c r="Q47" s="920"/>
      <c r="R47" s="921"/>
      <c r="S47" s="921"/>
      <c r="T47" s="921"/>
      <c r="U47" s="921"/>
      <c r="V47" s="921"/>
      <c r="W47" s="921"/>
      <c r="X47" s="921"/>
      <c r="Y47" s="921"/>
      <c r="Z47" s="921"/>
      <c r="AA47" s="921"/>
      <c r="AB47" s="921"/>
      <c r="AC47" s="921"/>
      <c r="AD47" s="921"/>
      <c r="AE47" s="925"/>
      <c r="AF47" s="943"/>
      <c r="AG47" s="680"/>
      <c r="AH47" s="680"/>
      <c r="AI47" s="680"/>
      <c r="AJ47" s="944"/>
      <c r="AK47" s="924"/>
      <c r="AL47" s="921"/>
      <c r="AM47" s="921"/>
      <c r="AN47" s="921"/>
      <c r="AO47" s="921"/>
      <c r="AP47" s="921"/>
      <c r="AQ47" s="921"/>
      <c r="AR47" s="921"/>
      <c r="AS47" s="921"/>
      <c r="AT47" s="921"/>
      <c r="AU47" s="921"/>
      <c r="AV47" s="921"/>
      <c r="AW47" s="921"/>
      <c r="AX47" s="921"/>
      <c r="AY47" s="921"/>
      <c r="AZ47" s="950"/>
      <c r="BA47" s="950"/>
      <c r="BB47" s="950"/>
      <c r="BC47" s="950"/>
      <c r="BD47" s="950"/>
      <c r="BE47" s="922"/>
      <c r="BF47" s="922"/>
      <c r="BG47" s="922"/>
      <c r="BH47" s="922"/>
      <c r="BI47" s="923"/>
      <c r="BJ47" s="56"/>
      <c r="BK47" s="56"/>
      <c r="BL47" s="56"/>
      <c r="BM47" s="56"/>
      <c r="BN47" s="56"/>
      <c r="BO47" s="55"/>
      <c r="BP47" s="55"/>
      <c r="BQ47" s="52">
        <v>41</v>
      </c>
      <c r="BR47" s="72"/>
      <c r="BS47" s="676"/>
      <c r="BT47" s="677"/>
      <c r="BU47" s="677"/>
      <c r="BV47" s="677"/>
      <c r="BW47" s="677"/>
      <c r="BX47" s="677"/>
      <c r="BY47" s="677"/>
      <c r="BZ47" s="677"/>
      <c r="CA47" s="677"/>
      <c r="CB47" s="677"/>
      <c r="CC47" s="677"/>
      <c r="CD47" s="677"/>
      <c r="CE47" s="677"/>
      <c r="CF47" s="677"/>
      <c r="CG47" s="678"/>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82"/>
      <c r="EA47" s="48"/>
    </row>
    <row r="48" spans="1:131" ht="26.25" customHeight="1" x14ac:dyDescent="0.2">
      <c r="A48" s="52">
        <v>21</v>
      </c>
      <c r="B48" s="676"/>
      <c r="C48" s="677"/>
      <c r="D48" s="677"/>
      <c r="E48" s="677"/>
      <c r="F48" s="677"/>
      <c r="G48" s="677"/>
      <c r="H48" s="677"/>
      <c r="I48" s="677"/>
      <c r="J48" s="677"/>
      <c r="K48" s="677"/>
      <c r="L48" s="677"/>
      <c r="M48" s="677"/>
      <c r="N48" s="677"/>
      <c r="O48" s="677"/>
      <c r="P48" s="678"/>
      <c r="Q48" s="920"/>
      <c r="R48" s="921"/>
      <c r="S48" s="921"/>
      <c r="T48" s="921"/>
      <c r="U48" s="921"/>
      <c r="V48" s="921"/>
      <c r="W48" s="921"/>
      <c r="X48" s="921"/>
      <c r="Y48" s="921"/>
      <c r="Z48" s="921"/>
      <c r="AA48" s="921"/>
      <c r="AB48" s="921"/>
      <c r="AC48" s="921"/>
      <c r="AD48" s="921"/>
      <c r="AE48" s="925"/>
      <c r="AF48" s="943"/>
      <c r="AG48" s="680"/>
      <c r="AH48" s="680"/>
      <c r="AI48" s="680"/>
      <c r="AJ48" s="944"/>
      <c r="AK48" s="924"/>
      <c r="AL48" s="921"/>
      <c r="AM48" s="921"/>
      <c r="AN48" s="921"/>
      <c r="AO48" s="921"/>
      <c r="AP48" s="921"/>
      <c r="AQ48" s="921"/>
      <c r="AR48" s="921"/>
      <c r="AS48" s="921"/>
      <c r="AT48" s="921"/>
      <c r="AU48" s="921"/>
      <c r="AV48" s="921"/>
      <c r="AW48" s="921"/>
      <c r="AX48" s="921"/>
      <c r="AY48" s="921"/>
      <c r="AZ48" s="950"/>
      <c r="BA48" s="950"/>
      <c r="BB48" s="950"/>
      <c r="BC48" s="950"/>
      <c r="BD48" s="950"/>
      <c r="BE48" s="922"/>
      <c r="BF48" s="922"/>
      <c r="BG48" s="922"/>
      <c r="BH48" s="922"/>
      <c r="BI48" s="923"/>
      <c r="BJ48" s="56"/>
      <c r="BK48" s="56"/>
      <c r="BL48" s="56"/>
      <c r="BM48" s="56"/>
      <c r="BN48" s="56"/>
      <c r="BO48" s="55"/>
      <c r="BP48" s="55"/>
      <c r="BQ48" s="52">
        <v>42</v>
      </c>
      <c r="BR48" s="72"/>
      <c r="BS48" s="676"/>
      <c r="BT48" s="677"/>
      <c r="BU48" s="677"/>
      <c r="BV48" s="677"/>
      <c r="BW48" s="677"/>
      <c r="BX48" s="677"/>
      <c r="BY48" s="677"/>
      <c r="BZ48" s="677"/>
      <c r="CA48" s="677"/>
      <c r="CB48" s="677"/>
      <c r="CC48" s="677"/>
      <c r="CD48" s="677"/>
      <c r="CE48" s="677"/>
      <c r="CF48" s="677"/>
      <c r="CG48" s="678"/>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82"/>
      <c r="EA48" s="48"/>
    </row>
    <row r="49" spans="1:131" ht="26.25" customHeight="1" x14ac:dyDescent="0.2">
      <c r="A49" s="52">
        <v>22</v>
      </c>
      <c r="B49" s="676"/>
      <c r="C49" s="677"/>
      <c r="D49" s="677"/>
      <c r="E49" s="677"/>
      <c r="F49" s="677"/>
      <c r="G49" s="677"/>
      <c r="H49" s="677"/>
      <c r="I49" s="677"/>
      <c r="J49" s="677"/>
      <c r="K49" s="677"/>
      <c r="L49" s="677"/>
      <c r="M49" s="677"/>
      <c r="N49" s="677"/>
      <c r="O49" s="677"/>
      <c r="P49" s="678"/>
      <c r="Q49" s="920"/>
      <c r="R49" s="921"/>
      <c r="S49" s="921"/>
      <c r="T49" s="921"/>
      <c r="U49" s="921"/>
      <c r="V49" s="921"/>
      <c r="W49" s="921"/>
      <c r="X49" s="921"/>
      <c r="Y49" s="921"/>
      <c r="Z49" s="921"/>
      <c r="AA49" s="921"/>
      <c r="AB49" s="921"/>
      <c r="AC49" s="921"/>
      <c r="AD49" s="921"/>
      <c r="AE49" s="925"/>
      <c r="AF49" s="943"/>
      <c r="AG49" s="680"/>
      <c r="AH49" s="680"/>
      <c r="AI49" s="680"/>
      <c r="AJ49" s="944"/>
      <c r="AK49" s="924"/>
      <c r="AL49" s="921"/>
      <c r="AM49" s="921"/>
      <c r="AN49" s="921"/>
      <c r="AO49" s="921"/>
      <c r="AP49" s="921"/>
      <c r="AQ49" s="921"/>
      <c r="AR49" s="921"/>
      <c r="AS49" s="921"/>
      <c r="AT49" s="921"/>
      <c r="AU49" s="921"/>
      <c r="AV49" s="921"/>
      <c r="AW49" s="921"/>
      <c r="AX49" s="921"/>
      <c r="AY49" s="921"/>
      <c r="AZ49" s="950"/>
      <c r="BA49" s="950"/>
      <c r="BB49" s="950"/>
      <c r="BC49" s="950"/>
      <c r="BD49" s="950"/>
      <c r="BE49" s="922"/>
      <c r="BF49" s="922"/>
      <c r="BG49" s="922"/>
      <c r="BH49" s="922"/>
      <c r="BI49" s="923"/>
      <c r="BJ49" s="56"/>
      <c r="BK49" s="56"/>
      <c r="BL49" s="56"/>
      <c r="BM49" s="56"/>
      <c r="BN49" s="56"/>
      <c r="BO49" s="55"/>
      <c r="BP49" s="55"/>
      <c r="BQ49" s="52">
        <v>43</v>
      </c>
      <c r="BR49" s="72"/>
      <c r="BS49" s="676"/>
      <c r="BT49" s="677"/>
      <c r="BU49" s="677"/>
      <c r="BV49" s="677"/>
      <c r="BW49" s="677"/>
      <c r="BX49" s="677"/>
      <c r="BY49" s="677"/>
      <c r="BZ49" s="677"/>
      <c r="CA49" s="677"/>
      <c r="CB49" s="677"/>
      <c r="CC49" s="677"/>
      <c r="CD49" s="677"/>
      <c r="CE49" s="677"/>
      <c r="CF49" s="677"/>
      <c r="CG49" s="678"/>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82"/>
      <c r="EA49" s="48"/>
    </row>
    <row r="50" spans="1:131" ht="26.25" customHeight="1" x14ac:dyDescent="0.2">
      <c r="A50" s="52">
        <v>23</v>
      </c>
      <c r="B50" s="676"/>
      <c r="C50" s="677"/>
      <c r="D50" s="677"/>
      <c r="E50" s="677"/>
      <c r="F50" s="677"/>
      <c r="G50" s="677"/>
      <c r="H50" s="677"/>
      <c r="I50" s="677"/>
      <c r="J50" s="677"/>
      <c r="K50" s="677"/>
      <c r="L50" s="677"/>
      <c r="M50" s="677"/>
      <c r="N50" s="677"/>
      <c r="O50" s="677"/>
      <c r="P50" s="678"/>
      <c r="Q50" s="940"/>
      <c r="R50" s="941"/>
      <c r="S50" s="941"/>
      <c r="T50" s="941"/>
      <c r="U50" s="941"/>
      <c r="V50" s="941"/>
      <c r="W50" s="941"/>
      <c r="X50" s="941"/>
      <c r="Y50" s="941"/>
      <c r="Z50" s="941"/>
      <c r="AA50" s="941"/>
      <c r="AB50" s="941"/>
      <c r="AC50" s="941"/>
      <c r="AD50" s="941"/>
      <c r="AE50" s="942"/>
      <c r="AF50" s="943"/>
      <c r="AG50" s="680"/>
      <c r="AH50" s="680"/>
      <c r="AI50" s="680"/>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22"/>
      <c r="BF50" s="922"/>
      <c r="BG50" s="922"/>
      <c r="BH50" s="922"/>
      <c r="BI50" s="923"/>
      <c r="BJ50" s="56"/>
      <c r="BK50" s="56"/>
      <c r="BL50" s="56"/>
      <c r="BM50" s="56"/>
      <c r="BN50" s="56"/>
      <c r="BO50" s="55"/>
      <c r="BP50" s="55"/>
      <c r="BQ50" s="52">
        <v>44</v>
      </c>
      <c r="BR50" s="72"/>
      <c r="BS50" s="676"/>
      <c r="BT50" s="677"/>
      <c r="BU50" s="677"/>
      <c r="BV50" s="677"/>
      <c r="BW50" s="677"/>
      <c r="BX50" s="677"/>
      <c r="BY50" s="677"/>
      <c r="BZ50" s="677"/>
      <c r="CA50" s="677"/>
      <c r="CB50" s="677"/>
      <c r="CC50" s="677"/>
      <c r="CD50" s="677"/>
      <c r="CE50" s="677"/>
      <c r="CF50" s="677"/>
      <c r="CG50" s="678"/>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82"/>
      <c r="EA50" s="48"/>
    </row>
    <row r="51" spans="1:131" ht="26.25" customHeight="1" x14ac:dyDescent="0.2">
      <c r="A51" s="52">
        <v>24</v>
      </c>
      <c r="B51" s="676"/>
      <c r="C51" s="677"/>
      <c r="D51" s="677"/>
      <c r="E51" s="677"/>
      <c r="F51" s="677"/>
      <c r="G51" s="677"/>
      <c r="H51" s="677"/>
      <c r="I51" s="677"/>
      <c r="J51" s="677"/>
      <c r="K51" s="677"/>
      <c r="L51" s="677"/>
      <c r="M51" s="677"/>
      <c r="N51" s="677"/>
      <c r="O51" s="677"/>
      <c r="P51" s="678"/>
      <c r="Q51" s="940"/>
      <c r="R51" s="941"/>
      <c r="S51" s="941"/>
      <c r="T51" s="941"/>
      <c r="U51" s="941"/>
      <c r="V51" s="941"/>
      <c r="W51" s="941"/>
      <c r="X51" s="941"/>
      <c r="Y51" s="941"/>
      <c r="Z51" s="941"/>
      <c r="AA51" s="941"/>
      <c r="AB51" s="941"/>
      <c r="AC51" s="941"/>
      <c r="AD51" s="941"/>
      <c r="AE51" s="942"/>
      <c r="AF51" s="943"/>
      <c r="AG51" s="680"/>
      <c r="AH51" s="680"/>
      <c r="AI51" s="680"/>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22"/>
      <c r="BF51" s="922"/>
      <c r="BG51" s="922"/>
      <c r="BH51" s="922"/>
      <c r="BI51" s="923"/>
      <c r="BJ51" s="56"/>
      <c r="BK51" s="56"/>
      <c r="BL51" s="56"/>
      <c r="BM51" s="56"/>
      <c r="BN51" s="56"/>
      <c r="BO51" s="55"/>
      <c r="BP51" s="55"/>
      <c r="BQ51" s="52">
        <v>45</v>
      </c>
      <c r="BR51" s="72"/>
      <c r="BS51" s="676"/>
      <c r="BT51" s="677"/>
      <c r="BU51" s="677"/>
      <c r="BV51" s="677"/>
      <c r="BW51" s="677"/>
      <c r="BX51" s="677"/>
      <c r="BY51" s="677"/>
      <c r="BZ51" s="677"/>
      <c r="CA51" s="677"/>
      <c r="CB51" s="677"/>
      <c r="CC51" s="677"/>
      <c r="CD51" s="677"/>
      <c r="CE51" s="677"/>
      <c r="CF51" s="677"/>
      <c r="CG51" s="678"/>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82"/>
      <c r="EA51" s="48"/>
    </row>
    <row r="52" spans="1:131" ht="26.25" customHeight="1" x14ac:dyDescent="0.2">
      <c r="A52" s="52">
        <v>25</v>
      </c>
      <c r="B52" s="676"/>
      <c r="C52" s="677"/>
      <c r="D52" s="677"/>
      <c r="E52" s="677"/>
      <c r="F52" s="677"/>
      <c r="G52" s="677"/>
      <c r="H52" s="677"/>
      <c r="I52" s="677"/>
      <c r="J52" s="677"/>
      <c r="K52" s="677"/>
      <c r="L52" s="677"/>
      <c r="M52" s="677"/>
      <c r="N52" s="677"/>
      <c r="O52" s="677"/>
      <c r="P52" s="678"/>
      <c r="Q52" s="940"/>
      <c r="R52" s="941"/>
      <c r="S52" s="941"/>
      <c r="T52" s="941"/>
      <c r="U52" s="941"/>
      <c r="V52" s="941"/>
      <c r="W52" s="941"/>
      <c r="X52" s="941"/>
      <c r="Y52" s="941"/>
      <c r="Z52" s="941"/>
      <c r="AA52" s="941"/>
      <c r="AB52" s="941"/>
      <c r="AC52" s="941"/>
      <c r="AD52" s="941"/>
      <c r="AE52" s="942"/>
      <c r="AF52" s="943"/>
      <c r="AG52" s="680"/>
      <c r="AH52" s="680"/>
      <c r="AI52" s="680"/>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22"/>
      <c r="BF52" s="922"/>
      <c r="BG52" s="922"/>
      <c r="BH52" s="922"/>
      <c r="BI52" s="923"/>
      <c r="BJ52" s="56"/>
      <c r="BK52" s="56"/>
      <c r="BL52" s="56"/>
      <c r="BM52" s="56"/>
      <c r="BN52" s="56"/>
      <c r="BO52" s="55"/>
      <c r="BP52" s="55"/>
      <c r="BQ52" s="52">
        <v>46</v>
      </c>
      <c r="BR52" s="72"/>
      <c r="BS52" s="676"/>
      <c r="BT52" s="677"/>
      <c r="BU52" s="677"/>
      <c r="BV52" s="677"/>
      <c r="BW52" s="677"/>
      <c r="BX52" s="677"/>
      <c r="BY52" s="677"/>
      <c r="BZ52" s="677"/>
      <c r="CA52" s="677"/>
      <c r="CB52" s="677"/>
      <c r="CC52" s="677"/>
      <c r="CD52" s="677"/>
      <c r="CE52" s="677"/>
      <c r="CF52" s="677"/>
      <c r="CG52" s="678"/>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82"/>
      <c r="EA52" s="48"/>
    </row>
    <row r="53" spans="1:131" ht="26.25" customHeight="1" x14ac:dyDescent="0.2">
      <c r="A53" s="52">
        <v>26</v>
      </c>
      <c r="B53" s="676"/>
      <c r="C53" s="677"/>
      <c r="D53" s="677"/>
      <c r="E53" s="677"/>
      <c r="F53" s="677"/>
      <c r="G53" s="677"/>
      <c r="H53" s="677"/>
      <c r="I53" s="677"/>
      <c r="J53" s="677"/>
      <c r="K53" s="677"/>
      <c r="L53" s="677"/>
      <c r="M53" s="677"/>
      <c r="N53" s="677"/>
      <c r="O53" s="677"/>
      <c r="P53" s="678"/>
      <c r="Q53" s="940"/>
      <c r="R53" s="941"/>
      <c r="S53" s="941"/>
      <c r="T53" s="941"/>
      <c r="U53" s="941"/>
      <c r="V53" s="941"/>
      <c r="W53" s="941"/>
      <c r="X53" s="941"/>
      <c r="Y53" s="941"/>
      <c r="Z53" s="941"/>
      <c r="AA53" s="941"/>
      <c r="AB53" s="941"/>
      <c r="AC53" s="941"/>
      <c r="AD53" s="941"/>
      <c r="AE53" s="942"/>
      <c r="AF53" s="943"/>
      <c r="AG53" s="680"/>
      <c r="AH53" s="680"/>
      <c r="AI53" s="680"/>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22"/>
      <c r="BF53" s="922"/>
      <c r="BG53" s="922"/>
      <c r="BH53" s="922"/>
      <c r="BI53" s="923"/>
      <c r="BJ53" s="56"/>
      <c r="BK53" s="56"/>
      <c r="BL53" s="56"/>
      <c r="BM53" s="56"/>
      <c r="BN53" s="56"/>
      <c r="BO53" s="55"/>
      <c r="BP53" s="55"/>
      <c r="BQ53" s="52">
        <v>47</v>
      </c>
      <c r="BR53" s="72"/>
      <c r="BS53" s="676"/>
      <c r="BT53" s="677"/>
      <c r="BU53" s="677"/>
      <c r="BV53" s="677"/>
      <c r="BW53" s="677"/>
      <c r="BX53" s="677"/>
      <c r="BY53" s="677"/>
      <c r="BZ53" s="677"/>
      <c r="CA53" s="677"/>
      <c r="CB53" s="677"/>
      <c r="CC53" s="677"/>
      <c r="CD53" s="677"/>
      <c r="CE53" s="677"/>
      <c r="CF53" s="677"/>
      <c r="CG53" s="678"/>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82"/>
      <c r="EA53" s="48"/>
    </row>
    <row r="54" spans="1:131" ht="26.25" customHeight="1" x14ac:dyDescent="0.2">
      <c r="A54" s="52">
        <v>27</v>
      </c>
      <c r="B54" s="676"/>
      <c r="C54" s="677"/>
      <c r="D54" s="677"/>
      <c r="E54" s="677"/>
      <c r="F54" s="677"/>
      <c r="G54" s="677"/>
      <c r="H54" s="677"/>
      <c r="I54" s="677"/>
      <c r="J54" s="677"/>
      <c r="K54" s="677"/>
      <c r="L54" s="677"/>
      <c r="M54" s="677"/>
      <c r="N54" s="677"/>
      <c r="O54" s="677"/>
      <c r="P54" s="678"/>
      <c r="Q54" s="940"/>
      <c r="R54" s="941"/>
      <c r="S54" s="941"/>
      <c r="T54" s="941"/>
      <c r="U54" s="941"/>
      <c r="V54" s="941"/>
      <c r="W54" s="941"/>
      <c r="X54" s="941"/>
      <c r="Y54" s="941"/>
      <c r="Z54" s="941"/>
      <c r="AA54" s="941"/>
      <c r="AB54" s="941"/>
      <c r="AC54" s="941"/>
      <c r="AD54" s="941"/>
      <c r="AE54" s="942"/>
      <c r="AF54" s="943"/>
      <c r="AG54" s="680"/>
      <c r="AH54" s="680"/>
      <c r="AI54" s="680"/>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22"/>
      <c r="BF54" s="922"/>
      <c r="BG54" s="922"/>
      <c r="BH54" s="922"/>
      <c r="BI54" s="923"/>
      <c r="BJ54" s="56"/>
      <c r="BK54" s="56"/>
      <c r="BL54" s="56"/>
      <c r="BM54" s="56"/>
      <c r="BN54" s="56"/>
      <c r="BO54" s="55"/>
      <c r="BP54" s="55"/>
      <c r="BQ54" s="52">
        <v>48</v>
      </c>
      <c r="BR54" s="72"/>
      <c r="BS54" s="676"/>
      <c r="BT54" s="677"/>
      <c r="BU54" s="677"/>
      <c r="BV54" s="677"/>
      <c r="BW54" s="677"/>
      <c r="BX54" s="677"/>
      <c r="BY54" s="677"/>
      <c r="BZ54" s="677"/>
      <c r="CA54" s="677"/>
      <c r="CB54" s="677"/>
      <c r="CC54" s="677"/>
      <c r="CD54" s="677"/>
      <c r="CE54" s="677"/>
      <c r="CF54" s="677"/>
      <c r="CG54" s="678"/>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82"/>
      <c r="EA54" s="48"/>
    </row>
    <row r="55" spans="1:131" ht="26.25" customHeight="1" x14ac:dyDescent="0.2">
      <c r="A55" s="52">
        <v>28</v>
      </c>
      <c r="B55" s="676"/>
      <c r="C55" s="677"/>
      <c r="D55" s="677"/>
      <c r="E55" s="677"/>
      <c r="F55" s="677"/>
      <c r="G55" s="677"/>
      <c r="H55" s="677"/>
      <c r="I55" s="677"/>
      <c r="J55" s="677"/>
      <c r="K55" s="677"/>
      <c r="L55" s="677"/>
      <c r="M55" s="677"/>
      <c r="N55" s="677"/>
      <c r="O55" s="677"/>
      <c r="P55" s="678"/>
      <c r="Q55" s="940"/>
      <c r="R55" s="941"/>
      <c r="S55" s="941"/>
      <c r="T55" s="941"/>
      <c r="U55" s="941"/>
      <c r="V55" s="941"/>
      <c r="W55" s="941"/>
      <c r="X55" s="941"/>
      <c r="Y55" s="941"/>
      <c r="Z55" s="941"/>
      <c r="AA55" s="941"/>
      <c r="AB55" s="941"/>
      <c r="AC55" s="941"/>
      <c r="AD55" s="941"/>
      <c r="AE55" s="942"/>
      <c r="AF55" s="943"/>
      <c r="AG55" s="680"/>
      <c r="AH55" s="680"/>
      <c r="AI55" s="680"/>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22"/>
      <c r="BF55" s="922"/>
      <c r="BG55" s="922"/>
      <c r="BH55" s="922"/>
      <c r="BI55" s="923"/>
      <c r="BJ55" s="56"/>
      <c r="BK55" s="56"/>
      <c r="BL55" s="56"/>
      <c r="BM55" s="56"/>
      <c r="BN55" s="56"/>
      <c r="BO55" s="55"/>
      <c r="BP55" s="55"/>
      <c r="BQ55" s="52">
        <v>49</v>
      </c>
      <c r="BR55" s="72"/>
      <c r="BS55" s="676"/>
      <c r="BT55" s="677"/>
      <c r="BU55" s="677"/>
      <c r="BV55" s="677"/>
      <c r="BW55" s="677"/>
      <c r="BX55" s="677"/>
      <c r="BY55" s="677"/>
      <c r="BZ55" s="677"/>
      <c r="CA55" s="677"/>
      <c r="CB55" s="677"/>
      <c r="CC55" s="677"/>
      <c r="CD55" s="677"/>
      <c r="CE55" s="677"/>
      <c r="CF55" s="677"/>
      <c r="CG55" s="678"/>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82"/>
      <c r="EA55" s="48"/>
    </row>
    <row r="56" spans="1:131" ht="26.25" customHeight="1" x14ac:dyDescent="0.2">
      <c r="A56" s="52">
        <v>29</v>
      </c>
      <c r="B56" s="676"/>
      <c r="C56" s="677"/>
      <c r="D56" s="677"/>
      <c r="E56" s="677"/>
      <c r="F56" s="677"/>
      <c r="G56" s="677"/>
      <c r="H56" s="677"/>
      <c r="I56" s="677"/>
      <c r="J56" s="677"/>
      <c r="K56" s="677"/>
      <c r="L56" s="677"/>
      <c r="M56" s="677"/>
      <c r="N56" s="677"/>
      <c r="O56" s="677"/>
      <c r="P56" s="678"/>
      <c r="Q56" s="940"/>
      <c r="R56" s="941"/>
      <c r="S56" s="941"/>
      <c r="T56" s="941"/>
      <c r="U56" s="941"/>
      <c r="V56" s="941"/>
      <c r="W56" s="941"/>
      <c r="X56" s="941"/>
      <c r="Y56" s="941"/>
      <c r="Z56" s="941"/>
      <c r="AA56" s="941"/>
      <c r="AB56" s="941"/>
      <c r="AC56" s="941"/>
      <c r="AD56" s="941"/>
      <c r="AE56" s="942"/>
      <c r="AF56" s="943"/>
      <c r="AG56" s="680"/>
      <c r="AH56" s="680"/>
      <c r="AI56" s="680"/>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22"/>
      <c r="BF56" s="922"/>
      <c r="BG56" s="922"/>
      <c r="BH56" s="922"/>
      <c r="BI56" s="923"/>
      <c r="BJ56" s="56"/>
      <c r="BK56" s="56"/>
      <c r="BL56" s="56"/>
      <c r="BM56" s="56"/>
      <c r="BN56" s="56"/>
      <c r="BO56" s="55"/>
      <c r="BP56" s="55"/>
      <c r="BQ56" s="52">
        <v>50</v>
      </c>
      <c r="BR56" s="72"/>
      <c r="BS56" s="676"/>
      <c r="BT56" s="677"/>
      <c r="BU56" s="677"/>
      <c r="BV56" s="677"/>
      <c r="BW56" s="677"/>
      <c r="BX56" s="677"/>
      <c r="BY56" s="677"/>
      <c r="BZ56" s="677"/>
      <c r="CA56" s="677"/>
      <c r="CB56" s="677"/>
      <c r="CC56" s="677"/>
      <c r="CD56" s="677"/>
      <c r="CE56" s="677"/>
      <c r="CF56" s="677"/>
      <c r="CG56" s="678"/>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82"/>
      <c r="EA56" s="48"/>
    </row>
    <row r="57" spans="1:131" ht="26.25" customHeight="1" x14ac:dyDescent="0.2">
      <c r="A57" s="52">
        <v>30</v>
      </c>
      <c r="B57" s="676"/>
      <c r="C57" s="677"/>
      <c r="D57" s="677"/>
      <c r="E57" s="677"/>
      <c r="F57" s="677"/>
      <c r="G57" s="677"/>
      <c r="H57" s="677"/>
      <c r="I57" s="677"/>
      <c r="J57" s="677"/>
      <c r="K57" s="677"/>
      <c r="L57" s="677"/>
      <c r="M57" s="677"/>
      <c r="N57" s="677"/>
      <c r="O57" s="677"/>
      <c r="P57" s="678"/>
      <c r="Q57" s="940"/>
      <c r="R57" s="941"/>
      <c r="S57" s="941"/>
      <c r="T57" s="941"/>
      <c r="U57" s="941"/>
      <c r="V57" s="941"/>
      <c r="W57" s="941"/>
      <c r="X57" s="941"/>
      <c r="Y57" s="941"/>
      <c r="Z57" s="941"/>
      <c r="AA57" s="941"/>
      <c r="AB57" s="941"/>
      <c r="AC57" s="941"/>
      <c r="AD57" s="941"/>
      <c r="AE57" s="942"/>
      <c r="AF57" s="943"/>
      <c r="AG57" s="680"/>
      <c r="AH57" s="680"/>
      <c r="AI57" s="680"/>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22"/>
      <c r="BF57" s="922"/>
      <c r="BG57" s="922"/>
      <c r="BH57" s="922"/>
      <c r="BI57" s="923"/>
      <c r="BJ57" s="56"/>
      <c r="BK57" s="56"/>
      <c r="BL57" s="56"/>
      <c r="BM57" s="56"/>
      <c r="BN57" s="56"/>
      <c r="BO57" s="55"/>
      <c r="BP57" s="55"/>
      <c r="BQ57" s="52">
        <v>51</v>
      </c>
      <c r="BR57" s="72"/>
      <c r="BS57" s="676"/>
      <c r="BT57" s="677"/>
      <c r="BU57" s="677"/>
      <c r="BV57" s="677"/>
      <c r="BW57" s="677"/>
      <c r="BX57" s="677"/>
      <c r="BY57" s="677"/>
      <c r="BZ57" s="677"/>
      <c r="CA57" s="677"/>
      <c r="CB57" s="677"/>
      <c r="CC57" s="677"/>
      <c r="CD57" s="677"/>
      <c r="CE57" s="677"/>
      <c r="CF57" s="677"/>
      <c r="CG57" s="678"/>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82"/>
      <c r="EA57" s="48"/>
    </row>
    <row r="58" spans="1:131" ht="26.25" customHeight="1" x14ac:dyDescent="0.2">
      <c r="A58" s="52">
        <v>31</v>
      </c>
      <c r="B58" s="676"/>
      <c r="C58" s="677"/>
      <c r="D58" s="677"/>
      <c r="E58" s="677"/>
      <c r="F58" s="677"/>
      <c r="G58" s="677"/>
      <c r="H58" s="677"/>
      <c r="I58" s="677"/>
      <c r="J58" s="677"/>
      <c r="K58" s="677"/>
      <c r="L58" s="677"/>
      <c r="M58" s="677"/>
      <c r="N58" s="677"/>
      <c r="O58" s="677"/>
      <c r="P58" s="678"/>
      <c r="Q58" s="940"/>
      <c r="R58" s="941"/>
      <c r="S58" s="941"/>
      <c r="T58" s="941"/>
      <c r="U58" s="941"/>
      <c r="V58" s="941"/>
      <c r="W58" s="941"/>
      <c r="X58" s="941"/>
      <c r="Y58" s="941"/>
      <c r="Z58" s="941"/>
      <c r="AA58" s="941"/>
      <c r="AB58" s="941"/>
      <c r="AC58" s="941"/>
      <c r="AD58" s="941"/>
      <c r="AE58" s="942"/>
      <c r="AF58" s="943"/>
      <c r="AG58" s="680"/>
      <c r="AH58" s="680"/>
      <c r="AI58" s="680"/>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22"/>
      <c r="BF58" s="922"/>
      <c r="BG58" s="922"/>
      <c r="BH58" s="922"/>
      <c r="BI58" s="923"/>
      <c r="BJ58" s="56"/>
      <c r="BK58" s="56"/>
      <c r="BL58" s="56"/>
      <c r="BM58" s="56"/>
      <c r="BN58" s="56"/>
      <c r="BO58" s="55"/>
      <c r="BP58" s="55"/>
      <c r="BQ58" s="52">
        <v>52</v>
      </c>
      <c r="BR58" s="72"/>
      <c r="BS58" s="676"/>
      <c r="BT58" s="677"/>
      <c r="BU58" s="677"/>
      <c r="BV58" s="677"/>
      <c r="BW58" s="677"/>
      <c r="BX58" s="677"/>
      <c r="BY58" s="677"/>
      <c r="BZ58" s="677"/>
      <c r="CA58" s="677"/>
      <c r="CB58" s="677"/>
      <c r="CC58" s="677"/>
      <c r="CD58" s="677"/>
      <c r="CE58" s="677"/>
      <c r="CF58" s="677"/>
      <c r="CG58" s="678"/>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82"/>
      <c r="EA58" s="48"/>
    </row>
    <row r="59" spans="1:131" ht="26.25" customHeight="1" x14ac:dyDescent="0.2">
      <c r="A59" s="52">
        <v>32</v>
      </c>
      <c r="B59" s="676"/>
      <c r="C59" s="677"/>
      <c r="D59" s="677"/>
      <c r="E59" s="677"/>
      <c r="F59" s="677"/>
      <c r="G59" s="677"/>
      <c r="H59" s="677"/>
      <c r="I59" s="677"/>
      <c r="J59" s="677"/>
      <c r="K59" s="677"/>
      <c r="L59" s="677"/>
      <c r="M59" s="677"/>
      <c r="N59" s="677"/>
      <c r="O59" s="677"/>
      <c r="P59" s="678"/>
      <c r="Q59" s="940"/>
      <c r="R59" s="941"/>
      <c r="S59" s="941"/>
      <c r="T59" s="941"/>
      <c r="U59" s="941"/>
      <c r="V59" s="941"/>
      <c r="W59" s="941"/>
      <c r="X59" s="941"/>
      <c r="Y59" s="941"/>
      <c r="Z59" s="941"/>
      <c r="AA59" s="941"/>
      <c r="AB59" s="941"/>
      <c r="AC59" s="941"/>
      <c r="AD59" s="941"/>
      <c r="AE59" s="942"/>
      <c r="AF59" s="943"/>
      <c r="AG59" s="680"/>
      <c r="AH59" s="680"/>
      <c r="AI59" s="680"/>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22"/>
      <c r="BF59" s="922"/>
      <c r="BG59" s="922"/>
      <c r="BH59" s="922"/>
      <c r="BI59" s="923"/>
      <c r="BJ59" s="56"/>
      <c r="BK59" s="56"/>
      <c r="BL59" s="56"/>
      <c r="BM59" s="56"/>
      <c r="BN59" s="56"/>
      <c r="BO59" s="55"/>
      <c r="BP59" s="55"/>
      <c r="BQ59" s="52">
        <v>53</v>
      </c>
      <c r="BR59" s="72"/>
      <c r="BS59" s="676"/>
      <c r="BT59" s="677"/>
      <c r="BU59" s="677"/>
      <c r="BV59" s="677"/>
      <c r="BW59" s="677"/>
      <c r="BX59" s="677"/>
      <c r="BY59" s="677"/>
      <c r="BZ59" s="677"/>
      <c r="CA59" s="677"/>
      <c r="CB59" s="677"/>
      <c r="CC59" s="677"/>
      <c r="CD59" s="677"/>
      <c r="CE59" s="677"/>
      <c r="CF59" s="677"/>
      <c r="CG59" s="678"/>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82"/>
      <c r="EA59" s="48"/>
    </row>
    <row r="60" spans="1:131" ht="26.25" customHeight="1" x14ac:dyDescent="0.2">
      <c r="A60" s="52">
        <v>33</v>
      </c>
      <c r="B60" s="676"/>
      <c r="C60" s="677"/>
      <c r="D60" s="677"/>
      <c r="E60" s="677"/>
      <c r="F60" s="677"/>
      <c r="G60" s="677"/>
      <c r="H60" s="677"/>
      <c r="I60" s="677"/>
      <c r="J60" s="677"/>
      <c r="K60" s="677"/>
      <c r="L60" s="677"/>
      <c r="M60" s="677"/>
      <c r="N60" s="677"/>
      <c r="O60" s="677"/>
      <c r="P60" s="678"/>
      <c r="Q60" s="940"/>
      <c r="R60" s="941"/>
      <c r="S60" s="941"/>
      <c r="T60" s="941"/>
      <c r="U60" s="941"/>
      <c r="V60" s="941"/>
      <c r="W60" s="941"/>
      <c r="X60" s="941"/>
      <c r="Y60" s="941"/>
      <c r="Z60" s="941"/>
      <c r="AA60" s="941"/>
      <c r="AB60" s="941"/>
      <c r="AC60" s="941"/>
      <c r="AD60" s="941"/>
      <c r="AE60" s="942"/>
      <c r="AF60" s="943"/>
      <c r="AG60" s="680"/>
      <c r="AH60" s="680"/>
      <c r="AI60" s="680"/>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22"/>
      <c r="BF60" s="922"/>
      <c r="BG60" s="922"/>
      <c r="BH60" s="922"/>
      <c r="BI60" s="923"/>
      <c r="BJ60" s="56"/>
      <c r="BK60" s="56"/>
      <c r="BL60" s="56"/>
      <c r="BM60" s="56"/>
      <c r="BN60" s="56"/>
      <c r="BO60" s="55"/>
      <c r="BP60" s="55"/>
      <c r="BQ60" s="52">
        <v>54</v>
      </c>
      <c r="BR60" s="72"/>
      <c r="BS60" s="676"/>
      <c r="BT60" s="677"/>
      <c r="BU60" s="677"/>
      <c r="BV60" s="677"/>
      <c r="BW60" s="677"/>
      <c r="BX60" s="677"/>
      <c r="BY60" s="677"/>
      <c r="BZ60" s="677"/>
      <c r="CA60" s="677"/>
      <c r="CB60" s="677"/>
      <c r="CC60" s="677"/>
      <c r="CD60" s="677"/>
      <c r="CE60" s="677"/>
      <c r="CF60" s="677"/>
      <c r="CG60" s="678"/>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82"/>
      <c r="EA60" s="48"/>
    </row>
    <row r="61" spans="1:131" ht="26.25" customHeight="1" x14ac:dyDescent="0.2">
      <c r="A61" s="52">
        <v>34</v>
      </c>
      <c r="B61" s="676"/>
      <c r="C61" s="677"/>
      <c r="D61" s="677"/>
      <c r="E61" s="677"/>
      <c r="F61" s="677"/>
      <c r="G61" s="677"/>
      <c r="H61" s="677"/>
      <c r="I61" s="677"/>
      <c r="J61" s="677"/>
      <c r="K61" s="677"/>
      <c r="L61" s="677"/>
      <c r="M61" s="677"/>
      <c r="N61" s="677"/>
      <c r="O61" s="677"/>
      <c r="P61" s="678"/>
      <c r="Q61" s="940"/>
      <c r="R61" s="941"/>
      <c r="S61" s="941"/>
      <c r="T61" s="941"/>
      <c r="U61" s="941"/>
      <c r="V61" s="941"/>
      <c r="W61" s="941"/>
      <c r="X61" s="941"/>
      <c r="Y61" s="941"/>
      <c r="Z61" s="941"/>
      <c r="AA61" s="941"/>
      <c r="AB61" s="941"/>
      <c r="AC61" s="941"/>
      <c r="AD61" s="941"/>
      <c r="AE61" s="942"/>
      <c r="AF61" s="943"/>
      <c r="AG61" s="680"/>
      <c r="AH61" s="680"/>
      <c r="AI61" s="680"/>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22"/>
      <c r="BF61" s="922"/>
      <c r="BG61" s="922"/>
      <c r="BH61" s="922"/>
      <c r="BI61" s="923"/>
      <c r="BJ61" s="56"/>
      <c r="BK61" s="56"/>
      <c r="BL61" s="56"/>
      <c r="BM61" s="56"/>
      <c r="BN61" s="56"/>
      <c r="BO61" s="55"/>
      <c r="BP61" s="55"/>
      <c r="BQ61" s="52">
        <v>55</v>
      </c>
      <c r="BR61" s="72"/>
      <c r="BS61" s="676"/>
      <c r="BT61" s="677"/>
      <c r="BU61" s="677"/>
      <c r="BV61" s="677"/>
      <c r="BW61" s="677"/>
      <c r="BX61" s="677"/>
      <c r="BY61" s="677"/>
      <c r="BZ61" s="677"/>
      <c r="CA61" s="677"/>
      <c r="CB61" s="677"/>
      <c r="CC61" s="677"/>
      <c r="CD61" s="677"/>
      <c r="CE61" s="677"/>
      <c r="CF61" s="677"/>
      <c r="CG61" s="678"/>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82"/>
      <c r="EA61" s="48"/>
    </row>
    <row r="62" spans="1:131" ht="26.25" customHeight="1" x14ac:dyDescent="0.2">
      <c r="A62" s="52">
        <v>35</v>
      </c>
      <c r="B62" s="676"/>
      <c r="C62" s="677"/>
      <c r="D62" s="677"/>
      <c r="E62" s="677"/>
      <c r="F62" s="677"/>
      <c r="G62" s="677"/>
      <c r="H62" s="677"/>
      <c r="I62" s="677"/>
      <c r="J62" s="677"/>
      <c r="K62" s="677"/>
      <c r="L62" s="677"/>
      <c r="M62" s="677"/>
      <c r="N62" s="677"/>
      <c r="O62" s="677"/>
      <c r="P62" s="678"/>
      <c r="Q62" s="940"/>
      <c r="R62" s="941"/>
      <c r="S62" s="941"/>
      <c r="T62" s="941"/>
      <c r="U62" s="941"/>
      <c r="V62" s="941"/>
      <c r="W62" s="941"/>
      <c r="X62" s="941"/>
      <c r="Y62" s="941"/>
      <c r="Z62" s="941"/>
      <c r="AA62" s="941"/>
      <c r="AB62" s="941"/>
      <c r="AC62" s="941"/>
      <c r="AD62" s="941"/>
      <c r="AE62" s="942"/>
      <c r="AF62" s="943"/>
      <c r="AG62" s="680"/>
      <c r="AH62" s="680"/>
      <c r="AI62" s="680"/>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22"/>
      <c r="BF62" s="922"/>
      <c r="BG62" s="922"/>
      <c r="BH62" s="922"/>
      <c r="BI62" s="923"/>
      <c r="BJ62" s="947" t="s">
        <v>465</v>
      </c>
      <c r="BK62" s="948"/>
      <c r="BL62" s="948"/>
      <c r="BM62" s="948"/>
      <c r="BN62" s="949"/>
      <c r="BO62" s="55"/>
      <c r="BP62" s="55"/>
      <c r="BQ62" s="52">
        <v>56</v>
      </c>
      <c r="BR62" s="72"/>
      <c r="BS62" s="676"/>
      <c r="BT62" s="677"/>
      <c r="BU62" s="677"/>
      <c r="BV62" s="677"/>
      <c r="BW62" s="677"/>
      <c r="BX62" s="677"/>
      <c r="BY62" s="677"/>
      <c r="BZ62" s="677"/>
      <c r="CA62" s="677"/>
      <c r="CB62" s="677"/>
      <c r="CC62" s="677"/>
      <c r="CD62" s="677"/>
      <c r="CE62" s="677"/>
      <c r="CF62" s="677"/>
      <c r="CG62" s="678"/>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82"/>
      <c r="EA62" s="48"/>
    </row>
    <row r="63" spans="1:131" ht="26.25" customHeight="1" x14ac:dyDescent="0.2">
      <c r="A63" s="53" t="s">
        <v>257</v>
      </c>
      <c r="B63" s="898" t="s">
        <v>378</v>
      </c>
      <c r="C63" s="899"/>
      <c r="D63" s="899"/>
      <c r="E63" s="899"/>
      <c r="F63" s="899"/>
      <c r="G63" s="899"/>
      <c r="H63" s="899"/>
      <c r="I63" s="899"/>
      <c r="J63" s="899"/>
      <c r="K63" s="899"/>
      <c r="L63" s="899"/>
      <c r="M63" s="899"/>
      <c r="N63" s="899"/>
      <c r="O63" s="899"/>
      <c r="P63" s="900"/>
      <c r="Q63" s="908"/>
      <c r="R63" s="909"/>
      <c r="S63" s="909"/>
      <c r="T63" s="909"/>
      <c r="U63" s="909"/>
      <c r="V63" s="909"/>
      <c r="W63" s="909"/>
      <c r="X63" s="909"/>
      <c r="Y63" s="909"/>
      <c r="Z63" s="909"/>
      <c r="AA63" s="909"/>
      <c r="AB63" s="909"/>
      <c r="AC63" s="909"/>
      <c r="AD63" s="909"/>
      <c r="AE63" s="933"/>
      <c r="AF63" s="934">
        <v>15</v>
      </c>
      <c r="AG63" s="910"/>
      <c r="AH63" s="910"/>
      <c r="AI63" s="910"/>
      <c r="AJ63" s="935"/>
      <c r="AK63" s="936"/>
      <c r="AL63" s="909"/>
      <c r="AM63" s="909"/>
      <c r="AN63" s="909"/>
      <c r="AO63" s="909"/>
      <c r="AP63" s="910">
        <v>47</v>
      </c>
      <c r="AQ63" s="910"/>
      <c r="AR63" s="910"/>
      <c r="AS63" s="910"/>
      <c r="AT63" s="910"/>
      <c r="AU63" s="910">
        <v>24</v>
      </c>
      <c r="AV63" s="910"/>
      <c r="AW63" s="910"/>
      <c r="AX63" s="910"/>
      <c r="AY63" s="910"/>
      <c r="AZ63" s="937"/>
      <c r="BA63" s="937"/>
      <c r="BB63" s="937"/>
      <c r="BC63" s="937"/>
      <c r="BD63" s="937"/>
      <c r="BE63" s="911"/>
      <c r="BF63" s="911"/>
      <c r="BG63" s="911"/>
      <c r="BH63" s="911"/>
      <c r="BI63" s="912"/>
      <c r="BJ63" s="938" t="s">
        <v>207</v>
      </c>
      <c r="BK63" s="905"/>
      <c r="BL63" s="905"/>
      <c r="BM63" s="905"/>
      <c r="BN63" s="939"/>
      <c r="BO63" s="55"/>
      <c r="BP63" s="55"/>
      <c r="BQ63" s="52">
        <v>57</v>
      </c>
      <c r="BR63" s="72"/>
      <c r="BS63" s="676"/>
      <c r="BT63" s="677"/>
      <c r="BU63" s="677"/>
      <c r="BV63" s="677"/>
      <c r="BW63" s="677"/>
      <c r="BX63" s="677"/>
      <c r="BY63" s="677"/>
      <c r="BZ63" s="677"/>
      <c r="CA63" s="677"/>
      <c r="CB63" s="677"/>
      <c r="CC63" s="677"/>
      <c r="CD63" s="677"/>
      <c r="CE63" s="677"/>
      <c r="CF63" s="677"/>
      <c r="CG63" s="678"/>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82"/>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6"/>
      <c r="BT64" s="677"/>
      <c r="BU64" s="677"/>
      <c r="BV64" s="677"/>
      <c r="BW64" s="677"/>
      <c r="BX64" s="677"/>
      <c r="BY64" s="677"/>
      <c r="BZ64" s="677"/>
      <c r="CA64" s="677"/>
      <c r="CB64" s="677"/>
      <c r="CC64" s="677"/>
      <c r="CD64" s="677"/>
      <c r="CE64" s="677"/>
      <c r="CF64" s="677"/>
      <c r="CG64" s="678"/>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82"/>
      <c r="EA64" s="48"/>
    </row>
    <row r="65" spans="1:131" ht="26.25" customHeight="1" x14ac:dyDescent="0.2">
      <c r="A65" s="56" t="s">
        <v>268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6"/>
      <c r="BT65" s="677"/>
      <c r="BU65" s="677"/>
      <c r="BV65" s="677"/>
      <c r="BW65" s="677"/>
      <c r="BX65" s="677"/>
      <c r="BY65" s="677"/>
      <c r="BZ65" s="677"/>
      <c r="CA65" s="677"/>
      <c r="CB65" s="677"/>
      <c r="CC65" s="677"/>
      <c r="CD65" s="677"/>
      <c r="CE65" s="677"/>
      <c r="CF65" s="677"/>
      <c r="CG65" s="678"/>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82"/>
      <c r="EA65" s="48"/>
    </row>
    <row r="66" spans="1:131" ht="26.25" customHeight="1" x14ac:dyDescent="0.2">
      <c r="A66" s="659" t="s">
        <v>413</v>
      </c>
      <c r="B66" s="660"/>
      <c r="C66" s="660"/>
      <c r="D66" s="660"/>
      <c r="E66" s="660"/>
      <c r="F66" s="660"/>
      <c r="G66" s="660"/>
      <c r="H66" s="660"/>
      <c r="I66" s="660"/>
      <c r="J66" s="660"/>
      <c r="K66" s="660"/>
      <c r="L66" s="660"/>
      <c r="M66" s="660"/>
      <c r="N66" s="660"/>
      <c r="O66" s="660"/>
      <c r="P66" s="661"/>
      <c r="Q66" s="651" t="s">
        <v>459</v>
      </c>
      <c r="R66" s="652"/>
      <c r="S66" s="652"/>
      <c r="T66" s="652"/>
      <c r="U66" s="653"/>
      <c r="V66" s="651" t="s">
        <v>460</v>
      </c>
      <c r="W66" s="652"/>
      <c r="X66" s="652"/>
      <c r="Y66" s="652"/>
      <c r="Z66" s="653"/>
      <c r="AA66" s="651" t="s">
        <v>461</v>
      </c>
      <c r="AB66" s="652"/>
      <c r="AC66" s="652"/>
      <c r="AD66" s="652"/>
      <c r="AE66" s="653"/>
      <c r="AF66" s="671" t="s">
        <v>253</v>
      </c>
      <c r="AG66" s="666"/>
      <c r="AH66" s="666"/>
      <c r="AI66" s="666"/>
      <c r="AJ66" s="672"/>
      <c r="AK66" s="651" t="s">
        <v>390</v>
      </c>
      <c r="AL66" s="660"/>
      <c r="AM66" s="660"/>
      <c r="AN66" s="660"/>
      <c r="AO66" s="661"/>
      <c r="AP66" s="651" t="s">
        <v>363</v>
      </c>
      <c r="AQ66" s="652"/>
      <c r="AR66" s="652"/>
      <c r="AS66" s="652"/>
      <c r="AT66" s="653"/>
      <c r="AU66" s="651" t="s">
        <v>466</v>
      </c>
      <c r="AV66" s="652"/>
      <c r="AW66" s="652"/>
      <c r="AX66" s="652"/>
      <c r="AY66" s="653"/>
      <c r="AZ66" s="651" t="s">
        <v>452</v>
      </c>
      <c r="BA66" s="652"/>
      <c r="BB66" s="652"/>
      <c r="BC66" s="652"/>
      <c r="BD66" s="657"/>
      <c r="BE66" s="55"/>
      <c r="BF66" s="55"/>
      <c r="BG66" s="55"/>
      <c r="BH66" s="55"/>
      <c r="BI66" s="55"/>
      <c r="BJ66" s="55"/>
      <c r="BK66" s="55"/>
      <c r="BL66" s="55"/>
      <c r="BM66" s="55"/>
      <c r="BN66" s="55"/>
      <c r="BO66" s="55"/>
      <c r="BP66" s="55"/>
      <c r="BQ66" s="52">
        <v>60</v>
      </c>
      <c r="BR66" s="73"/>
      <c r="BS66" s="891"/>
      <c r="BT66" s="892"/>
      <c r="BU66" s="892"/>
      <c r="BV66" s="892"/>
      <c r="BW66" s="892"/>
      <c r="BX66" s="892"/>
      <c r="BY66" s="892"/>
      <c r="BZ66" s="892"/>
      <c r="CA66" s="892"/>
      <c r="CB66" s="892"/>
      <c r="CC66" s="892"/>
      <c r="CD66" s="892"/>
      <c r="CE66" s="892"/>
      <c r="CF66" s="892"/>
      <c r="CG66" s="89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7"/>
      <c r="EA66" s="48"/>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91"/>
      <c r="BT67" s="892"/>
      <c r="BU67" s="892"/>
      <c r="BV67" s="892"/>
      <c r="BW67" s="892"/>
      <c r="BX67" s="892"/>
      <c r="BY67" s="892"/>
      <c r="BZ67" s="892"/>
      <c r="CA67" s="892"/>
      <c r="CB67" s="892"/>
      <c r="CC67" s="892"/>
      <c r="CD67" s="892"/>
      <c r="CE67" s="892"/>
      <c r="CF67" s="892"/>
      <c r="CG67" s="89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7"/>
      <c r="EA67" s="48"/>
    </row>
    <row r="68" spans="1:131" ht="26.25" customHeight="1" x14ac:dyDescent="0.2">
      <c r="A68" s="51">
        <v>1</v>
      </c>
      <c r="B68" s="926" t="s">
        <v>533</v>
      </c>
      <c r="C68" s="927"/>
      <c r="D68" s="927"/>
      <c r="E68" s="927"/>
      <c r="F68" s="927"/>
      <c r="G68" s="927"/>
      <c r="H68" s="927"/>
      <c r="I68" s="927"/>
      <c r="J68" s="927"/>
      <c r="K68" s="927"/>
      <c r="L68" s="927"/>
      <c r="M68" s="927"/>
      <c r="N68" s="927"/>
      <c r="O68" s="927"/>
      <c r="P68" s="928"/>
      <c r="Q68" s="929">
        <v>281</v>
      </c>
      <c r="R68" s="930"/>
      <c r="S68" s="930"/>
      <c r="T68" s="930"/>
      <c r="U68" s="930"/>
      <c r="V68" s="930">
        <v>266</v>
      </c>
      <c r="W68" s="930"/>
      <c r="X68" s="930"/>
      <c r="Y68" s="930"/>
      <c r="Z68" s="930"/>
      <c r="AA68" s="930">
        <v>15</v>
      </c>
      <c r="AB68" s="930"/>
      <c r="AC68" s="930"/>
      <c r="AD68" s="930"/>
      <c r="AE68" s="930"/>
      <c r="AF68" s="930">
        <v>15</v>
      </c>
      <c r="AG68" s="930"/>
      <c r="AH68" s="930"/>
      <c r="AI68" s="930"/>
      <c r="AJ68" s="930"/>
      <c r="AK68" s="930">
        <v>29</v>
      </c>
      <c r="AL68" s="930"/>
      <c r="AM68" s="930"/>
      <c r="AN68" s="930"/>
      <c r="AO68" s="930"/>
      <c r="AP68" s="930">
        <v>12</v>
      </c>
      <c r="AQ68" s="930"/>
      <c r="AR68" s="930"/>
      <c r="AS68" s="930"/>
      <c r="AT68" s="930"/>
      <c r="AU68" s="930" t="s">
        <v>207</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91"/>
      <c r="BT68" s="892"/>
      <c r="BU68" s="892"/>
      <c r="BV68" s="892"/>
      <c r="BW68" s="892"/>
      <c r="BX68" s="892"/>
      <c r="BY68" s="892"/>
      <c r="BZ68" s="892"/>
      <c r="CA68" s="892"/>
      <c r="CB68" s="892"/>
      <c r="CC68" s="892"/>
      <c r="CD68" s="892"/>
      <c r="CE68" s="892"/>
      <c r="CF68" s="892"/>
      <c r="CG68" s="89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7"/>
      <c r="EA68" s="48"/>
    </row>
    <row r="69" spans="1:131" ht="26.25" customHeight="1" x14ac:dyDescent="0.2">
      <c r="A69" s="52">
        <v>2</v>
      </c>
      <c r="B69" s="676" t="s">
        <v>534</v>
      </c>
      <c r="C69" s="677"/>
      <c r="D69" s="677"/>
      <c r="E69" s="677"/>
      <c r="F69" s="677"/>
      <c r="G69" s="677"/>
      <c r="H69" s="677"/>
      <c r="I69" s="677"/>
      <c r="J69" s="677"/>
      <c r="K69" s="677"/>
      <c r="L69" s="677"/>
      <c r="M69" s="677"/>
      <c r="N69" s="677"/>
      <c r="O69" s="677"/>
      <c r="P69" s="678"/>
      <c r="Q69" s="920">
        <v>1369</v>
      </c>
      <c r="R69" s="921"/>
      <c r="S69" s="921"/>
      <c r="T69" s="921"/>
      <c r="U69" s="921"/>
      <c r="V69" s="921">
        <v>1252</v>
      </c>
      <c r="W69" s="921"/>
      <c r="X69" s="921"/>
      <c r="Y69" s="921"/>
      <c r="Z69" s="921"/>
      <c r="AA69" s="921">
        <v>117</v>
      </c>
      <c r="AB69" s="921"/>
      <c r="AC69" s="921"/>
      <c r="AD69" s="921"/>
      <c r="AE69" s="921"/>
      <c r="AF69" s="921">
        <v>406</v>
      </c>
      <c r="AG69" s="921"/>
      <c r="AH69" s="921"/>
      <c r="AI69" s="921"/>
      <c r="AJ69" s="921"/>
      <c r="AK69" s="921">
        <v>354</v>
      </c>
      <c r="AL69" s="921"/>
      <c r="AM69" s="921"/>
      <c r="AN69" s="921"/>
      <c r="AO69" s="921"/>
      <c r="AP69" s="921">
        <v>864</v>
      </c>
      <c r="AQ69" s="921"/>
      <c r="AR69" s="921"/>
      <c r="AS69" s="921"/>
      <c r="AT69" s="921"/>
      <c r="AU69" s="921">
        <v>34</v>
      </c>
      <c r="AV69" s="921"/>
      <c r="AW69" s="921"/>
      <c r="AX69" s="921"/>
      <c r="AY69" s="921"/>
      <c r="AZ69" s="922"/>
      <c r="BA69" s="922"/>
      <c r="BB69" s="922"/>
      <c r="BC69" s="922"/>
      <c r="BD69" s="923"/>
      <c r="BE69" s="55"/>
      <c r="BF69" s="55"/>
      <c r="BG69" s="55"/>
      <c r="BH69" s="55"/>
      <c r="BI69" s="55"/>
      <c r="BJ69" s="55"/>
      <c r="BK69" s="55"/>
      <c r="BL69" s="55"/>
      <c r="BM69" s="55"/>
      <c r="BN69" s="55"/>
      <c r="BO69" s="55"/>
      <c r="BP69" s="55"/>
      <c r="BQ69" s="52">
        <v>63</v>
      </c>
      <c r="BR69" s="73"/>
      <c r="BS69" s="891"/>
      <c r="BT69" s="892"/>
      <c r="BU69" s="892"/>
      <c r="BV69" s="892"/>
      <c r="BW69" s="892"/>
      <c r="BX69" s="892"/>
      <c r="BY69" s="892"/>
      <c r="BZ69" s="892"/>
      <c r="CA69" s="892"/>
      <c r="CB69" s="892"/>
      <c r="CC69" s="892"/>
      <c r="CD69" s="892"/>
      <c r="CE69" s="892"/>
      <c r="CF69" s="892"/>
      <c r="CG69" s="89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7"/>
      <c r="EA69" s="48"/>
    </row>
    <row r="70" spans="1:131" ht="26.25" customHeight="1" x14ac:dyDescent="0.2">
      <c r="A70" s="52">
        <v>3</v>
      </c>
      <c r="B70" s="676" t="s">
        <v>536</v>
      </c>
      <c r="C70" s="677"/>
      <c r="D70" s="677"/>
      <c r="E70" s="677"/>
      <c r="F70" s="677"/>
      <c r="G70" s="677"/>
      <c r="H70" s="677"/>
      <c r="I70" s="677"/>
      <c r="J70" s="677"/>
      <c r="K70" s="677"/>
      <c r="L70" s="677"/>
      <c r="M70" s="677"/>
      <c r="N70" s="677"/>
      <c r="O70" s="677"/>
      <c r="P70" s="678"/>
      <c r="Q70" s="920">
        <v>2168</v>
      </c>
      <c r="R70" s="921"/>
      <c r="S70" s="921"/>
      <c r="T70" s="921"/>
      <c r="U70" s="921"/>
      <c r="V70" s="921">
        <v>2131</v>
      </c>
      <c r="W70" s="921"/>
      <c r="X70" s="921"/>
      <c r="Y70" s="921"/>
      <c r="Z70" s="921"/>
      <c r="AA70" s="921">
        <v>38</v>
      </c>
      <c r="AB70" s="921"/>
      <c r="AC70" s="921"/>
      <c r="AD70" s="921"/>
      <c r="AE70" s="921"/>
      <c r="AF70" s="921">
        <v>30</v>
      </c>
      <c r="AG70" s="921"/>
      <c r="AH70" s="921"/>
      <c r="AI70" s="921"/>
      <c r="AJ70" s="921"/>
      <c r="AK70" s="921">
        <v>37</v>
      </c>
      <c r="AL70" s="921"/>
      <c r="AM70" s="921"/>
      <c r="AN70" s="921"/>
      <c r="AO70" s="921"/>
      <c r="AP70" s="921">
        <v>649</v>
      </c>
      <c r="AQ70" s="921"/>
      <c r="AR70" s="921"/>
      <c r="AS70" s="921"/>
      <c r="AT70" s="921"/>
      <c r="AU70" s="921">
        <v>30</v>
      </c>
      <c r="AV70" s="921"/>
      <c r="AW70" s="921"/>
      <c r="AX70" s="921"/>
      <c r="AY70" s="921"/>
      <c r="AZ70" s="922"/>
      <c r="BA70" s="922"/>
      <c r="BB70" s="922"/>
      <c r="BC70" s="922"/>
      <c r="BD70" s="923"/>
      <c r="BE70" s="55"/>
      <c r="BF70" s="55"/>
      <c r="BG70" s="55"/>
      <c r="BH70" s="55"/>
      <c r="BI70" s="55"/>
      <c r="BJ70" s="55"/>
      <c r="BK70" s="55"/>
      <c r="BL70" s="55"/>
      <c r="BM70" s="55"/>
      <c r="BN70" s="55"/>
      <c r="BO70" s="55"/>
      <c r="BP70" s="55"/>
      <c r="BQ70" s="52">
        <v>64</v>
      </c>
      <c r="BR70" s="73"/>
      <c r="BS70" s="891"/>
      <c r="BT70" s="892"/>
      <c r="BU70" s="892"/>
      <c r="BV70" s="892"/>
      <c r="BW70" s="892"/>
      <c r="BX70" s="892"/>
      <c r="BY70" s="892"/>
      <c r="BZ70" s="892"/>
      <c r="CA70" s="892"/>
      <c r="CB70" s="892"/>
      <c r="CC70" s="892"/>
      <c r="CD70" s="892"/>
      <c r="CE70" s="892"/>
      <c r="CF70" s="892"/>
      <c r="CG70" s="89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7"/>
      <c r="EA70" s="48"/>
    </row>
    <row r="71" spans="1:131" ht="26.25" customHeight="1" x14ac:dyDescent="0.2">
      <c r="A71" s="52">
        <v>4</v>
      </c>
      <c r="B71" s="676" t="s">
        <v>294</v>
      </c>
      <c r="C71" s="677"/>
      <c r="D71" s="677"/>
      <c r="E71" s="677"/>
      <c r="F71" s="677"/>
      <c r="G71" s="677"/>
      <c r="H71" s="677"/>
      <c r="I71" s="677"/>
      <c r="J71" s="677"/>
      <c r="K71" s="677"/>
      <c r="L71" s="677"/>
      <c r="M71" s="677"/>
      <c r="N71" s="677"/>
      <c r="O71" s="677"/>
      <c r="P71" s="678"/>
      <c r="Q71" s="920">
        <v>91</v>
      </c>
      <c r="R71" s="921"/>
      <c r="S71" s="921"/>
      <c r="T71" s="921"/>
      <c r="U71" s="921"/>
      <c r="V71" s="921">
        <v>85</v>
      </c>
      <c r="W71" s="921"/>
      <c r="X71" s="921"/>
      <c r="Y71" s="921"/>
      <c r="Z71" s="921"/>
      <c r="AA71" s="921">
        <v>5</v>
      </c>
      <c r="AB71" s="921"/>
      <c r="AC71" s="921"/>
      <c r="AD71" s="921"/>
      <c r="AE71" s="921"/>
      <c r="AF71" s="921">
        <v>5</v>
      </c>
      <c r="AG71" s="921"/>
      <c r="AH71" s="921"/>
      <c r="AI71" s="921"/>
      <c r="AJ71" s="921"/>
      <c r="AK71" s="921">
        <v>5</v>
      </c>
      <c r="AL71" s="921"/>
      <c r="AM71" s="921"/>
      <c r="AN71" s="921"/>
      <c r="AO71" s="921"/>
      <c r="AP71" s="921" t="s">
        <v>207</v>
      </c>
      <c r="AQ71" s="921"/>
      <c r="AR71" s="921"/>
      <c r="AS71" s="921"/>
      <c r="AT71" s="921"/>
      <c r="AU71" s="921" t="s">
        <v>207</v>
      </c>
      <c r="AV71" s="921"/>
      <c r="AW71" s="921"/>
      <c r="AX71" s="921"/>
      <c r="AY71" s="921"/>
      <c r="AZ71" s="922"/>
      <c r="BA71" s="922"/>
      <c r="BB71" s="922"/>
      <c r="BC71" s="922"/>
      <c r="BD71" s="923"/>
      <c r="BE71" s="55"/>
      <c r="BF71" s="55"/>
      <c r="BG71" s="55"/>
      <c r="BH71" s="55"/>
      <c r="BI71" s="55"/>
      <c r="BJ71" s="55"/>
      <c r="BK71" s="55"/>
      <c r="BL71" s="55"/>
      <c r="BM71" s="55"/>
      <c r="BN71" s="55"/>
      <c r="BO71" s="55"/>
      <c r="BP71" s="55"/>
      <c r="BQ71" s="52">
        <v>65</v>
      </c>
      <c r="BR71" s="73"/>
      <c r="BS71" s="891"/>
      <c r="BT71" s="892"/>
      <c r="BU71" s="892"/>
      <c r="BV71" s="892"/>
      <c r="BW71" s="892"/>
      <c r="BX71" s="892"/>
      <c r="BY71" s="892"/>
      <c r="BZ71" s="892"/>
      <c r="CA71" s="892"/>
      <c r="CB71" s="892"/>
      <c r="CC71" s="892"/>
      <c r="CD71" s="892"/>
      <c r="CE71" s="892"/>
      <c r="CF71" s="892"/>
      <c r="CG71" s="89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7"/>
      <c r="EA71" s="48"/>
    </row>
    <row r="72" spans="1:131" ht="26.25" customHeight="1" x14ac:dyDescent="0.2">
      <c r="A72" s="52">
        <v>5</v>
      </c>
      <c r="B72" s="676" t="s">
        <v>535</v>
      </c>
      <c r="C72" s="677"/>
      <c r="D72" s="677"/>
      <c r="E72" s="677"/>
      <c r="F72" s="677"/>
      <c r="G72" s="677"/>
      <c r="H72" s="677"/>
      <c r="I72" s="677"/>
      <c r="J72" s="677"/>
      <c r="K72" s="677"/>
      <c r="L72" s="677"/>
      <c r="M72" s="677"/>
      <c r="N72" s="677"/>
      <c r="O72" s="677"/>
      <c r="P72" s="678"/>
      <c r="Q72" s="920">
        <v>258426</v>
      </c>
      <c r="R72" s="921"/>
      <c r="S72" s="921"/>
      <c r="T72" s="921"/>
      <c r="U72" s="921"/>
      <c r="V72" s="921">
        <v>253681</v>
      </c>
      <c r="W72" s="921"/>
      <c r="X72" s="921"/>
      <c r="Y72" s="921"/>
      <c r="Z72" s="921"/>
      <c r="AA72" s="921">
        <v>4745</v>
      </c>
      <c r="AB72" s="921"/>
      <c r="AC72" s="921"/>
      <c r="AD72" s="921"/>
      <c r="AE72" s="921"/>
      <c r="AF72" s="921">
        <v>4745</v>
      </c>
      <c r="AG72" s="921"/>
      <c r="AH72" s="921"/>
      <c r="AI72" s="921"/>
      <c r="AJ72" s="921"/>
      <c r="AK72" s="921">
        <v>1906</v>
      </c>
      <c r="AL72" s="921"/>
      <c r="AM72" s="921"/>
      <c r="AN72" s="921"/>
      <c r="AO72" s="921"/>
      <c r="AP72" s="921" t="s">
        <v>207</v>
      </c>
      <c r="AQ72" s="921"/>
      <c r="AR72" s="921"/>
      <c r="AS72" s="921"/>
      <c r="AT72" s="921"/>
      <c r="AU72" s="921" t="s">
        <v>207</v>
      </c>
      <c r="AV72" s="921"/>
      <c r="AW72" s="921"/>
      <c r="AX72" s="921"/>
      <c r="AY72" s="921"/>
      <c r="AZ72" s="922"/>
      <c r="BA72" s="922"/>
      <c r="BB72" s="922"/>
      <c r="BC72" s="922"/>
      <c r="BD72" s="923"/>
      <c r="BE72" s="55"/>
      <c r="BF72" s="55"/>
      <c r="BG72" s="55"/>
      <c r="BH72" s="55"/>
      <c r="BI72" s="55"/>
      <c r="BJ72" s="55"/>
      <c r="BK72" s="55"/>
      <c r="BL72" s="55"/>
      <c r="BM72" s="55"/>
      <c r="BN72" s="55"/>
      <c r="BO72" s="55"/>
      <c r="BP72" s="55"/>
      <c r="BQ72" s="52">
        <v>66</v>
      </c>
      <c r="BR72" s="73"/>
      <c r="BS72" s="891"/>
      <c r="BT72" s="892"/>
      <c r="BU72" s="892"/>
      <c r="BV72" s="892"/>
      <c r="BW72" s="892"/>
      <c r="BX72" s="892"/>
      <c r="BY72" s="892"/>
      <c r="BZ72" s="892"/>
      <c r="CA72" s="892"/>
      <c r="CB72" s="892"/>
      <c r="CC72" s="892"/>
      <c r="CD72" s="892"/>
      <c r="CE72" s="892"/>
      <c r="CF72" s="892"/>
      <c r="CG72" s="89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7"/>
      <c r="EA72" s="48"/>
    </row>
    <row r="73" spans="1:131" ht="26.25" customHeight="1" x14ac:dyDescent="0.2">
      <c r="A73" s="52">
        <v>6</v>
      </c>
      <c r="B73" s="676" t="s">
        <v>308</v>
      </c>
      <c r="C73" s="677"/>
      <c r="D73" s="677"/>
      <c r="E73" s="677"/>
      <c r="F73" s="677"/>
      <c r="G73" s="677"/>
      <c r="H73" s="677"/>
      <c r="I73" s="677"/>
      <c r="J73" s="677"/>
      <c r="K73" s="677"/>
      <c r="L73" s="677"/>
      <c r="M73" s="677"/>
      <c r="N73" s="677"/>
      <c r="O73" s="677"/>
      <c r="P73" s="678"/>
      <c r="Q73" s="920">
        <v>4300</v>
      </c>
      <c r="R73" s="921"/>
      <c r="S73" s="921"/>
      <c r="T73" s="921"/>
      <c r="U73" s="921"/>
      <c r="V73" s="921">
        <v>3691</v>
      </c>
      <c r="W73" s="921"/>
      <c r="X73" s="921"/>
      <c r="Y73" s="921"/>
      <c r="Z73" s="921"/>
      <c r="AA73" s="921">
        <v>609</v>
      </c>
      <c r="AB73" s="921"/>
      <c r="AC73" s="921"/>
      <c r="AD73" s="921"/>
      <c r="AE73" s="921"/>
      <c r="AF73" s="921">
        <v>609</v>
      </c>
      <c r="AG73" s="921"/>
      <c r="AH73" s="921"/>
      <c r="AI73" s="921"/>
      <c r="AJ73" s="921"/>
      <c r="AK73" s="921">
        <v>5</v>
      </c>
      <c r="AL73" s="921"/>
      <c r="AM73" s="921"/>
      <c r="AN73" s="921"/>
      <c r="AO73" s="921"/>
      <c r="AP73" s="921" t="s">
        <v>207</v>
      </c>
      <c r="AQ73" s="921"/>
      <c r="AR73" s="921"/>
      <c r="AS73" s="921"/>
      <c r="AT73" s="921"/>
      <c r="AU73" s="921" t="s">
        <v>207</v>
      </c>
      <c r="AV73" s="921"/>
      <c r="AW73" s="921"/>
      <c r="AX73" s="921"/>
      <c r="AY73" s="921"/>
      <c r="AZ73" s="922"/>
      <c r="BA73" s="922"/>
      <c r="BB73" s="922"/>
      <c r="BC73" s="922"/>
      <c r="BD73" s="923"/>
      <c r="BE73" s="55"/>
      <c r="BF73" s="55"/>
      <c r="BG73" s="55"/>
      <c r="BH73" s="55"/>
      <c r="BI73" s="55"/>
      <c r="BJ73" s="55"/>
      <c r="BK73" s="55"/>
      <c r="BL73" s="55"/>
      <c r="BM73" s="55"/>
      <c r="BN73" s="55"/>
      <c r="BO73" s="55"/>
      <c r="BP73" s="55"/>
      <c r="BQ73" s="52">
        <v>67</v>
      </c>
      <c r="BR73" s="73"/>
      <c r="BS73" s="891"/>
      <c r="BT73" s="892"/>
      <c r="BU73" s="892"/>
      <c r="BV73" s="892"/>
      <c r="BW73" s="892"/>
      <c r="BX73" s="892"/>
      <c r="BY73" s="892"/>
      <c r="BZ73" s="892"/>
      <c r="CA73" s="892"/>
      <c r="CB73" s="892"/>
      <c r="CC73" s="892"/>
      <c r="CD73" s="892"/>
      <c r="CE73" s="892"/>
      <c r="CF73" s="892"/>
      <c r="CG73" s="89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7"/>
      <c r="EA73" s="48"/>
    </row>
    <row r="74" spans="1:131" ht="26.25" customHeight="1" x14ac:dyDescent="0.2">
      <c r="A74" s="52">
        <v>7</v>
      </c>
      <c r="B74" s="676" t="s">
        <v>46</v>
      </c>
      <c r="C74" s="677"/>
      <c r="D74" s="677"/>
      <c r="E74" s="677"/>
      <c r="F74" s="677"/>
      <c r="G74" s="677"/>
      <c r="H74" s="677"/>
      <c r="I74" s="677"/>
      <c r="J74" s="677"/>
      <c r="K74" s="677"/>
      <c r="L74" s="677"/>
      <c r="M74" s="677"/>
      <c r="N74" s="677"/>
      <c r="O74" s="677"/>
      <c r="P74" s="678"/>
      <c r="Q74" s="920">
        <v>159</v>
      </c>
      <c r="R74" s="921"/>
      <c r="S74" s="921"/>
      <c r="T74" s="921"/>
      <c r="U74" s="921"/>
      <c r="V74" s="921">
        <v>134</v>
      </c>
      <c r="W74" s="921"/>
      <c r="X74" s="921"/>
      <c r="Y74" s="921"/>
      <c r="Z74" s="921"/>
      <c r="AA74" s="921">
        <v>24</v>
      </c>
      <c r="AB74" s="921"/>
      <c r="AC74" s="921"/>
      <c r="AD74" s="921"/>
      <c r="AE74" s="921"/>
      <c r="AF74" s="921">
        <v>24</v>
      </c>
      <c r="AG74" s="921"/>
      <c r="AH74" s="921"/>
      <c r="AI74" s="921"/>
      <c r="AJ74" s="921"/>
      <c r="AK74" s="921">
        <v>9</v>
      </c>
      <c r="AL74" s="921"/>
      <c r="AM74" s="921"/>
      <c r="AN74" s="921"/>
      <c r="AO74" s="921"/>
      <c r="AP74" s="921" t="s">
        <v>207</v>
      </c>
      <c r="AQ74" s="921"/>
      <c r="AR74" s="921"/>
      <c r="AS74" s="921"/>
      <c r="AT74" s="921"/>
      <c r="AU74" s="921" t="s">
        <v>207</v>
      </c>
      <c r="AV74" s="921"/>
      <c r="AW74" s="921"/>
      <c r="AX74" s="921"/>
      <c r="AY74" s="921"/>
      <c r="AZ74" s="922"/>
      <c r="BA74" s="922"/>
      <c r="BB74" s="922"/>
      <c r="BC74" s="922"/>
      <c r="BD74" s="923"/>
      <c r="BE74" s="55"/>
      <c r="BF74" s="55"/>
      <c r="BG74" s="55"/>
      <c r="BH74" s="55"/>
      <c r="BI74" s="55"/>
      <c r="BJ74" s="55"/>
      <c r="BK74" s="55"/>
      <c r="BL74" s="55"/>
      <c r="BM74" s="55"/>
      <c r="BN74" s="55"/>
      <c r="BO74" s="55"/>
      <c r="BP74" s="55"/>
      <c r="BQ74" s="52">
        <v>68</v>
      </c>
      <c r="BR74" s="73"/>
      <c r="BS74" s="891"/>
      <c r="BT74" s="892"/>
      <c r="BU74" s="892"/>
      <c r="BV74" s="892"/>
      <c r="BW74" s="892"/>
      <c r="BX74" s="892"/>
      <c r="BY74" s="892"/>
      <c r="BZ74" s="892"/>
      <c r="CA74" s="892"/>
      <c r="CB74" s="892"/>
      <c r="CC74" s="892"/>
      <c r="CD74" s="892"/>
      <c r="CE74" s="892"/>
      <c r="CF74" s="892"/>
      <c r="CG74" s="89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7"/>
      <c r="EA74" s="48"/>
    </row>
    <row r="75" spans="1:131" ht="26.25" customHeight="1" x14ac:dyDescent="0.2">
      <c r="A75" s="52">
        <v>8</v>
      </c>
      <c r="B75" s="676"/>
      <c r="C75" s="677"/>
      <c r="D75" s="677"/>
      <c r="E75" s="677"/>
      <c r="F75" s="677"/>
      <c r="G75" s="677"/>
      <c r="H75" s="677"/>
      <c r="I75" s="677"/>
      <c r="J75" s="677"/>
      <c r="K75" s="677"/>
      <c r="L75" s="677"/>
      <c r="M75" s="677"/>
      <c r="N75" s="677"/>
      <c r="O75" s="677"/>
      <c r="P75" s="678"/>
      <c r="Q75" s="679"/>
      <c r="R75" s="680"/>
      <c r="S75" s="680"/>
      <c r="T75" s="680"/>
      <c r="U75" s="924"/>
      <c r="V75" s="925"/>
      <c r="W75" s="680"/>
      <c r="X75" s="680"/>
      <c r="Y75" s="680"/>
      <c r="Z75" s="924"/>
      <c r="AA75" s="925"/>
      <c r="AB75" s="680"/>
      <c r="AC75" s="680"/>
      <c r="AD75" s="680"/>
      <c r="AE75" s="924"/>
      <c r="AF75" s="925"/>
      <c r="AG75" s="680"/>
      <c r="AH75" s="680"/>
      <c r="AI75" s="680"/>
      <c r="AJ75" s="924"/>
      <c r="AK75" s="925"/>
      <c r="AL75" s="680"/>
      <c r="AM75" s="680"/>
      <c r="AN75" s="680"/>
      <c r="AO75" s="924"/>
      <c r="AP75" s="925"/>
      <c r="AQ75" s="680"/>
      <c r="AR75" s="680"/>
      <c r="AS75" s="680"/>
      <c r="AT75" s="924"/>
      <c r="AU75" s="925"/>
      <c r="AV75" s="680"/>
      <c r="AW75" s="680"/>
      <c r="AX75" s="680"/>
      <c r="AY75" s="924"/>
      <c r="AZ75" s="922"/>
      <c r="BA75" s="922"/>
      <c r="BB75" s="922"/>
      <c r="BC75" s="922"/>
      <c r="BD75" s="923"/>
      <c r="BE75" s="55"/>
      <c r="BF75" s="55"/>
      <c r="BG75" s="55"/>
      <c r="BH75" s="55"/>
      <c r="BI75" s="55"/>
      <c r="BJ75" s="55"/>
      <c r="BK75" s="55"/>
      <c r="BL75" s="55"/>
      <c r="BM75" s="55"/>
      <c r="BN75" s="55"/>
      <c r="BO75" s="55"/>
      <c r="BP75" s="55"/>
      <c r="BQ75" s="52">
        <v>69</v>
      </c>
      <c r="BR75" s="73"/>
      <c r="BS75" s="891"/>
      <c r="BT75" s="892"/>
      <c r="BU75" s="892"/>
      <c r="BV75" s="892"/>
      <c r="BW75" s="892"/>
      <c r="BX75" s="892"/>
      <c r="BY75" s="892"/>
      <c r="BZ75" s="892"/>
      <c r="CA75" s="892"/>
      <c r="CB75" s="892"/>
      <c r="CC75" s="892"/>
      <c r="CD75" s="892"/>
      <c r="CE75" s="892"/>
      <c r="CF75" s="892"/>
      <c r="CG75" s="89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7"/>
      <c r="EA75" s="48"/>
    </row>
    <row r="76" spans="1:131" ht="26.25" customHeight="1" x14ac:dyDescent="0.2">
      <c r="A76" s="52">
        <v>9</v>
      </c>
      <c r="B76" s="676"/>
      <c r="C76" s="677"/>
      <c r="D76" s="677"/>
      <c r="E76" s="677"/>
      <c r="F76" s="677"/>
      <c r="G76" s="677"/>
      <c r="H76" s="677"/>
      <c r="I76" s="677"/>
      <c r="J76" s="677"/>
      <c r="K76" s="677"/>
      <c r="L76" s="677"/>
      <c r="M76" s="677"/>
      <c r="N76" s="677"/>
      <c r="O76" s="677"/>
      <c r="P76" s="678"/>
      <c r="Q76" s="679"/>
      <c r="R76" s="680"/>
      <c r="S76" s="680"/>
      <c r="T76" s="680"/>
      <c r="U76" s="924"/>
      <c r="V76" s="925"/>
      <c r="W76" s="680"/>
      <c r="X76" s="680"/>
      <c r="Y76" s="680"/>
      <c r="Z76" s="924"/>
      <c r="AA76" s="925"/>
      <c r="AB76" s="680"/>
      <c r="AC76" s="680"/>
      <c r="AD76" s="680"/>
      <c r="AE76" s="924"/>
      <c r="AF76" s="925"/>
      <c r="AG76" s="680"/>
      <c r="AH76" s="680"/>
      <c r="AI76" s="680"/>
      <c r="AJ76" s="924"/>
      <c r="AK76" s="925"/>
      <c r="AL76" s="680"/>
      <c r="AM76" s="680"/>
      <c r="AN76" s="680"/>
      <c r="AO76" s="924"/>
      <c r="AP76" s="925"/>
      <c r="AQ76" s="680"/>
      <c r="AR76" s="680"/>
      <c r="AS76" s="680"/>
      <c r="AT76" s="924"/>
      <c r="AU76" s="925"/>
      <c r="AV76" s="680"/>
      <c r="AW76" s="680"/>
      <c r="AX76" s="680"/>
      <c r="AY76" s="924"/>
      <c r="AZ76" s="922"/>
      <c r="BA76" s="922"/>
      <c r="BB76" s="922"/>
      <c r="BC76" s="922"/>
      <c r="BD76" s="923"/>
      <c r="BE76" s="55"/>
      <c r="BF76" s="55"/>
      <c r="BG76" s="55"/>
      <c r="BH76" s="55"/>
      <c r="BI76" s="55"/>
      <c r="BJ76" s="55"/>
      <c r="BK76" s="55"/>
      <c r="BL76" s="55"/>
      <c r="BM76" s="55"/>
      <c r="BN76" s="55"/>
      <c r="BO76" s="55"/>
      <c r="BP76" s="55"/>
      <c r="BQ76" s="52">
        <v>70</v>
      </c>
      <c r="BR76" s="73"/>
      <c r="BS76" s="891"/>
      <c r="BT76" s="892"/>
      <c r="BU76" s="892"/>
      <c r="BV76" s="892"/>
      <c r="BW76" s="892"/>
      <c r="BX76" s="892"/>
      <c r="BY76" s="892"/>
      <c r="BZ76" s="892"/>
      <c r="CA76" s="892"/>
      <c r="CB76" s="892"/>
      <c r="CC76" s="892"/>
      <c r="CD76" s="892"/>
      <c r="CE76" s="892"/>
      <c r="CF76" s="892"/>
      <c r="CG76" s="89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7"/>
      <c r="EA76" s="48"/>
    </row>
    <row r="77" spans="1:131" ht="26.25" customHeight="1" x14ac:dyDescent="0.2">
      <c r="A77" s="52">
        <v>10</v>
      </c>
      <c r="B77" s="676"/>
      <c r="C77" s="677"/>
      <c r="D77" s="677"/>
      <c r="E77" s="677"/>
      <c r="F77" s="677"/>
      <c r="G77" s="677"/>
      <c r="H77" s="677"/>
      <c r="I77" s="677"/>
      <c r="J77" s="677"/>
      <c r="K77" s="677"/>
      <c r="L77" s="677"/>
      <c r="M77" s="677"/>
      <c r="N77" s="677"/>
      <c r="O77" s="677"/>
      <c r="P77" s="678"/>
      <c r="Q77" s="679"/>
      <c r="R77" s="680"/>
      <c r="S77" s="680"/>
      <c r="T77" s="680"/>
      <c r="U77" s="924"/>
      <c r="V77" s="925"/>
      <c r="W77" s="680"/>
      <c r="X77" s="680"/>
      <c r="Y77" s="680"/>
      <c r="Z77" s="924"/>
      <c r="AA77" s="925"/>
      <c r="AB77" s="680"/>
      <c r="AC77" s="680"/>
      <c r="AD77" s="680"/>
      <c r="AE77" s="924"/>
      <c r="AF77" s="925"/>
      <c r="AG77" s="680"/>
      <c r="AH77" s="680"/>
      <c r="AI77" s="680"/>
      <c r="AJ77" s="924"/>
      <c r="AK77" s="925"/>
      <c r="AL77" s="680"/>
      <c r="AM77" s="680"/>
      <c r="AN77" s="680"/>
      <c r="AO77" s="924"/>
      <c r="AP77" s="925"/>
      <c r="AQ77" s="680"/>
      <c r="AR77" s="680"/>
      <c r="AS77" s="680"/>
      <c r="AT77" s="924"/>
      <c r="AU77" s="925"/>
      <c r="AV77" s="680"/>
      <c r="AW77" s="680"/>
      <c r="AX77" s="680"/>
      <c r="AY77" s="924"/>
      <c r="AZ77" s="922"/>
      <c r="BA77" s="922"/>
      <c r="BB77" s="922"/>
      <c r="BC77" s="922"/>
      <c r="BD77" s="923"/>
      <c r="BE77" s="55"/>
      <c r="BF77" s="55"/>
      <c r="BG77" s="55"/>
      <c r="BH77" s="55"/>
      <c r="BI77" s="55"/>
      <c r="BJ77" s="55"/>
      <c r="BK77" s="55"/>
      <c r="BL77" s="55"/>
      <c r="BM77" s="55"/>
      <c r="BN77" s="55"/>
      <c r="BO77" s="55"/>
      <c r="BP77" s="55"/>
      <c r="BQ77" s="52">
        <v>71</v>
      </c>
      <c r="BR77" s="73"/>
      <c r="BS77" s="891"/>
      <c r="BT77" s="892"/>
      <c r="BU77" s="892"/>
      <c r="BV77" s="892"/>
      <c r="BW77" s="892"/>
      <c r="BX77" s="892"/>
      <c r="BY77" s="892"/>
      <c r="BZ77" s="892"/>
      <c r="CA77" s="892"/>
      <c r="CB77" s="892"/>
      <c r="CC77" s="892"/>
      <c r="CD77" s="892"/>
      <c r="CE77" s="892"/>
      <c r="CF77" s="892"/>
      <c r="CG77" s="89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7"/>
      <c r="EA77" s="48"/>
    </row>
    <row r="78" spans="1:131" ht="26.25" customHeight="1" x14ac:dyDescent="0.2">
      <c r="A78" s="52">
        <v>11</v>
      </c>
      <c r="B78" s="676"/>
      <c r="C78" s="677"/>
      <c r="D78" s="677"/>
      <c r="E78" s="677"/>
      <c r="F78" s="677"/>
      <c r="G78" s="677"/>
      <c r="H78" s="677"/>
      <c r="I78" s="677"/>
      <c r="J78" s="677"/>
      <c r="K78" s="677"/>
      <c r="L78" s="677"/>
      <c r="M78" s="677"/>
      <c r="N78" s="677"/>
      <c r="O78" s="677"/>
      <c r="P78" s="678"/>
      <c r="Q78" s="920"/>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2"/>
      <c r="BA78" s="922"/>
      <c r="BB78" s="922"/>
      <c r="BC78" s="922"/>
      <c r="BD78" s="923"/>
      <c r="BE78" s="55"/>
      <c r="BF78" s="55"/>
      <c r="BG78" s="55"/>
      <c r="BH78" s="55"/>
      <c r="BI78" s="55"/>
      <c r="BJ78" s="48"/>
      <c r="BK78" s="48"/>
      <c r="BL78" s="48"/>
      <c r="BM78" s="48"/>
      <c r="BN78" s="48"/>
      <c r="BO78" s="55"/>
      <c r="BP78" s="55"/>
      <c r="BQ78" s="52">
        <v>72</v>
      </c>
      <c r="BR78" s="73"/>
      <c r="BS78" s="891"/>
      <c r="BT78" s="892"/>
      <c r="BU78" s="892"/>
      <c r="BV78" s="892"/>
      <c r="BW78" s="892"/>
      <c r="BX78" s="892"/>
      <c r="BY78" s="892"/>
      <c r="BZ78" s="892"/>
      <c r="CA78" s="892"/>
      <c r="CB78" s="892"/>
      <c r="CC78" s="892"/>
      <c r="CD78" s="892"/>
      <c r="CE78" s="892"/>
      <c r="CF78" s="892"/>
      <c r="CG78" s="89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7"/>
      <c r="EA78" s="48"/>
    </row>
    <row r="79" spans="1:131" ht="26.25" customHeight="1" x14ac:dyDescent="0.2">
      <c r="A79" s="52">
        <v>12</v>
      </c>
      <c r="B79" s="676"/>
      <c r="C79" s="677"/>
      <c r="D79" s="677"/>
      <c r="E79" s="677"/>
      <c r="F79" s="677"/>
      <c r="G79" s="677"/>
      <c r="H79" s="677"/>
      <c r="I79" s="677"/>
      <c r="J79" s="677"/>
      <c r="K79" s="677"/>
      <c r="L79" s="677"/>
      <c r="M79" s="677"/>
      <c r="N79" s="677"/>
      <c r="O79" s="677"/>
      <c r="P79" s="678"/>
      <c r="Q79" s="920"/>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2"/>
      <c r="BA79" s="922"/>
      <c r="BB79" s="922"/>
      <c r="BC79" s="922"/>
      <c r="BD79" s="923"/>
      <c r="BE79" s="55"/>
      <c r="BF79" s="55"/>
      <c r="BG79" s="55"/>
      <c r="BH79" s="55"/>
      <c r="BI79" s="55"/>
      <c r="BJ79" s="48"/>
      <c r="BK79" s="48"/>
      <c r="BL79" s="48"/>
      <c r="BM79" s="48"/>
      <c r="BN79" s="48"/>
      <c r="BO79" s="55"/>
      <c r="BP79" s="55"/>
      <c r="BQ79" s="52">
        <v>73</v>
      </c>
      <c r="BR79" s="73"/>
      <c r="BS79" s="891"/>
      <c r="BT79" s="892"/>
      <c r="BU79" s="892"/>
      <c r="BV79" s="892"/>
      <c r="BW79" s="892"/>
      <c r="BX79" s="892"/>
      <c r="BY79" s="892"/>
      <c r="BZ79" s="892"/>
      <c r="CA79" s="892"/>
      <c r="CB79" s="892"/>
      <c r="CC79" s="892"/>
      <c r="CD79" s="892"/>
      <c r="CE79" s="892"/>
      <c r="CF79" s="892"/>
      <c r="CG79" s="89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7"/>
      <c r="EA79" s="48"/>
    </row>
    <row r="80" spans="1:131" ht="26.25" customHeight="1" x14ac:dyDescent="0.2">
      <c r="A80" s="52">
        <v>13</v>
      </c>
      <c r="B80" s="676"/>
      <c r="C80" s="677"/>
      <c r="D80" s="677"/>
      <c r="E80" s="677"/>
      <c r="F80" s="677"/>
      <c r="G80" s="677"/>
      <c r="H80" s="677"/>
      <c r="I80" s="677"/>
      <c r="J80" s="677"/>
      <c r="K80" s="677"/>
      <c r="L80" s="677"/>
      <c r="M80" s="677"/>
      <c r="N80" s="677"/>
      <c r="O80" s="677"/>
      <c r="P80" s="678"/>
      <c r="Q80" s="920"/>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22"/>
      <c r="BA80" s="922"/>
      <c r="BB80" s="922"/>
      <c r="BC80" s="922"/>
      <c r="BD80" s="923"/>
      <c r="BE80" s="55"/>
      <c r="BF80" s="55"/>
      <c r="BG80" s="55"/>
      <c r="BH80" s="55"/>
      <c r="BI80" s="55"/>
      <c r="BJ80" s="55"/>
      <c r="BK80" s="55"/>
      <c r="BL80" s="55"/>
      <c r="BM80" s="55"/>
      <c r="BN80" s="55"/>
      <c r="BO80" s="55"/>
      <c r="BP80" s="55"/>
      <c r="BQ80" s="52">
        <v>74</v>
      </c>
      <c r="BR80" s="73"/>
      <c r="BS80" s="891"/>
      <c r="BT80" s="892"/>
      <c r="BU80" s="892"/>
      <c r="BV80" s="892"/>
      <c r="BW80" s="892"/>
      <c r="BX80" s="892"/>
      <c r="BY80" s="892"/>
      <c r="BZ80" s="892"/>
      <c r="CA80" s="892"/>
      <c r="CB80" s="892"/>
      <c r="CC80" s="892"/>
      <c r="CD80" s="892"/>
      <c r="CE80" s="892"/>
      <c r="CF80" s="892"/>
      <c r="CG80" s="89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7"/>
      <c r="EA80" s="48"/>
    </row>
    <row r="81" spans="1:131" ht="26.25" customHeight="1" x14ac:dyDescent="0.2">
      <c r="A81" s="52">
        <v>14</v>
      </c>
      <c r="B81" s="676"/>
      <c r="C81" s="677"/>
      <c r="D81" s="677"/>
      <c r="E81" s="677"/>
      <c r="F81" s="677"/>
      <c r="G81" s="677"/>
      <c r="H81" s="677"/>
      <c r="I81" s="677"/>
      <c r="J81" s="677"/>
      <c r="K81" s="677"/>
      <c r="L81" s="677"/>
      <c r="M81" s="677"/>
      <c r="N81" s="677"/>
      <c r="O81" s="677"/>
      <c r="P81" s="678"/>
      <c r="Q81" s="920"/>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2"/>
      <c r="BA81" s="922"/>
      <c r="BB81" s="922"/>
      <c r="BC81" s="922"/>
      <c r="BD81" s="923"/>
      <c r="BE81" s="55"/>
      <c r="BF81" s="55"/>
      <c r="BG81" s="55"/>
      <c r="BH81" s="55"/>
      <c r="BI81" s="55"/>
      <c r="BJ81" s="55"/>
      <c r="BK81" s="55"/>
      <c r="BL81" s="55"/>
      <c r="BM81" s="55"/>
      <c r="BN81" s="55"/>
      <c r="BO81" s="55"/>
      <c r="BP81" s="55"/>
      <c r="BQ81" s="52">
        <v>75</v>
      </c>
      <c r="BR81" s="73"/>
      <c r="BS81" s="891"/>
      <c r="BT81" s="892"/>
      <c r="BU81" s="892"/>
      <c r="BV81" s="892"/>
      <c r="BW81" s="892"/>
      <c r="BX81" s="892"/>
      <c r="BY81" s="892"/>
      <c r="BZ81" s="892"/>
      <c r="CA81" s="892"/>
      <c r="CB81" s="892"/>
      <c r="CC81" s="892"/>
      <c r="CD81" s="892"/>
      <c r="CE81" s="892"/>
      <c r="CF81" s="892"/>
      <c r="CG81" s="89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7"/>
      <c r="EA81" s="48"/>
    </row>
    <row r="82" spans="1:131" ht="26.25" customHeight="1" x14ac:dyDescent="0.2">
      <c r="A82" s="52">
        <v>15</v>
      </c>
      <c r="B82" s="676"/>
      <c r="C82" s="677"/>
      <c r="D82" s="677"/>
      <c r="E82" s="677"/>
      <c r="F82" s="677"/>
      <c r="G82" s="677"/>
      <c r="H82" s="677"/>
      <c r="I82" s="677"/>
      <c r="J82" s="677"/>
      <c r="K82" s="677"/>
      <c r="L82" s="677"/>
      <c r="M82" s="677"/>
      <c r="N82" s="677"/>
      <c r="O82" s="677"/>
      <c r="P82" s="678"/>
      <c r="Q82" s="920"/>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2"/>
      <c r="BA82" s="922"/>
      <c r="BB82" s="922"/>
      <c r="BC82" s="922"/>
      <c r="BD82" s="923"/>
      <c r="BE82" s="55"/>
      <c r="BF82" s="55"/>
      <c r="BG82" s="55"/>
      <c r="BH82" s="55"/>
      <c r="BI82" s="55"/>
      <c r="BJ82" s="55"/>
      <c r="BK82" s="55"/>
      <c r="BL82" s="55"/>
      <c r="BM82" s="55"/>
      <c r="BN82" s="55"/>
      <c r="BO82" s="55"/>
      <c r="BP82" s="55"/>
      <c r="BQ82" s="52">
        <v>76</v>
      </c>
      <c r="BR82" s="73"/>
      <c r="BS82" s="891"/>
      <c r="BT82" s="892"/>
      <c r="BU82" s="892"/>
      <c r="BV82" s="892"/>
      <c r="BW82" s="892"/>
      <c r="BX82" s="892"/>
      <c r="BY82" s="892"/>
      <c r="BZ82" s="892"/>
      <c r="CA82" s="892"/>
      <c r="CB82" s="892"/>
      <c r="CC82" s="892"/>
      <c r="CD82" s="892"/>
      <c r="CE82" s="892"/>
      <c r="CF82" s="892"/>
      <c r="CG82" s="89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7"/>
      <c r="EA82" s="48"/>
    </row>
    <row r="83" spans="1:131" ht="26.25" customHeight="1" x14ac:dyDescent="0.2">
      <c r="A83" s="52">
        <v>16</v>
      </c>
      <c r="B83" s="676"/>
      <c r="C83" s="677"/>
      <c r="D83" s="677"/>
      <c r="E83" s="677"/>
      <c r="F83" s="677"/>
      <c r="G83" s="677"/>
      <c r="H83" s="677"/>
      <c r="I83" s="677"/>
      <c r="J83" s="677"/>
      <c r="K83" s="677"/>
      <c r="L83" s="677"/>
      <c r="M83" s="677"/>
      <c r="N83" s="677"/>
      <c r="O83" s="677"/>
      <c r="P83" s="678"/>
      <c r="Q83" s="920"/>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2"/>
      <c r="BA83" s="922"/>
      <c r="BB83" s="922"/>
      <c r="BC83" s="922"/>
      <c r="BD83" s="923"/>
      <c r="BE83" s="55"/>
      <c r="BF83" s="55"/>
      <c r="BG83" s="55"/>
      <c r="BH83" s="55"/>
      <c r="BI83" s="55"/>
      <c r="BJ83" s="55"/>
      <c r="BK83" s="55"/>
      <c r="BL83" s="55"/>
      <c r="BM83" s="55"/>
      <c r="BN83" s="55"/>
      <c r="BO83" s="55"/>
      <c r="BP83" s="55"/>
      <c r="BQ83" s="52">
        <v>77</v>
      </c>
      <c r="BR83" s="73"/>
      <c r="BS83" s="891"/>
      <c r="BT83" s="892"/>
      <c r="BU83" s="892"/>
      <c r="BV83" s="892"/>
      <c r="BW83" s="892"/>
      <c r="BX83" s="892"/>
      <c r="BY83" s="892"/>
      <c r="BZ83" s="892"/>
      <c r="CA83" s="892"/>
      <c r="CB83" s="892"/>
      <c r="CC83" s="892"/>
      <c r="CD83" s="892"/>
      <c r="CE83" s="892"/>
      <c r="CF83" s="892"/>
      <c r="CG83" s="89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7"/>
      <c r="EA83" s="48"/>
    </row>
    <row r="84" spans="1:131" ht="26.25" customHeight="1" x14ac:dyDescent="0.2">
      <c r="A84" s="52">
        <v>17</v>
      </c>
      <c r="B84" s="676"/>
      <c r="C84" s="677"/>
      <c r="D84" s="677"/>
      <c r="E84" s="677"/>
      <c r="F84" s="677"/>
      <c r="G84" s="677"/>
      <c r="H84" s="677"/>
      <c r="I84" s="677"/>
      <c r="J84" s="677"/>
      <c r="K84" s="677"/>
      <c r="L84" s="677"/>
      <c r="M84" s="677"/>
      <c r="N84" s="677"/>
      <c r="O84" s="677"/>
      <c r="P84" s="678"/>
      <c r="Q84" s="920"/>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2"/>
      <c r="BA84" s="922"/>
      <c r="BB84" s="922"/>
      <c r="BC84" s="922"/>
      <c r="BD84" s="923"/>
      <c r="BE84" s="55"/>
      <c r="BF84" s="55"/>
      <c r="BG84" s="55"/>
      <c r="BH84" s="55"/>
      <c r="BI84" s="55"/>
      <c r="BJ84" s="55"/>
      <c r="BK84" s="55"/>
      <c r="BL84" s="55"/>
      <c r="BM84" s="55"/>
      <c r="BN84" s="55"/>
      <c r="BO84" s="55"/>
      <c r="BP84" s="55"/>
      <c r="BQ84" s="52">
        <v>78</v>
      </c>
      <c r="BR84" s="73"/>
      <c r="BS84" s="891"/>
      <c r="BT84" s="892"/>
      <c r="BU84" s="892"/>
      <c r="BV84" s="892"/>
      <c r="BW84" s="892"/>
      <c r="BX84" s="892"/>
      <c r="BY84" s="892"/>
      <c r="BZ84" s="892"/>
      <c r="CA84" s="892"/>
      <c r="CB84" s="892"/>
      <c r="CC84" s="892"/>
      <c r="CD84" s="892"/>
      <c r="CE84" s="892"/>
      <c r="CF84" s="892"/>
      <c r="CG84" s="89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7"/>
      <c r="EA84" s="48"/>
    </row>
    <row r="85" spans="1:131" ht="26.25" customHeight="1" x14ac:dyDescent="0.2">
      <c r="A85" s="52">
        <v>18</v>
      </c>
      <c r="B85" s="676"/>
      <c r="C85" s="677"/>
      <c r="D85" s="677"/>
      <c r="E85" s="677"/>
      <c r="F85" s="677"/>
      <c r="G85" s="677"/>
      <c r="H85" s="677"/>
      <c r="I85" s="677"/>
      <c r="J85" s="677"/>
      <c r="K85" s="677"/>
      <c r="L85" s="677"/>
      <c r="M85" s="677"/>
      <c r="N85" s="677"/>
      <c r="O85" s="677"/>
      <c r="P85" s="678"/>
      <c r="Q85" s="920"/>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2"/>
      <c r="BA85" s="922"/>
      <c r="BB85" s="922"/>
      <c r="BC85" s="922"/>
      <c r="BD85" s="923"/>
      <c r="BE85" s="55"/>
      <c r="BF85" s="55"/>
      <c r="BG85" s="55"/>
      <c r="BH85" s="55"/>
      <c r="BI85" s="55"/>
      <c r="BJ85" s="55"/>
      <c r="BK85" s="55"/>
      <c r="BL85" s="55"/>
      <c r="BM85" s="55"/>
      <c r="BN85" s="55"/>
      <c r="BO85" s="55"/>
      <c r="BP85" s="55"/>
      <c r="BQ85" s="52">
        <v>79</v>
      </c>
      <c r="BR85" s="73"/>
      <c r="BS85" s="891"/>
      <c r="BT85" s="892"/>
      <c r="BU85" s="892"/>
      <c r="BV85" s="892"/>
      <c r="BW85" s="892"/>
      <c r="BX85" s="892"/>
      <c r="BY85" s="892"/>
      <c r="BZ85" s="892"/>
      <c r="CA85" s="892"/>
      <c r="CB85" s="892"/>
      <c r="CC85" s="892"/>
      <c r="CD85" s="892"/>
      <c r="CE85" s="892"/>
      <c r="CF85" s="892"/>
      <c r="CG85" s="89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7"/>
      <c r="EA85" s="48"/>
    </row>
    <row r="86" spans="1:131" ht="26.25" customHeight="1" x14ac:dyDescent="0.2">
      <c r="A86" s="52">
        <v>19</v>
      </c>
      <c r="B86" s="676"/>
      <c r="C86" s="677"/>
      <c r="D86" s="677"/>
      <c r="E86" s="677"/>
      <c r="F86" s="677"/>
      <c r="G86" s="677"/>
      <c r="H86" s="677"/>
      <c r="I86" s="677"/>
      <c r="J86" s="677"/>
      <c r="K86" s="677"/>
      <c r="L86" s="677"/>
      <c r="M86" s="677"/>
      <c r="N86" s="677"/>
      <c r="O86" s="677"/>
      <c r="P86" s="678"/>
      <c r="Q86" s="920"/>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22"/>
      <c r="BA86" s="922"/>
      <c r="BB86" s="922"/>
      <c r="BC86" s="922"/>
      <c r="BD86" s="923"/>
      <c r="BE86" s="55"/>
      <c r="BF86" s="55"/>
      <c r="BG86" s="55"/>
      <c r="BH86" s="55"/>
      <c r="BI86" s="55"/>
      <c r="BJ86" s="55"/>
      <c r="BK86" s="55"/>
      <c r="BL86" s="55"/>
      <c r="BM86" s="55"/>
      <c r="BN86" s="55"/>
      <c r="BO86" s="55"/>
      <c r="BP86" s="55"/>
      <c r="BQ86" s="52">
        <v>80</v>
      </c>
      <c r="BR86" s="73"/>
      <c r="BS86" s="891"/>
      <c r="BT86" s="892"/>
      <c r="BU86" s="892"/>
      <c r="BV86" s="892"/>
      <c r="BW86" s="892"/>
      <c r="BX86" s="892"/>
      <c r="BY86" s="892"/>
      <c r="BZ86" s="892"/>
      <c r="CA86" s="892"/>
      <c r="CB86" s="892"/>
      <c r="CC86" s="892"/>
      <c r="CD86" s="892"/>
      <c r="CE86" s="892"/>
      <c r="CF86" s="892"/>
      <c r="CG86" s="89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7"/>
      <c r="EA86" s="48"/>
    </row>
    <row r="87" spans="1:131" ht="26.25" customHeight="1" x14ac:dyDescent="0.2">
      <c r="A87" s="57">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55"/>
      <c r="BF87" s="55"/>
      <c r="BG87" s="55"/>
      <c r="BH87" s="55"/>
      <c r="BI87" s="55"/>
      <c r="BJ87" s="55"/>
      <c r="BK87" s="55"/>
      <c r="BL87" s="55"/>
      <c r="BM87" s="55"/>
      <c r="BN87" s="55"/>
      <c r="BO87" s="55"/>
      <c r="BP87" s="55"/>
      <c r="BQ87" s="52">
        <v>81</v>
      </c>
      <c r="BR87" s="73"/>
      <c r="BS87" s="891"/>
      <c r="BT87" s="892"/>
      <c r="BU87" s="892"/>
      <c r="BV87" s="892"/>
      <c r="BW87" s="892"/>
      <c r="BX87" s="892"/>
      <c r="BY87" s="892"/>
      <c r="BZ87" s="892"/>
      <c r="CA87" s="892"/>
      <c r="CB87" s="892"/>
      <c r="CC87" s="892"/>
      <c r="CD87" s="892"/>
      <c r="CE87" s="892"/>
      <c r="CF87" s="892"/>
      <c r="CG87" s="89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7"/>
      <c r="EA87" s="48"/>
    </row>
    <row r="88" spans="1:131" ht="26.25" customHeight="1" x14ac:dyDescent="0.2">
      <c r="A88" s="53" t="s">
        <v>257</v>
      </c>
      <c r="B88" s="898" t="s">
        <v>185</v>
      </c>
      <c r="C88" s="899"/>
      <c r="D88" s="899"/>
      <c r="E88" s="899"/>
      <c r="F88" s="899"/>
      <c r="G88" s="899"/>
      <c r="H88" s="899"/>
      <c r="I88" s="899"/>
      <c r="J88" s="899"/>
      <c r="K88" s="899"/>
      <c r="L88" s="899"/>
      <c r="M88" s="899"/>
      <c r="N88" s="899"/>
      <c r="O88" s="899"/>
      <c r="P88" s="900"/>
      <c r="Q88" s="908"/>
      <c r="R88" s="909"/>
      <c r="S88" s="909"/>
      <c r="T88" s="909"/>
      <c r="U88" s="909"/>
      <c r="V88" s="909"/>
      <c r="W88" s="909"/>
      <c r="X88" s="909"/>
      <c r="Y88" s="909"/>
      <c r="Z88" s="909"/>
      <c r="AA88" s="909"/>
      <c r="AB88" s="909"/>
      <c r="AC88" s="909"/>
      <c r="AD88" s="909"/>
      <c r="AE88" s="909"/>
      <c r="AF88" s="910">
        <v>5835</v>
      </c>
      <c r="AG88" s="910"/>
      <c r="AH88" s="910"/>
      <c r="AI88" s="910"/>
      <c r="AJ88" s="910"/>
      <c r="AK88" s="909"/>
      <c r="AL88" s="909"/>
      <c r="AM88" s="909"/>
      <c r="AN88" s="909"/>
      <c r="AO88" s="909"/>
      <c r="AP88" s="910">
        <v>1524</v>
      </c>
      <c r="AQ88" s="910"/>
      <c r="AR88" s="910"/>
      <c r="AS88" s="910"/>
      <c r="AT88" s="910"/>
      <c r="AU88" s="910">
        <v>65</v>
      </c>
      <c r="AV88" s="910"/>
      <c r="AW88" s="910"/>
      <c r="AX88" s="910"/>
      <c r="AY88" s="910"/>
      <c r="AZ88" s="911"/>
      <c r="BA88" s="911"/>
      <c r="BB88" s="911"/>
      <c r="BC88" s="911"/>
      <c r="BD88" s="912"/>
      <c r="BE88" s="55"/>
      <c r="BF88" s="55"/>
      <c r="BG88" s="55"/>
      <c r="BH88" s="55"/>
      <c r="BI88" s="55"/>
      <c r="BJ88" s="55"/>
      <c r="BK88" s="55"/>
      <c r="BL88" s="55"/>
      <c r="BM88" s="55"/>
      <c r="BN88" s="55"/>
      <c r="BO88" s="55"/>
      <c r="BP88" s="55"/>
      <c r="BQ88" s="52">
        <v>82</v>
      </c>
      <c r="BR88" s="73"/>
      <c r="BS88" s="891"/>
      <c r="BT88" s="892"/>
      <c r="BU88" s="892"/>
      <c r="BV88" s="892"/>
      <c r="BW88" s="892"/>
      <c r="BX88" s="892"/>
      <c r="BY88" s="892"/>
      <c r="BZ88" s="892"/>
      <c r="CA88" s="892"/>
      <c r="CB88" s="892"/>
      <c r="CC88" s="892"/>
      <c r="CD88" s="892"/>
      <c r="CE88" s="892"/>
      <c r="CF88" s="892"/>
      <c r="CG88" s="89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1"/>
      <c r="BT89" s="892"/>
      <c r="BU89" s="892"/>
      <c r="BV89" s="892"/>
      <c r="BW89" s="892"/>
      <c r="BX89" s="892"/>
      <c r="BY89" s="892"/>
      <c r="BZ89" s="892"/>
      <c r="CA89" s="892"/>
      <c r="CB89" s="892"/>
      <c r="CC89" s="892"/>
      <c r="CD89" s="892"/>
      <c r="CE89" s="892"/>
      <c r="CF89" s="892"/>
      <c r="CG89" s="89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1"/>
      <c r="BT90" s="892"/>
      <c r="BU90" s="892"/>
      <c r="BV90" s="892"/>
      <c r="BW90" s="892"/>
      <c r="BX90" s="892"/>
      <c r="BY90" s="892"/>
      <c r="BZ90" s="892"/>
      <c r="CA90" s="892"/>
      <c r="CB90" s="892"/>
      <c r="CC90" s="892"/>
      <c r="CD90" s="892"/>
      <c r="CE90" s="892"/>
      <c r="CF90" s="892"/>
      <c r="CG90" s="89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1"/>
      <c r="BT91" s="892"/>
      <c r="BU91" s="892"/>
      <c r="BV91" s="892"/>
      <c r="BW91" s="892"/>
      <c r="BX91" s="892"/>
      <c r="BY91" s="892"/>
      <c r="BZ91" s="892"/>
      <c r="CA91" s="892"/>
      <c r="CB91" s="892"/>
      <c r="CC91" s="892"/>
      <c r="CD91" s="892"/>
      <c r="CE91" s="892"/>
      <c r="CF91" s="892"/>
      <c r="CG91" s="89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1"/>
      <c r="BT92" s="892"/>
      <c r="BU92" s="892"/>
      <c r="BV92" s="892"/>
      <c r="BW92" s="892"/>
      <c r="BX92" s="892"/>
      <c r="BY92" s="892"/>
      <c r="BZ92" s="892"/>
      <c r="CA92" s="892"/>
      <c r="CB92" s="892"/>
      <c r="CC92" s="892"/>
      <c r="CD92" s="892"/>
      <c r="CE92" s="892"/>
      <c r="CF92" s="892"/>
      <c r="CG92" s="89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1"/>
      <c r="BT93" s="892"/>
      <c r="BU93" s="892"/>
      <c r="BV93" s="892"/>
      <c r="BW93" s="892"/>
      <c r="BX93" s="892"/>
      <c r="BY93" s="892"/>
      <c r="BZ93" s="892"/>
      <c r="CA93" s="892"/>
      <c r="CB93" s="892"/>
      <c r="CC93" s="892"/>
      <c r="CD93" s="892"/>
      <c r="CE93" s="892"/>
      <c r="CF93" s="892"/>
      <c r="CG93" s="89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1"/>
      <c r="BT94" s="892"/>
      <c r="BU94" s="892"/>
      <c r="BV94" s="892"/>
      <c r="BW94" s="892"/>
      <c r="BX94" s="892"/>
      <c r="BY94" s="892"/>
      <c r="BZ94" s="892"/>
      <c r="CA94" s="892"/>
      <c r="CB94" s="892"/>
      <c r="CC94" s="892"/>
      <c r="CD94" s="892"/>
      <c r="CE94" s="892"/>
      <c r="CF94" s="892"/>
      <c r="CG94" s="89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1"/>
      <c r="BT95" s="892"/>
      <c r="BU95" s="892"/>
      <c r="BV95" s="892"/>
      <c r="BW95" s="892"/>
      <c r="BX95" s="892"/>
      <c r="BY95" s="892"/>
      <c r="BZ95" s="892"/>
      <c r="CA95" s="892"/>
      <c r="CB95" s="892"/>
      <c r="CC95" s="892"/>
      <c r="CD95" s="892"/>
      <c r="CE95" s="892"/>
      <c r="CF95" s="892"/>
      <c r="CG95" s="89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1"/>
      <c r="BT96" s="892"/>
      <c r="BU96" s="892"/>
      <c r="BV96" s="892"/>
      <c r="BW96" s="892"/>
      <c r="BX96" s="892"/>
      <c r="BY96" s="892"/>
      <c r="BZ96" s="892"/>
      <c r="CA96" s="892"/>
      <c r="CB96" s="892"/>
      <c r="CC96" s="892"/>
      <c r="CD96" s="892"/>
      <c r="CE96" s="892"/>
      <c r="CF96" s="892"/>
      <c r="CG96" s="89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1"/>
      <c r="BT97" s="892"/>
      <c r="BU97" s="892"/>
      <c r="BV97" s="892"/>
      <c r="BW97" s="892"/>
      <c r="BX97" s="892"/>
      <c r="BY97" s="892"/>
      <c r="BZ97" s="892"/>
      <c r="CA97" s="892"/>
      <c r="CB97" s="892"/>
      <c r="CC97" s="892"/>
      <c r="CD97" s="892"/>
      <c r="CE97" s="892"/>
      <c r="CF97" s="892"/>
      <c r="CG97" s="89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1"/>
      <c r="BT98" s="892"/>
      <c r="BU98" s="892"/>
      <c r="BV98" s="892"/>
      <c r="BW98" s="892"/>
      <c r="BX98" s="892"/>
      <c r="BY98" s="892"/>
      <c r="BZ98" s="892"/>
      <c r="CA98" s="892"/>
      <c r="CB98" s="892"/>
      <c r="CC98" s="892"/>
      <c r="CD98" s="892"/>
      <c r="CE98" s="892"/>
      <c r="CF98" s="892"/>
      <c r="CG98" s="89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1"/>
      <c r="BT99" s="892"/>
      <c r="BU99" s="892"/>
      <c r="BV99" s="892"/>
      <c r="BW99" s="892"/>
      <c r="BX99" s="892"/>
      <c r="BY99" s="892"/>
      <c r="BZ99" s="892"/>
      <c r="CA99" s="892"/>
      <c r="CB99" s="892"/>
      <c r="CC99" s="892"/>
      <c r="CD99" s="892"/>
      <c r="CE99" s="892"/>
      <c r="CF99" s="892"/>
      <c r="CG99" s="89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1"/>
      <c r="BT100" s="892"/>
      <c r="BU100" s="892"/>
      <c r="BV100" s="892"/>
      <c r="BW100" s="892"/>
      <c r="BX100" s="892"/>
      <c r="BY100" s="892"/>
      <c r="BZ100" s="892"/>
      <c r="CA100" s="892"/>
      <c r="CB100" s="892"/>
      <c r="CC100" s="892"/>
      <c r="CD100" s="892"/>
      <c r="CE100" s="892"/>
      <c r="CF100" s="892"/>
      <c r="CG100" s="89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1"/>
      <c r="BT101" s="892"/>
      <c r="BU101" s="892"/>
      <c r="BV101" s="892"/>
      <c r="BW101" s="892"/>
      <c r="BX101" s="892"/>
      <c r="BY101" s="892"/>
      <c r="BZ101" s="892"/>
      <c r="CA101" s="892"/>
      <c r="CB101" s="892"/>
      <c r="CC101" s="892"/>
      <c r="CD101" s="892"/>
      <c r="CE101" s="892"/>
      <c r="CF101" s="892"/>
      <c r="CG101" s="89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257</v>
      </c>
      <c r="BR102" s="898" t="s">
        <v>455</v>
      </c>
      <c r="BS102" s="899"/>
      <c r="BT102" s="899"/>
      <c r="BU102" s="899"/>
      <c r="BV102" s="899"/>
      <c r="BW102" s="899"/>
      <c r="BX102" s="899"/>
      <c r="BY102" s="899"/>
      <c r="BZ102" s="899"/>
      <c r="CA102" s="899"/>
      <c r="CB102" s="899"/>
      <c r="CC102" s="899"/>
      <c r="CD102" s="899"/>
      <c r="CE102" s="899"/>
      <c r="CF102" s="899"/>
      <c r="CG102" s="900"/>
      <c r="CH102" s="901"/>
      <c r="CI102" s="902"/>
      <c r="CJ102" s="902"/>
      <c r="CK102" s="902"/>
      <c r="CL102" s="903"/>
      <c r="CM102" s="901"/>
      <c r="CN102" s="902"/>
      <c r="CO102" s="902"/>
      <c r="CP102" s="902"/>
      <c r="CQ102" s="903"/>
      <c r="CR102" s="904">
        <v>2</v>
      </c>
      <c r="CS102" s="905"/>
      <c r="CT102" s="905"/>
      <c r="CU102" s="905"/>
      <c r="CV102" s="906"/>
      <c r="CW102" s="904" t="s">
        <v>207</v>
      </c>
      <c r="CX102" s="905"/>
      <c r="CY102" s="905"/>
      <c r="CZ102" s="905"/>
      <c r="DA102" s="906"/>
      <c r="DB102" s="904" t="s">
        <v>207</v>
      </c>
      <c r="DC102" s="905"/>
      <c r="DD102" s="905"/>
      <c r="DE102" s="905"/>
      <c r="DF102" s="906"/>
      <c r="DG102" s="904" t="s">
        <v>207</v>
      </c>
      <c r="DH102" s="905"/>
      <c r="DI102" s="905"/>
      <c r="DJ102" s="905"/>
      <c r="DK102" s="906"/>
      <c r="DL102" s="904" t="s">
        <v>207</v>
      </c>
      <c r="DM102" s="905"/>
      <c r="DN102" s="905"/>
      <c r="DO102" s="905"/>
      <c r="DP102" s="906"/>
      <c r="DQ102" s="904" t="s">
        <v>207</v>
      </c>
      <c r="DR102" s="905"/>
      <c r="DS102" s="905"/>
      <c r="DT102" s="905"/>
      <c r="DU102" s="906"/>
      <c r="DV102" s="898"/>
      <c r="DW102" s="899"/>
      <c r="DX102" s="899"/>
      <c r="DY102" s="899"/>
      <c r="DZ102" s="907"/>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6" t="s">
        <v>106</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9" t="s">
        <v>467</v>
      </c>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422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7" t="s">
        <v>468</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208</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48" customFormat="1" ht="26.25" customHeight="1" x14ac:dyDescent="0.2">
      <c r="A109" s="730" t="s">
        <v>469</v>
      </c>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2"/>
      <c r="AA109" s="733" t="s">
        <v>438</v>
      </c>
      <c r="AB109" s="731"/>
      <c r="AC109" s="731"/>
      <c r="AD109" s="731"/>
      <c r="AE109" s="732"/>
      <c r="AF109" s="733" t="s">
        <v>470</v>
      </c>
      <c r="AG109" s="731"/>
      <c r="AH109" s="731"/>
      <c r="AI109" s="731"/>
      <c r="AJ109" s="732"/>
      <c r="AK109" s="733" t="s">
        <v>391</v>
      </c>
      <c r="AL109" s="731"/>
      <c r="AM109" s="731"/>
      <c r="AN109" s="731"/>
      <c r="AO109" s="732"/>
      <c r="AP109" s="733" t="s">
        <v>471</v>
      </c>
      <c r="AQ109" s="731"/>
      <c r="AR109" s="731"/>
      <c r="AS109" s="731"/>
      <c r="AT109" s="734"/>
      <c r="AU109" s="730" t="s">
        <v>469</v>
      </c>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2"/>
      <c r="BQ109" s="733" t="s">
        <v>438</v>
      </c>
      <c r="BR109" s="731"/>
      <c r="BS109" s="731"/>
      <c r="BT109" s="731"/>
      <c r="BU109" s="732"/>
      <c r="BV109" s="733" t="s">
        <v>470</v>
      </c>
      <c r="BW109" s="731"/>
      <c r="BX109" s="731"/>
      <c r="BY109" s="731"/>
      <c r="BZ109" s="732"/>
      <c r="CA109" s="733" t="s">
        <v>391</v>
      </c>
      <c r="CB109" s="731"/>
      <c r="CC109" s="731"/>
      <c r="CD109" s="731"/>
      <c r="CE109" s="732"/>
      <c r="CF109" s="890" t="s">
        <v>471</v>
      </c>
      <c r="CG109" s="890"/>
      <c r="CH109" s="890"/>
      <c r="CI109" s="890"/>
      <c r="CJ109" s="890"/>
      <c r="CK109" s="733" t="s">
        <v>94</v>
      </c>
      <c r="CL109" s="731"/>
      <c r="CM109" s="731"/>
      <c r="CN109" s="731"/>
      <c r="CO109" s="731"/>
      <c r="CP109" s="731"/>
      <c r="CQ109" s="731"/>
      <c r="CR109" s="731"/>
      <c r="CS109" s="731"/>
      <c r="CT109" s="731"/>
      <c r="CU109" s="731"/>
      <c r="CV109" s="731"/>
      <c r="CW109" s="731"/>
      <c r="CX109" s="731"/>
      <c r="CY109" s="731"/>
      <c r="CZ109" s="731"/>
      <c r="DA109" s="731"/>
      <c r="DB109" s="731"/>
      <c r="DC109" s="731"/>
      <c r="DD109" s="731"/>
      <c r="DE109" s="731"/>
      <c r="DF109" s="732"/>
      <c r="DG109" s="733" t="s">
        <v>438</v>
      </c>
      <c r="DH109" s="731"/>
      <c r="DI109" s="731"/>
      <c r="DJ109" s="731"/>
      <c r="DK109" s="732"/>
      <c r="DL109" s="733" t="s">
        <v>470</v>
      </c>
      <c r="DM109" s="731"/>
      <c r="DN109" s="731"/>
      <c r="DO109" s="731"/>
      <c r="DP109" s="732"/>
      <c r="DQ109" s="733" t="s">
        <v>391</v>
      </c>
      <c r="DR109" s="731"/>
      <c r="DS109" s="731"/>
      <c r="DT109" s="731"/>
      <c r="DU109" s="732"/>
      <c r="DV109" s="733" t="s">
        <v>471</v>
      </c>
      <c r="DW109" s="731"/>
      <c r="DX109" s="731"/>
      <c r="DY109" s="731"/>
      <c r="DZ109" s="734"/>
    </row>
    <row r="110" spans="1:131" s="48" customFormat="1" ht="26.25" customHeight="1" x14ac:dyDescent="0.2">
      <c r="A110" s="774" t="s">
        <v>336</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767">
        <v>176825</v>
      </c>
      <c r="AB110" s="768"/>
      <c r="AC110" s="768"/>
      <c r="AD110" s="768"/>
      <c r="AE110" s="769"/>
      <c r="AF110" s="770">
        <v>186036</v>
      </c>
      <c r="AG110" s="768"/>
      <c r="AH110" s="768"/>
      <c r="AI110" s="768"/>
      <c r="AJ110" s="769"/>
      <c r="AK110" s="770">
        <v>217908</v>
      </c>
      <c r="AL110" s="768"/>
      <c r="AM110" s="768"/>
      <c r="AN110" s="768"/>
      <c r="AO110" s="769"/>
      <c r="AP110" s="863">
        <v>15.9</v>
      </c>
      <c r="AQ110" s="864"/>
      <c r="AR110" s="864"/>
      <c r="AS110" s="864"/>
      <c r="AT110" s="865"/>
      <c r="AU110" s="866" t="s">
        <v>125</v>
      </c>
      <c r="AV110" s="867"/>
      <c r="AW110" s="867"/>
      <c r="AX110" s="867"/>
      <c r="AY110" s="867"/>
      <c r="AZ110" s="827" t="s">
        <v>235</v>
      </c>
      <c r="BA110" s="775"/>
      <c r="BB110" s="775"/>
      <c r="BC110" s="775"/>
      <c r="BD110" s="775"/>
      <c r="BE110" s="775"/>
      <c r="BF110" s="775"/>
      <c r="BG110" s="775"/>
      <c r="BH110" s="775"/>
      <c r="BI110" s="775"/>
      <c r="BJ110" s="775"/>
      <c r="BK110" s="775"/>
      <c r="BL110" s="775"/>
      <c r="BM110" s="775"/>
      <c r="BN110" s="775"/>
      <c r="BO110" s="775"/>
      <c r="BP110" s="776"/>
      <c r="BQ110" s="828">
        <v>1874671</v>
      </c>
      <c r="BR110" s="829"/>
      <c r="BS110" s="829"/>
      <c r="BT110" s="829"/>
      <c r="BU110" s="829"/>
      <c r="BV110" s="829">
        <v>1819411</v>
      </c>
      <c r="BW110" s="829"/>
      <c r="BX110" s="829"/>
      <c r="BY110" s="829"/>
      <c r="BZ110" s="829"/>
      <c r="CA110" s="829">
        <v>1811480</v>
      </c>
      <c r="CB110" s="829"/>
      <c r="CC110" s="829"/>
      <c r="CD110" s="829"/>
      <c r="CE110" s="829"/>
      <c r="CF110" s="853">
        <v>132</v>
      </c>
      <c r="CG110" s="854"/>
      <c r="CH110" s="854"/>
      <c r="CI110" s="854"/>
      <c r="CJ110" s="854"/>
      <c r="CK110" s="872" t="s">
        <v>387</v>
      </c>
      <c r="CL110" s="713"/>
      <c r="CM110" s="827" t="s">
        <v>66</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8" t="s">
        <v>207</v>
      </c>
      <c r="DH110" s="829"/>
      <c r="DI110" s="829"/>
      <c r="DJ110" s="829"/>
      <c r="DK110" s="829"/>
      <c r="DL110" s="829" t="s">
        <v>207</v>
      </c>
      <c r="DM110" s="829"/>
      <c r="DN110" s="829"/>
      <c r="DO110" s="829"/>
      <c r="DP110" s="829"/>
      <c r="DQ110" s="829" t="s">
        <v>207</v>
      </c>
      <c r="DR110" s="829"/>
      <c r="DS110" s="829"/>
      <c r="DT110" s="829"/>
      <c r="DU110" s="829"/>
      <c r="DV110" s="830" t="s">
        <v>207</v>
      </c>
      <c r="DW110" s="830"/>
      <c r="DX110" s="830"/>
      <c r="DY110" s="830"/>
      <c r="DZ110" s="831"/>
    </row>
    <row r="111" spans="1:131" s="48" customFormat="1" ht="26.25" customHeight="1" x14ac:dyDescent="0.2">
      <c r="A111" s="718" t="s">
        <v>458</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85"/>
      <c r="AA111" s="723" t="s">
        <v>207</v>
      </c>
      <c r="AB111" s="724"/>
      <c r="AC111" s="724"/>
      <c r="AD111" s="724"/>
      <c r="AE111" s="725"/>
      <c r="AF111" s="726" t="s">
        <v>207</v>
      </c>
      <c r="AG111" s="724"/>
      <c r="AH111" s="724"/>
      <c r="AI111" s="724"/>
      <c r="AJ111" s="725"/>
      <c r="AK111" s="726" t="s">
        <v>207</v>
      </c>
      <c r="AL111" s="724"/>
      <c r="AM111" s="724"/>
      <c r="AN111" s="724"/>
      <c r="AO111" s="725"/>
      <c r="AP111" s="800" t="s">
        <v>207</v>
      </c>
      <c r="AQ111" s="801"/>
      <c r="AR111" s="801"/>
      <c r="AS111" s="801"/>
      <c r="AT111" s="802"/>
      <c r="AU111" s="868"/>
      <c r="AV111" s="869"/>
      <c r="AW111" s="869"/>
      <c r="AX111" s="869"/>
      <c r="AY111" s="869"/>
      <c r="AZ111" s="799" t="s">
        <v>472</v>
      </c>
      <c r="BA111" s="735"/>
      <c r="BB111" s="735"/>
      <c r="BC111" s="735"/>
      <c r="BD111" s="735"/>
      <c r="BE111" s="735"/>
      <c r="BF111" s="735"/>
      <c r="BG111" s="735"/>
      <c r="BH111" s="735"/>
      <c r="BI111" s="735"/>
      <c r="BJ111" s="735"/>
      <c r="BK111" s="735"/>
      <c r="BL111" s="735"/>
      <c r="BM111" s="735"/>
      <c r="BN111" s="735"/>
      <c r="BO111" s="735"/>
      <c r="BP111" s="736"/>
      <c r="BQ111" s="803" t="s">
        <v>207</v>
      </c>
      <c r="BR111" s="804"/>
      <c r="BS111" s="804"/>
      <c r="BT111" s="804"/>
      <c r="BU111" s="804"/>
      <c r="BV111" s="804" t="s">
        <v>207</v>
      </c>
      <c r="BW111" s="804"/>
      <c r="BX111" s="804"/>
      <c r="BY111" s="804"/>
      <c r="BZ111" s="804"/>
      <c r="CA111" s="804" t="s">
        <v>207</v>
      </c>
      <c r="CB111" s="804"/>
      <c r="CC111" s="804"/>
      <c r="CD111" s="804"/>
      <c r="CE111" s="804"/>
      <c r="CF111" s="861" t="s">
        <v>207</v>
      </c>
      <c r="CG111" s="862"/>
      <c r="CH111" s="862"/>
      <c r="CI111" s="862"/>
      <c r="CJ111" s="862"/>
      <c r="CK111" s="873"/>
      <c r="CL111" s="715"/>
      <c r="CM111" s="799" t="s">
        <v>141</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803" t="s">
        <v>207</v>
      </c>
      <c r="DH111" s="804"/>
      <c r="DI111" s="804"/>
      <c r="DJ111" s="804"/>
      <c r="DK111" s="804"/>
      <c r="DL111" s="804" t="s">
        <v>207</v>
      </c>
      <c r="DM111" s="804"/>
      <c r="DN111" s="804"/>
      <c r="DO111" s="804"/>
      <c r="DP111" s="804"/>
      <c r="DQ111" s="804" t="s">
        <v>207</v>
      </c>
      <c r="DR111" s="804"/>
      <c r="DS111" s="804"/>
      <c r="DT111" s="804"/>
      <c r="DU111" s="804"/>
      <c r="DV111" s="805" t="s">
        <v>207</v>
      </c>
      <c r="DW111" s="805"/>
      <c r="DX111" s="805"/>
      <c r="DY111" s="805"/>
      <c r="DZ111" s="806"/>
    </row>
    <row r="112" spans="1:131" s="48" customFormat="1" ht="26.25" customHeight="1" x14ac:dyDescent="0.2">
      <c r="A112" s="702" t="s">
        <v>152</v>
      </c>
      <c r="B112" s="703"/>
      <c r="C112" s="735" t="s">
        <v>474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23" t="s">
        <v>207</v>
      </c>
      <c r="AB112" s="724"/>
      <c r="AC112" s="724"/>
      <c r="AD112" s="724"/>
      <c r="AE112" s="725"/>
      <c r="AF112" s="726" t="s">
        <v>207</v>
      </c>
      <c r="AG112" s="724"/>
      <c r="AH112" s="724"/>
      <c r="AI112" s="724"/>
      <c r="AJ112" s="725"/>
      <c r="AK112" s="726" t="s">
        <v>207</v>
      </c>
      <c r="AL112" s="724"/>
      <c r="AM112" s="724"/>
      <c r="AN112" s="724"/>
      <c r="AO112" s="725"/>
      <c r="AP112" s="800" t="s">
        <v>207</v>
      </c>
      <c r="AQ112" s="801"/>
      <c r="AR112" s="801"/>
      <c r="AS112" s="801"/>
      <c r="AT112" s="802"/>
      <c r="AU112" s="868"/>
      <c r="AV112" s="869"/>
      <c r="AW112" s="869"/>
      <c r="AX112" s="869"/>
      <c r="AY112" s="869"/>
      <c r="AZ112" s="799" t="s">
        <v>277</v>
      </c>
      <c r="BA112" s="735"/>
      <c r="BB112" s="735"/>
      <c r="BC112" s="735"/>
      <c r="BD112" s="735"/>
      <c r="BE112" s="735"/>
      <c r="BF112" s="735"/>
      <c r="BG112" s="735"/>
      <c r="BH112" s="735"/>
      <c r="BI112" s="735"/>
      <c r="BJ112" s="735"/>
      <c r="BK112" s="735"/>
      <c r="BL112" s="735"/>
      <c r="BM112" s="735"/>
      <c r="BN112" s="735"/>
      <c r="BO112" s="735"/>
      <c r="BP112" s="736"/>
      <c r="BQ112" s="803">
        <v>23833</v>
      </c>
      <c r="BR112" s="804"/>
      <c r="BS112" s="804"/>
      <c r="BT112" s="804"/>
      <c r="BU112" s="804"/>
      <c r="BV112" s="804">
        <v>24151</v>
      </c>
      <c r="BW112" s="804"/>
      <c r="BX112" s="804"/>
      <c r="BY112" s="804"/>
      <c r="BZ112" s="804"/>
      <c r="CA112" s="804">
        <v>23517</v>
      </c>
      <c r="CB112" s="804"/>
      <c r="CC112" s="804"/>
      <c r="CD112" s="804"/>
      <c r="CE112" s="804"/>
      <c r="CF112" s="861">
        <v>1.7</v>
      </c>
      <c r="CG112" s="862"/>
      <c r="CH112" s="862"/>
      <c r="CI112" s="862"/>
      <c r="CJ112" s="862"/>
      <c r="CK112" s="873"/>
      <c r="CL112" s="715"/>
      <c r="CM112" s="799" t="s">
        <v>396</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803" t="s">
        <v>207</v>
      </c>
      <c r="DH112" s="804"/>
      <c r="DI112" s="804"/>
      <c r="DJ112" s="804"/>
      <c r="DK112" s="804"/>
      <c r="DL112" s="804" t="s">
        <v>207</v>
      </c>
      <c r="DM112" s="804"/>
      <c r="DN112" s="804"/>
      <c r="DO112" s="804"/>
      <c r="DP112" s="804"/>
      <c r="DQ112" s="804" t="s">
        <v>207</v>
      </c>
      <c r="DR112" s="804"/>
      <c r="DS112" s="804"/>
      <c r="DT112" s="804"/>
      <c r="DU112" s="804"/>
      <c r="DV112" s="805" t="s">
        <v>207</v>
      </c>
      <c r="DW112" s="805"/>
      <c r="DX112" s="805"/>
      <c r="DY112" s="805"/>
      <c r="DZ112" s="806"/>
    </row>
    <row r="113" spans="1:130" s="48" customFormat="1" ht="26.25" customHeight="1" x14ac:dyDescent="0.2">
      <c r="A113" s="704"/>
      <c r="B113" s="705"/>
      <c r="C113" s="735" t="s">
        <v>476</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23">
        <v>4057</v>
      </c>
      <c r="AB113" s="724"/>
      <c r="AC113" s="724"/>
      <c r="AD113" s="724"/>
      <c r="AE113" s="725"/>
      <c r="AF113" s="726">
        <v>3182</v>
      </c>
      <c r="AG113" s="724"/>
      <c r="AH113" s="724"/>
      <c r="AI113" s="724"/>
      <c r="AJ113" s="725"/>
      <c r="AK113" s="726">
        <v>2150</v>
      </c>
      <c r="AL113" s="724"/>
      <c r="AM113" s="724"/>
      <c r="AN113" s="724"/>
      <c r="AO113" s="725"/>
      <c r="AP113" s="800">
        <v>0.2</v>
      </c>
      <c r="AQ113" s="801"/>
      <c r="AR113" s="801"/>
      <c r="AS113" s="801"/>
      <c r="AT113" s="802"/>
      <c r="AU113" s="868"/>
      <c r="AV113" s="869"/>
      <c r="AW113" s="869"/>
      <c r="AX113" s="869"/>
      <c r="AY113" s="869"/>
      <c r="AZ113" s="799" t="s">
        <v>211</v>
      </c>
      <c r="BA113" s="735"/>
      <c r="BB113" s="735"/>
      <c r="BC113" s="735"/>
      <c r="BD113" s="735"/>
      <c r="BE113" s="735"/>
      <c r="BF113" s="735"/>
      <c r="BG113" s="735"/>
      <c r="BH113" s="735"/>
      <c r="BI113" s="735"/>
      <c r="BJ113" s="735"/>
      <c r="BK113" s="735"/>
      <c r="BL113" s="735"/>
      <c r="BM113" s="735"/>
      <c r="BN113" s="735"/>
      <c r="BO113" s="735"/>
      <c r="BP113" s="736"/>
      <c r="BQ113" s="803">
        <v>68763</v>
      </c>
      <c r="BR113" s="804"/>
      <c r="BS113" s="804"/>
      <c r="BT113" s="804"/>
      <c r="BU113" s="804"/>
      <c r="BV113" s="804">
        <v>58946</v>
      </c>
      <c r="BW113" s="804"/>
      <c r="BX113" s="804"/>
      <c r="BY113" s="804"/>
      <c r="BZ113" s="804"/>
      <c r="CA113" s="804">
        <v>64858</v>
      </c>
      <c r="CB113" s="804"/>
      <c r="CC113" s="804"/>
      <c r="CD113" s="804"/>
      <c r="CE113" s="804"/>
      <c r="CF113" s="861">
        <v>4.7</v>
      </c>
      <c r="CG113" s="862"/>
      <c r="CH113" s="862"/>
      <c r="CI113" s="862"/>
      <c r="CJ113" s="862"/>
      <c r="CK113" s="873"/>
      <c r="CL113" s="715"/>
      <c r="CM113" s="799" t="s">
        <v>406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23" t="s">
        <v>207</v>
      </c>
      <c r="DH113" s="724"/>
      <c r="DI113" s="724"/>
      <c r="DJ113" s="724"/>
      <c r="DK113" s="725"/>
      <c r="DL113" s="726" t="s">
        <v>207</v>
      </c>
      <c r="DM113" s="724"/>
      <c r="DN113" s="724"/>
      <c r="DO113" s="724"/>
      <c r="DP113" s="725"/>
      <c r="DQ113" s="726" t="s">
        <v>207</v>
      </c>
      <c r="DR113" s="724"/>
      <c r="DS113" s="724"/>
      <c r="DT113" s="724"/>
      <c r="DU113" s="725"/>
      <c r="DV113" s="800" t="s">
        <v>207</v>
      </c>
      <c r="DW113" s="801"/>
      <c r="DX113" s="801"/>
      <c r="DY113" s="801"/>
      <c r="DZ113" s="802"/>
    </row>
    <row r="114" spans="1:130" s="48" customFormat="1" ht="26.25" customHeight="1" x14ac:dyDescent="0.2">
      <c r="A114" s="704"/>
      <c r="B114" s="705"/>
      <c r="C114" s="735" t="s">
        <v>477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23">
        <v>10845</v>
      </c>
      <c r="AB114" s="724"/>
      <c r="AC114" s="724"/>
      <c r="AD114" s="724"/>
      <c r="AE114" s="725"/>
      <c r="AF114" s="726">
        <v>11950</v>
      </c>
      <c r="AG114" s="724"/>
      <c r="AH114" s="724"/>
      <c r="AI114" s="724"/>
      <c r="AJ114" s="725"/>
      <c r="AK114" s="726">
        <v>11027</v>
      </c>
      <c r="AL114" s="724"/>
      <c r="AM114" s="724"/>
      <c r="AN114" s="724"/>
      <c r="AO114" s="725"/>
      <c r="AP114" s="800">
        <v>0.8</v>
      </c>
      <c r="AQ114" s="801"/>
      <c r="AR114" s="801"/>
      <c r="AS114" s="801"/>
      <c r="AT114" s="802"/>
      <c r="AU114" s="868"/>
      <c r="AV114" s="869"/>
      <c r="AW114" s="869"/>
      <c r="AX114" s="869"/>
      <c r="AY114" s="869"/>
      <c r="AZ114" s="799" t="s">
        <v>478</v>
      </c>
      <c r="BA114" s="735"/>
      <c r="BB114" s="735"/>
      <c r="BC114" s="735"/>
      <c r="BD114" s="735"/>
      <c r="BE114" s="735"/>
      <c r="BF114" s="735"/>
      <c r="BG114" s="735"/>
      <c r="BH114" s="735"/>
      <c r="BI114" s="735"/>
      <c r="BJ114" s="735"/>
      <c r="BK114" s="735"/>
      <c r="BL114" s="735"/>
      <c r="BM114" s="735"/>
      <c r="BN114" s="735"/>
      <c r="BO114" s="735"/>
      <c r="BP114" s="736"/>
      <c r="BQ114" s="803">
        <v>716059</v>
      </c>
      <c r="BR114" s="804"/>
      <c r="BS114" s="804"/>
      <c r="BT114" s="804"/>
      <c r="BU114" s="804"/>
      <c r="BV114" s="804">
        <v>720856</v>
      </c>
      <c r="BW114" s="804"/>
      <c r="BX114" s="804"/>
      <c r="BY114" s="804"/>
      <c r="BZ114" s="804"/>
      <c r="CA114" s="804">
        <v>712696</v>
      </c>
      <c r="CB114" s="804"/>
      <c r="CC114" s="804"/>
      <c r="CD114" s="804"/>
      <c r="CE114" s="804"/>
      <c r="CF114" s="861">
        <v>51.9</v>
      </c>
      <c r="CG114" s="862"/>
      <c r="CH114" s="862"/>
      <c r="CI114" s="862"/>
      <c r="CJ114" s="862"/>
      <c r="CK114" s="873"/>
      <c r="CL114" s="715"/>
      <c r="CM114" s="799" t="s">
        <v>479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23" t="s">
        <v>207</v>
      </c>
      <c r="DH114" s="724"/>
      <c r="DI114" s="724"/>
      <c r="DJ114" s="724"/>
      <c r="DK114" s="725"/>
      <c r="DL114" s="726" t="s">
        <v>207</v>
      </c>
      <c r="DM114" s="724"/>
      <c r="DN114" s="724"/>
      <c r="DO114" s="724"/>
      <c r="DP114" s="725"/>
      <c r="DQ114" s="726" t="s">
        <v>207</v>
      </c>
      <c r="DR114" s="724"/>
      <c r="DS114" s="724"/>
      <c r="DT114" s="724"/>
      <c r="DU114" s="725"/>
      <c r="DV114" s="800" t="s">
        <v>207</v>
      </c>
      <c r="DW114" s="801"/>
      <c r="DX114" s="801"/>
      <c r="DY114" s="801"/>
      <c r="DZ114" s="802"/>
    </row>
    <row r="115" spans="1:130" s="48" customFormat="1" ht="26.25" customHeight="1" x14ac:dyDescent="0.2">
      <c r="A115" s="704"/>
      <c r="B115" s="705"/>
      <c r="C115" s="735" t="s">
        <v>376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23" t="s">
        <v>207</v>
      </c>
      <c r="AB115" s="724"/>
      <c r="AC115" s="724"/>
      <c r="AD115" s="724"/>
      <c r="AE115" s="725"/>
      <c r="AF115" s="726" t="s">
        <v>207</v>
      </c>
      <c r="AG115" s="724"/>
      <c r="AH115" s="724"/>
      <c r="AI115" s="724"/>
      <c r="AJ115" s="725"/>
      <c r="AK115" s="726" t="s">
        <v>207</v>
      </c>
      <c r="AL115" s="724"/>
      <c r="AM115" s="724"/>
      <c r="AN115" s="724"/>
      <c r="AO115" s="725"/>
      <c r="AP115" s="800" t="s">
        <v>207</v>
      </c>
      <c r="AQ115" s="801"/>
      <c r="AR115" s="801"/>
      <c r="AS115" s="801"/>
      <c r="AT115" s="802"/>
      <c r="AU115" s="868"/>
      <c r="AV115" s="869"/>
      <c r="AW115" s="869"/>
      <c r="AX115" s="869"/>
      <c r="AY115" s="869"/>
      <c r="AZ115" s="799" t="s">
        <v>351</v>
      </c>
      <c r="BA115" s="735"/>
      <c r="BB115" s="735"/>
      <c r="BC115" s="735"/>
      <c r="BD115" s="735"/>
      <c r="BE115" s="735"/>
      <c r="BF115" s="735"/>
      <c r="BG115" s="735"/>
      <c r="BH115" s="735"/>
      <c r="BI115" s="735"/>
      <c r="BJ115" s="735"/>
      <c r="BK115" s="735"/>
      <c r="BL115" s="735"/>
      <c r="BM115" s="735"/>
      <c r="BN115" s="735"/>
      <c r="BO115" s="735"/>
      <c r="BP115" s="736"/>
      <c r="BQ115" s="803" t="s">
        <v>207</v>
      </c>
      <c r="BR115" s="804"/>
      <c r="BS115" s="804"/>
      <c r="BT115" s="804"/>
      <c r="BU115" s="804"/>
      <c r="BV115" s="804" t="s">
        <v>207</v>
      </c>
      <c r="BW115" s="804"/>
      <c r="BX115" s="804"/>
      <c r="BY115" s="804"/>
      <c r="BZ115" s="804"/>
      <c r="CA115" s="804">
        <v>869</v>
      </c>
      <c r="CB115" s="804"/>
      <c r="CC115" s="804"/>
      <c r="CD115" s="804"/>
      <c r="CE115" s="804"/>
      <c r="CF115" s="861">
        <v>0.1</v>
      </c>
      <c r="CG115" s="862"/>
      <c r="CH115" s="862"/>
      <c r="CI115" s="862"/>
      <c r="CJ115" s="862"/>
      <c r="CK115" s="873"/>
      <c r="CL115" s="715"/>
      <c r="CM115" s="799" t="s">
        <v>32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23" t="s">
        <v>207</v>
      </c>
      <c r="DH115" s="724"/>
      <c r="DI115" s="724"/>
      <c r="DJ115" s="724"/>
      <c r="DK115" s="725"/>
      <c r="DL115" s="726" t="s">
        <v>207</v>
      </c>
      <c r="DM115" s="724"/>
      <c r="DN115" s="724"/>
      <c r="DO115" s="724"/>
      <c r="DP115" s="725"/>
      <c r="DQ115" s="726" t="s">
        <v>207</v>
      </c>
      <c r="DR115" s="724"/>
      <c r="DS115" s="724"/>
      <c r="DT115" s="724"/>
      <c r="DU115" s="725"/>
      <c r="DV115" s="800" t="s">
        <v>207</v>
      </c>
      <c r="DW115" s="801"/>
      <c r="DX115" s="801"/>
      <c r="DY115" s="801"/>
      <c r="DZ115" s="802"/>
    </row>
    <row r="116" spans="1:130" s="48" customFormat="1" ht="26.25" customHeight="1" x14ac:dyDescent="0.2">
      <c r="A116" s="706"/>
      <c r="B116" s="707"/>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23" t="s">
        <v>207</v>
      </c>
      <c r="AB116" s="724"/>
      <c r="AC116" s="724"/>
      <c r="AD116" s="724"/>
      <c r="AE116" s="725"/>
      <c r="AF116" s="726" t="s">
        <v>207</v>
      </c>
      <c r="AG116" s="724"/>
      <c r="AH116" s="724"/>
      <c r="AI116" s="724"/>
      <c r="AJ116" s="725"/>
      <c r="AK116" s="726" t="s">
        <v>207</v>
      </c>
      <c r="AL116" s="724"/>
      <c r="AM116" s="724"/>
      <c r="AN116" s="724"/>
      <c r="AO116" s="725"/>
      <c r="AP116" s="800" t="s">
        <v>207</v>
      </c>
      <c r="AQ116" s="801"/>
      <c r="AR116" s="801"/>
      <c r="AS116" s="801"/>
      <c r="AT116" s="802"/>
      <c r="AU116" s="868"/>
      <c r="AV116" s="869"/>
      <c r="AW116" s="869"/>
      <c r="AX116" s="869"/>
      <c r="AY116" s="869"/>
      <c r="AZ116" s="875" t="s">
        <v>228</v>
      </c>
      <c r="BA116" s="876"/>
      <c r="BB116" s="876"/>
      <c r="BC116" s="876"/>
      <c r="BD116" s="876"/>
      <c r="BE116" s="876"/>
      <c r="BF116" s="876"/>
      <c r="BG116" s="876"/>
      <c r="BH116" s="876"/>
      <c r="BI116" s="876"/>
      <c r="BJ116" s="876"/>
      <c r="BK116" s="876"/>
      <c r="BL116" s="876"/>
      <c r="BM116" s="876"/>
      <c r="BN116" s="876"/>
      <c r="BO116" s="876"/>
      <c r="BP116" s="877"/>
      <c r="BQ116" s="803" t="s">
        <v>207</v>
      </c>
      <c r="BR116" s="804"/>
      <c r="BS116" s="804"/>
      <c r="BT116" s="804"/>
      <c r="BU116" s="804"/>
      <c r="BV116" s="804" t="s">
        <v>207</v>
      </c>
      <c r="BW116" s="804"/>
      <c r="BX116" s="804"/>
      <c r="BY116" s="804"/>
      <c r="BZ116" s="804"/>
      <c r="CA116" s="804" t="s">
        <v>207</v>
      </c>
      <c r="CB116" s="804"/>
      <c r="CC116" s="804"/>
      <c r="CD116" s="804"/>
      <c r="CE116" s="804"/>
      <c r="CF116" s="861" t="s">
        <v>207</v>
      </c>
      <c r="CG116" s="862"/>
      <c r="CH116" s="862"/>
      <c r="CI116" s="862"/>
      <c r="CJ116" s="862"/>
      <c r="CK116" s="873"/>
      <c r="CL116" s="715"/>
      <c r="CM116" s="799" t="s">
        <v>11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23" t="s">
        <v>207</v>
      </c>
      <c r="DH116" s="724"/>
      <c r="DI116" s="724"/>
      <c r="DJ116" s="724"/>
      <c r="DK116" s="725"/>
      <c r="DL116" s="726" t="s">
        <v>207</v>
      </c>
      <c r="DM116" s="724"/>
      <c r="DN116" s="724"/>
      <c r="DO116" s="724"/>
      <c r="DP116" s="725"/>
      <c r="DQ116" s="726" t="s">
        <v>207</v>
      </c>
      <c r="DR116" s="724"/>
      <c r="DS116" s="724"/>
      <c r="DT116" s="724"/>
      <c r="DU116" s="725"/>
      <c r="DV116" s="800" t="s">
        <v>207</v>
      </c>
      <c r="DW116" s="801"/>
      <c r="DX116" s="801"/>
      <c r="DY116" s="801"/>
      <c r="DZ116" s="802"/>
    </row>
    <row r="117" spans="1:130" s="48" customFormat="1" ht="26.25" customHeight="1" x14ac:dyDescent="0.2">
      <c r="A117" s="730" t="s">
        <v>282</v>
      </c>
      <c r="B117" s="731"/>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840" t="s">
        <v>331</v>
      </c>
      <c r="Z117" s="732"/>
      <c r="AA117" s="878">
        <v>191727</v>
      </c>
      <c r="AB117" s="879"/>
      <c r="AC117" s="879"/>
      <c r="AD117" s="879"/>
      <c r="AE117" s="880"/>
      <c r="AF117" s="881">
        <v>201168</v>
      </c>
      <c r="AG117" s="879"/>
      <c r="AH117" s="879"/>
      <c r="AI117" s="879"/>
      <c r="AJ117" s="880"/>
      <c r="AK117" s="881">
        <v>231085</v>
      </c>
      <c r="AL117" s="879"/>
      <c r="AM117" s="879"/>
      <c r="AN117" s="879"/>
      <c r="AO117" s="880"/>
      <c r="AP117" s="882"/>
      <c r="AQ117" s="883"/>
      <c r="AR117" s="883"/>
      <c r="AS117" s="883"/>
      <c r="AT117" s="884"/>
      <c r="AU117" s="868"/>
      <c r="AV117" s="869"/>
      <c r="AW117" s="869"/>
      <c r="AX117" s="869"/>
      <c r="AY117" s="869"/>
      <c r="AZ117" s="858" t="s">
        <v>480</v>
      </c>
      <c r="BA117" s="859"/>
      <c r="BB117" s="859"/>
      <c r="BC117" s="859"/>
      <c r="BD117" s="859"/>
      <c r="BE117" s="859"/>
      <c r="BF117" s="859"/>
      <c r="BG117" s="859"/>
      <c r="BH117" s="859"/>
      <c r="BI117" s="859"/>
      <c r="BJ117" s="859"/>
      <c r="BK117" s="859"/>
      <c r="BL117" s="859"/>
      <c r="BM117" s="859"/>
      <c r="BN117" s="859"/>
      <c r="BO117" s="859"/>
      <c r="BP117" s="860"/>
      <c r="BQ117" s="803" t="s">
        <v>207</v>
      </c>
      <c r="BR117" s="804"/>
      <c r="BS117" s="804"/>
      <c r="BT117" s="804"/>
      <c r="BU117" s="804"/>
      <c r="BV117" s="804" t="s">
        <v>207</v>
      </c>
      <c r="BW117" s="804"/>
      <c r="BX117" s="804"/>
      <c r="BY117" s="804"/>
      <c r="BZ117" s="804"/>
      <c r="CA117" s="804" t="s">
        <v>207</v>
      </c>
      <c r="CB117" s="804"/>
      <c r="CC117" s="804"/>
      <c r="CD117" s="804"/>
      <c r="CE117" s="804"/>
      <c r="CF117" s="861" t="s">
        <v>207</v>
      </c>
      <c r="CG117" s="862"/>
      <c r="CH117" s="862"/>
      <c r="CI117" s="862"/>
      <c r="CJ117" s="862"/>
      <c r="CK117" s="873"/>
      <c r="CL117" s="715"/>
      <c r="CM117" s="799" t="s">
        <v>343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23" t="s">
        <v>207</v>
      </c>
      <c r="DH117" s="724"/>
      <c r="DI117" s="724"/>
      <c r="DJ117" s="724"/>
      <c r="DK117" s="725"/>
      <c r="DL117" s="726" t="s">
        <v>207</v>
      </c>
      <c r="DM117" s="724"/>
      <c r="DN117" s="724"/>
      <c r="DO117" s="724"/>
      <c r="DP117" s="725"/>
      <c r="DQ117" s="726" t="s">
        <v>207</v>
      </c>
      <c r="DR117" s="724"/>
      <c r="DS117" s="724"/>
      <c r="DT117" s="724"/>
      <c r="DU117" s="725"/>
      <c r="DV117" s="800" t="s">
        <v>207</v>
      </c>
      <c r="DW117" s="801"/>
      <c r="DX117" s="801"/>
      <c r="DY117" s="801"/>
      <c r="DZ117" s="802"/>
    </row>
    <row r="118" spans="1:130" s="48" customFormat="1" ht="26.25" customHeight="1" x14ac:dyDescent="0.2">
      <c r="A118" s="730" t="s">
        <v>94</v>
      </c>
      <c r="B118" s="731"/>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2"/>
      <c r="AA118" s="733" t="s">
        <v>438</v>
      </c>
      <c r="AB118" s="731"/>
      <c r="AC118" s="731"/>
      <c r="AD118" s="731"/>
      <c r="AE118" s="732"/>
      <c r="AF118" s="733" t="s">
        <v>470</v>
      </c>
      <c r="AG118" s="731"/>
      <c r="AH118" s="731"/>
      <c r="AI118" s="731"/>
      <c r="AJ118" s="732"/>
      <c r="AK118" s="733" t="s">
        <v>391</v>
      </c>
      <c r="AL118" s="731"/>
      <c r="AM118" s="731"/>
      <c r="AN118" s="731"/>
      <c r="AO118" s="732"/>
      <c r="AP118" s="733" t="s">
        <v>471</v>
      </c>
      <c r="AQ118" s="731"/>
      <c r="AR118" s="731"/>
      <c r="AS118" s="731"/>
      <c r="AT118" s="734"/>
      <c r="AU118" s="868"/>
      <c r="AV118" s="869"/>
      <c r="AW118" s="869"/>
      <c r="AX118" s="869"/>
      <c r="AY118" s="869"/>
      <c r="AZ118" s="807" t="s">
        <v>481</v>
      </c>
      <c r="BA118" s="808"/>
      <c r="BB118" s="808"/>
      <c r="BC118" s="808"/>
      <c r="BD118" s="808"/>
      <c r="BE118" s="808"/>
      <c r="BF118" s="808"/>
      <c r="BG118" s="808"/>
      <c r="BH118" s="808"/>
      <c r="BI118" s="808"/>
      <c r="BJ118" s="808"/>
      <c r="BK118" s="808"/>
      <c r="BL118" s="808"/>
      <c r="BM118" s="808"/>
      <c r="BN118" s="808"/>
      <c r="BO118" s="808"/>
      <c r="BP118" s="809"/>
      <c r="BQ118" s="836" t="s">
        <v>207</v>
      </c>
      <c r="BR118" s="837"/>
      <c r="BS118" s="837"/>
      <c r="BT118" s="837"/>
      <c r="BU118" s="837"/>
      <c r="BV118" s="837" t="s">
        <v>207</v>
      </c>
      <c r="BW118" s="837"/>
      <c r="BX118" s="837"/>
      <c r="BY118" s="837"/>
      <c r="BZ118" s="837"/>
      <c r="CA118" s="837" t="s">
        <v>207</v>
      </c>
      <c r="CB118" s="837"/>
      <c r="CC118" s="837"/>
      <c r="CD118" s="837"/>
      <c r="CE118" s="837"/>
      <c r="CF118" s="861" t="s">
        <v>207</v>
      </c>
      <c r="CG118" s="862"/>
      <c r="CH118" s="862"/>
      <c r="CI118" s="862"/>
      <c r="CJ118" s="862"/>
      <c r="CK118" s="873"/>
      <c r="CL118" s="715"/>
      <c r="CM118" s="799" t="s">
        <v>482</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23" t="s">
        <v>207</v>
      </c>
      <c r="DH118" s="724"/>
      <c r="DI118" s="724"/>
      <c r="DJ118" s="724"/>
      <c r="DK118" s="725"/>
      <c r="DL118" s="726" t="s">
        <v>207</v>
      </c>
      <c r="DM118" s="724"/>
      <c r="DN118" s="724"/>
      <c r="DO118" s="724"/>
      <c r="DP118" s="725"/>
      <c r="DQ118" s="726" t="s">
        <v>207</v>
      </c>
      <c r="DR118" s="724"/>
      <c r="DS118" s="724"/>
      <c r="DT118" s="724"/>
      <c r="DU118" s="725"/>
      <c r="DV118" s="800" t="s">
        <v>207</v>
      </c>
      <c r="DW118" s="801"/>
      <c r="DX118" s="801"/>
      <c r="DY118" s="801"/>
      <c r="DZ118" s="802"/>
    </row>
    <row r="119" spans="1:130" s="48" customFormat="1" ht="26.25" customHeight="1" x14ac:dyDescent="0.2">
      <c r="A119" s="712" t="s">
        <v>387</v>
      </c>
      <c r="B119" s="713"/>
      <c r="C119" s="827" t="s">
        <v>66</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767" t="s">
        <v>207</v>
      </c>
      <c r="AB119" s="768"/>
      <c r="AC119" s="768"/>
      <c r="AD119" s="768"/>
      <c r="AE119" s="769"/>
      <c r="AF119" s="770" t="s">
        <v>207</v>
      </c>
      <c r="AG119" s="768"/>
      <c r="AH119" s="768"/>
      <c r="AI119" s="768"/>
      <c r="AJ119" s="769"/>
      <c r="AK119" s="770" t="s">
        <v>207</v>
      </c>
      <c r="AL119" s="768"/>
      <c r="AM119" s="768"/>
      <c r="AN119" s="768"/>
      <c r="AO119" s="769"/>
      <c r="AP119" s="863" t="s">
        <v>207</v>
      </c>
      <c r="AQ119" s="864"/>
      <c r="AR119" s="864"/>
      <c r="AS119" s="864"/>
      <c r="AT119" s="865"/>
      <c r="AU119" s="870"/>
      <c r="AV119" s="871"/>
      <c r="AW119" s="871"/>
      <c r="AX119" s="871"/>
      <c r="AY119" s="871"/>
      <c r="AZ119" s="69" t="s">
        <v>282</v>
      </c>
      <c r="BA119" s="69"/>
      <c r="BB119" s="69"/>
      <c r="BC119" s="69"/>
      <c r="BD119" s="69"/>
      <c r="BE119" s="69"/>
      <c r="BF119" s="69"/>
      <c r="BG119" s="69"/>
      <c r="BH119" s="69"/>
      <c r="BI119" s="69"/>
      <c r="BJ119" s="69"/>
      <c r="BK119" s="69"/>
      <c r="BL119" s="69"/>
      <c r="BM119" s="69"/>
      <c r="BN119" s="69"/>
      <c r="BO119" s="840" t="s">
        <v>170</v>
      </c>
      <c r="BP119" s="841"/>
      <c r="BQ119" s="836">
        <v>2683326</v>
      </c>
      <c r="BR119" s="837"/>
      <c r="BS119" s="837"/>
      <c r="BT119" s="837"/>
      <c r="BU119" s="837"/>
      <c r="BV119" s="837">
        <v>2623364</v>
      </c>
      <c r="BW119" s="837"/>
      <c r="BX119" s="837"/>
      <c r="BY119" s="837"/>
      <c r="BZ119" s="837"/>
      <c r="CA119" s="837">
        <v>2613420</v>
      </c>
      <c r="CB119" s="837"/>
      <c r="CC119" s="837"/>
      <c r="CD119" s="837"/>
      <c r="CE119" s="837"/>
      <c r="CF119" s="689"/>
      <c r="CG119" s="690"/>
      <c r="CH119" s="690"/>
      <c r="CI119" s="690"/>
      <c r="CJ119" s="844"/>
      <c r="CK119" s="874"/>
      <c r="CL119" s="717"/>
      <c r="CM119" s="807" t="s">
        <v>483</v>
      </c>
      <c r="CN119" s="808"/>
      <c r="CO119" s="808"/>
      <c r="CP119" s="808"/>
      <c r="CQ119" s="808"/>
      <c r="CR119" s="808"/>
      <c r="CS119" s="808"/>
      <c r="CT119" s="808"/>
      <c r="CU119" s="808"/>
      <c r="CV119" s="808"/>
      <c r="CW119" s="808"/>
      <c r="CX119" s="808"/>
      <c r="CY119" s="808"/>
      <c r="CZ119" s="808"/>
      <c r="DA119" s="808"/>
      <c r="DB119" s="808"/>
      <c r="DC119" s="808"/>
      <c r="DD119" s="808"/>
      <c r="DE119" s="808"/>
      <c r="DF119" s="809"/>
      <c r="DG119" s="747" t="s">
        <v>207</v>
      </c>
      <c r="DH119" s="748"/>
      <c r="DI119" s="748"/>
      <c r="DJ119" s="748"/>
      <c r="DK119" s="749"/>
      <c r="DL119" s="750" t="s">
        <v>207</v>
      </c>
      <c r="DM119" s="748"/>
      <c r="DN119" s="748"/>
      <c r="DO119" s="748"/>
      <c r="DP119" s="749"/>
      <c r="DQ119" s="750" t="s">
        <v>207</v>
      </c>
      <c r="DR119" s="748"/>
      <c r="DS119" s="748"/>
      <c r="DT119" s="748"/>
      <c r="DU119" s="749"/>
      <c r="DV119" s="824" t="s">
        <v>207</v>
      </c>
      <c r="DW119" s="825"/>
      <c r="DX119" s="825"/>
      <c r="DY119" s="825"/>
      <c r="DZ119" s="826"/>
    </row>
    <row r="120" spans="1:130" s="48" customFormat="1" ht="26.25" customHeight="1" x14ac:dyDescent="0.2">
      <c r="A120" s="714"/>
      <c r="B120" s="715"/>
      <c r="C120" s="799" t="s">
        <v>141</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23" t="s">
        <v>207</v>
      </c>
      <c r="AB120" s="724"/>
      <c r="AC120" s="724"/>
      <c r="AD120" s="724"/>
      <c r="AE120" s="725"/>
      <c r="AF120" s="726" t="s">
        <v>207</v>
      </c>
      <c r="AG120" s="724"/>
      <c r="AH120" s="724"/>
      <c r="AI120" s="724"/>
      <c r="AJ120" s="725"/>
      <c r="AK120" s="726" t="s">
        <v>207</v>
      </c>
      <c r="AL120" s="724"/>
      <c r="AM120" s="724"/>
      <c r="AN120" s="724"/>
      <c r="AO120" s="725"/>
      <c r="AP120" s="800" t="s">
        <v>207</v>
      </c>
      <c r="AQ120" s="801"/>
      <c r="AR120" s="801"/>
      <c r="AS120" s="801"/>
      <c r="AT120" s="802"/>
      <c r="AU120" s="845" t="s">
        <v>473</v>
      </c>
      <c r="AV120" s="846"/>
      <c r="AW120" s="846"/>
      <c r="AX120" s="846"/>
      <c r="AY120" s="847"/>
      <c r="AZ120" s="827" t="s">
        <v>221</v>
      </c>
      <c r="BA120" s="775"/>
      <c r="BB120" s="775"/>
      <c r="BC120" s="775"/>
      <c r="BD120" s="775"/>
      <c r="BE120" s="775"/>
      <c r="BF120" s="775"/>
      <c r="BG120" s="775"/>
      <c r="BH120" s="775"/>
      <c r="BI120" s="775"/>
      <c r="BJ120" s="775"/>
      <c r="BK120" s="775"/>
      <c r="BL120" s="775"/>
      <c r="BM120" s="775"/>
      <c r="BN120" s="775"/>
      <c r="BO120" s="775"/>
      <c r="BP120" s="776"/>
      <c r="BQ120" s="828">
        <v>1390723</v>
      </c>
      <c r="BR120" s="829"/>
      <c r="BS120" s="829"/>
      <c r="BT120" s="829"/>
      <c r="BU120" s="829"/>
      <c r="BV120" s="829">
        <v>1618159</v>
      </c>
      <c r="BW120" s="829"/>
      <c r="BX120" s="829"/>
      <c r="BY120" s="829"/>
      <c r="BZ120" s="829"/>
      <c r="CA120" s="829">
        <v>1848173</v>
      </c>
      <c r="CB120" s="829"/>
      <c r="CC120" s="829"/>
      <c r="CD120" s="829"/>
      <c r="CE120" s="829"/>
      <c r="CF120" s="853">
        <v>134.69999999999999</v>
      </c>
      <c r="CG120" s="854"/>
      <c r="CH120" s="854"/>
      <c r="CI120" s="854"/>
      <c r="CJ120" s="854"/>
      <c r="CK120" s="832" t="s">
        <v>278</v>
      </c>
      <c r="CL120" s="791"/>
      <c r="CM120" s="791"/>
      <c r="CN120" s="791"/>
      <c r="CO120" s="792"/>
      <c r="CP120" s="855" t="s">
        <v>408</v>
      </c>
      <c r="CQ120" s="856"/>
      <c r="CR120" s="856"/>
      <c r="CS120" s="856"/>
      <c r="CT120" s="856"/>
      <c r="CU120" s="856"/>
      <c r="CV120" s="856"/>
      <c r="CW120" s="856"/>
      <c r="CX120" s="856"/>
      <c r="CY120" s="856"/>
      <c r="CZ120" s="856"/>
      <c r="DA120" s="856"/>
      <c r="DB120" s="856"/>
      <c r="DC120" s="856"/>
      <c r="DD120" s="856"/>
      <c r="DE120" s="856"/>
      <c r="DF120" s="857"/>
      <c r="DG120" s="828">
        <v>23314</v>
      </c>
      <c r="DH120" s="829"/>
      <c r="DI120" s="829"/>
      <c r="DJ120" s="829"/>
      <c r="DK120" s="829"/>
      <c r="DL120" s="829">
        <v>22538</v>
      </c>
      <c r="DM120" s="829"/>
      <c r="DN120" s="829"/>
      <c r="DO120" s="829"/>
      <c r="DP120" s="829"/>
      <c r="DQ120" s="829">
        <v>18822</v>
      </c>
      <c r="DR120" s="829"/>
      <c r="DS120" s="829"/>
      <c r="DT120" s="829"/>
      <c r="DU120" s="829"/>
      <c r="DV120" s="830">
        <v>1.4</v>
      </c>
      <c r="DW120" s="830"/>
      <c r="DX120" s="830"/>
      <c r="DY120" s="830"/>
      <c r="DZ120" s="831"/>
    </row>
    <row r="121" spans="1:130" s="48" customFormat="1" ht="26.25" customHeight="1" x14ac:dyDescent="0.2">
      <c r="A121" s="714"/>
      <c r="B121" s="715"/>
      <c r="C121" s="858" t="s">
        <v>140</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23" t="s">
        <v>207</v>
      </c>
      <c r="AB121" s="724"/>
      <c r="AC121" s="724"/>
      <c r="AD121" s="724"/>
      <c r="AE121" s="725"/>
      <c r="AF121" s="726" t="s">
        <v>207</v>
      </c>
      <c r="AG121" s="724"/>
      <c r="AH121" s="724"/>
      <c r="AI121" s="724"/>
      <c r="AJ121" s="725"/>
      <c r="AK121" s="726" t="s">
        <v>207</v>
      </c>
      <c r="AL121" s="724"/>
      <c r="AM121" s="724"/>
      <c r="AN121" s="724"/>
      <c r="AO121" s="725"/>
      <c r="AP121" s="800" t="s">
        <v>207</v>
      </c>
      <c r="AQ121" s="801"/>
      <c r="AR121" s="801"/>
      <c r="AS121" s="801"/>
      <c r="AT121" s="802"/>
      <c r="AU121" s="848"/>
      <c r="AV121" s="849"/>
      <c r="AW121" s="849"/>
      <c r="AX121" s="849"/>
      <c r="AY121" s="850"/>
      <c r="AZ121" s="799" t="s">
        <v>484</v>
      </c>
      <c r="BA121" s="735"/>
      <c r="BB121" s="735"/>
      <c r="BC121" s="735"/>
      <c r="BD121" s="735"/>
      <c r="BE121" s="735"/>
      <c r="BF121" s="735"/>
      <c r="BG121" s="735"/>
      <c r="BH121" s="735"/>
      <c r="BI121" s="735"/>
      <c r="BJ121" s="735"/>
      <c r="BK121" s="735"/>
      <c r="BL121" s="735"/>
      <c r="BM121" s="735"/>
      <c r="BN121" s="735"/>
      <c r="BO121" s="735"/>
      <c r="BP121" s="736"/>
      <c r="BQ121" s="803" t="s">
        <v>207</v>
      </c>
      <c r="BR121" s="804"/>
      <c r="BS121" s="804"/>
      <c r="BT121" s="804"/>
      <c r="BU121" s="804"/>
      <c r="BV121" s="804">
        <v>13769</v>
      </c>
      <c r="BW121" s="804"/>
      <c r="BX121" s="804"/>
      <c r="BY121" s="804"/>
      <c r="BZ121" s="804"/>
      <c r="CA121" s="804">
        <v>13109</v>
      </c>
      <c r="CB121" s="804"/>
      <c r="CC121" s="804"/>
      <c r="CD121" s="804"/>
      <c r="CE121" s="804"/>
      <c r="CF121" s="861">
        <v>1</v>
      </c>
      <c r="CG121" s="862"/>
      <c r="CH121" s="862"/>
      <c r="CI121" s="862"/>
      <c r="CJ121" s="862"/>
      <c r="CK121" s="833"/>
      <c r="CL121" s="794"/>
      <c r="CM121" s="794"/>
      <c r="CN121" s="794"/>
      <c r="CO121" s="795"/>
      <c r="CP121" s="821" t="s">
        <v>155</v>
      </c>
      <c r="CQ121" s="822"/>
      <c r="CR121" s="822"/>
      <c r="CS121" s="822"/>
      <c r="CT121" s="822"/>
      <c r="CU121" s="822"/>
      <c r="CV121" s="822"/>
      <c r="CW121" s="822"/>
      <c r="CX121" s="822"/>
      <c r="CY121" s="822"/>
      <c r="CZ121" s="822"/>
      <c r="DA121" s="822"/>
      <c r="DB121" s="822"/>
      <c r="DC121" s="822"/>
      <c r="DD121" s="822"/>
      <c r="DE121" s="822"/>
      <c r="DF121" s="823"/>
      <c r="DG121" s="803">
        <v>519</v>
      </c>
      <c r="DH121" s="804"/>
      <c r="DI121" s="804"/>
      <c r="DJ121" s="804"/>
      <c r="DK121" s="804"/>
      <c r="DL121" s="804">
        <v>1613</v>
      </c>
      <c r="DM121" s="804"/>
      <c r="DN121" s="804"/>
      <c r="DO121" s="804"/>
      <c r="DP121" s="804"/>
      <c r="DQ121" s="804">
        <v>4695</v>
      </c>
      <c r="DR121" s="804"/>
      <c r="DS121" s="804"/>
      <c r="DT121" s="804"/>
      <c r="DU121" s="804"/>
      <c r="DV121" s="805">
        <v>0.3</v>
      </c>
      <c r="DW121" s="805"/>
      <c r="DX121" s="805"/>
      <c r="DY121" s="805"/>
      <c r="DZ121" s="806"/>
    </row>
    <row r="122" spans="1:130" s="48" customFormat="1" ht="26.25" customHeight="1" x14ac:dyDescent="0.2">
      <c r="A122" s="714"/>
      <c r="B122" s="715"/>
      <c r="C122" s="799" t="s">
        <v>479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23" t="s">
        <v>207</v>
      </c>
      <c r="AB122" s="724"/>
      <c r="AC122" s="724"/>
      <c r="AD122" s="724"/>
      <c r="AE122" s="725"/>
      <c r="AF122" s="726" t="s">
        <v>207</v>
      </c>
      <c r="AG122" s="724"/>
      <c r="AH122" s="724"/>
      <c r="AI122" s="724"/>
      <c r="AJ122" s="725"/>
      <c r="AK122" s="726" t="s">
        <v>207</v>
      </c>
      <c r="AL122" s="724"/>
      <c r="AM122" s="724"/>
      <c r="AN122" s="724"/>
      <c r="AO122" s="725"/>
      <c r="AP122" s="800" t="s">
        <v>207</v>
      </c>
      <c r="AQ122" s="801"/>
      <c r="AR122" s="801"/>
      <c r="AS122" s="801"/>
      <c r="AT122" s="802"/>
      <c r="AU122" s="848"/>
      <c r="AV122" s="849"/>
      <c r="AW122" s="849"/>
      <c r="AX122" s="849"/>
      <c r="AY122" s="850"/>
      <c r="AZ122" s="807" t="s">
        <v>486</v>
      </c>
      <c r="BA122" s="808"/>
      <c r="BB122" s="808"/>
      <c r="BC122" s="808"/>
      <c r="BD122" s="808"/>
      <c r="BE122" s="808"/>
      <c r="BF122" s="808"/>
      <c r="BG122" s="808"/>
      <c r="BH122" s="808"/>
      <c r="BI122" s="808"/>
      <c r="BJ122" s="808"/>
      <c r="BK122" s="808"/>
      <c r="BL122" s="808"/>
      <c r="BM122" s="808"/>
      <c r="BN122" s="808"/>
      <c r="BO122" s="808"/>
      <c r="BP122" s="809"/>
      <c r="BQ122" s="836">
        <v>1617226</v>
      </c>
      <c r="BR122" s="837"/>
      <c r="BS122" s="837"/>
      <c r="BT122" s="837"/>
      <c r="BU122" s="837"/>
      <c r="BV122" s="837">
        <v>1553744</v>
      </c>
      <c r="BW122" s="837"/>
      <c r="BX122" s="837"/>
      <c r="BY122" s="837"/>
      <c r="BZ122" s="837"/>
      <c r="CA122" s="837">
        <v>1435355</v>
      </c>
      <c r="CB122" s="837"/>
      <c r="CC122" s="837"/>
      <c r="CD122" s="837"/>
      <c r="CE122" s="837"/>
      <c r="CF122" s="838">
        <v>104.6</v>
      </c>
      <c r="CG122" s="839"/>
      <c r="CH122" s="839"/>
      <c r="CI122" s="839"/>
      <c r="CJ122" s="839"/>
      <c r="CK122" s="833"/>
      <c r="CL122" s="794"/>
      <c r="CM122" s="794"/>
      <c r="CN122" s="794"/>
      <c r="CO122" s="795"/>
      <c r="CP122" s="821" t="s">
        <v>29</v>
      </c>
      <c r="CQ122" s="822"/>
      <c r="CR122" s="822"/>
      <c r="CS122" s="822"/>
      <c r="CT122" s="822"/>
      <c r="CU122" s="822"/>
      <c r="CV122" s="822"/>
      <c r="CW122" s="822"/>
      <c r="CX122" s="822"/>
      <c r="CY122" s="822"/>
      <c r="CZ122" s="822"/>
      <c r="DA122" s="822"/>
      <c r="DB122" s="822"/>
      <c r="DC122" s="822"/>
      <c r="DD122" s="822"/>
      <c r="DE122" s="822"/>
      <c r="DF122" s="823"/>
      <c r="DG122" s="803" t="s">
        <v>207</v>
      </c>
      <c r="DH122" s="804"/>
      <c r="DI122" s="804"/>
      <c r="DJ122" s="804"/>
      <c r="DK122" s="804"/>
      <c r="DL122" s="804" t="s">
        <v>207</v>
      </c>
      <c r="DM122" s="804"/>
      <c r="DN122" s="804"/>
      <c r="DO122" s="804"/>
      <c r="DP122" s="804"/>
      <c r="DQ122" s="804" t="s">
        <v>207</v>
      </c>
      <c r="DR122" s="804"/>
      <c r="DS122" s="804"/>
      <c r="DT122" s="804"/>
      <c r="DU122" s="804"/>
      <c r="DV122" s="805" t="s">
        <v>207</v>
      </c>
      <c r="DW122" s="805"/>
      <c r="DX122" s="805"/>
      <c r="DY122" s="805"/>
      <c r="DZ122" s="806"/>
    </row>
    <row r="123" spans="1:130" s="48" customFormat="1" ht="26.25" customHeight="1" x14ac:dyDescent="0.2">
      <c r="A123" s="714"/>
      <c r="B123" s="715"/>
      <c r="C123" s="799" t="s">
        <v>11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23" t="s">
        <v>207</v>
      </c>
      <c r="AB123" s="724"/>
      <c r="AC123" s="724"/>
      <c r="AD123" s="724"/>
      <c r="AE123" s="725"/>
      <c r="AF123" s="726" t="s">
        <v>207</v>
      </c>
      <c r="AG123" s="724"/>
      <c r="AH123" s="724"/>
      <c r="AI123" s="724"/>
      <c r="AJ123" s="725"/>
      <c r="AK123" s="726" t="s">
        <v>207</v>
      </c>
      <c r="AL123" s="724"/>
      <c r="AM123" s="724"/>
      <c r="AN123" s="724"/>
      <c r="AO123" s="725"/>
      <c r="AP123" s="800" t="s">
        <v>207</v>
      </c>
      <c r="AQ123" s="801"/>
      <c r="AR123" s="801"/>
      <c r="AS123" s="801"/>
      <c r="AT123" s="802"/>
      <c r="AU123" s="851"/>
      <c r="AV123" s="852"/>
      <c r="AW123" s="852"/>
      <c r="AX123" s="852"/>
      <c r="AY123" s="852"/>
      <c r="AZ123" s="69" t="s">
        <v>282</v>
      </c>
      <c r="BA123" s="69"/>
      <c r="BB123" s="69"/>
      <c r="BC123" s="69"/>
      <c r="BD123" s="69"/>
      <c r="BE123" s="69"/>
      <c r="BF123" s="69"/>
      <c r="BG123" s="69"/>
      <c r="BH123" s="69"/>
      <c r="BI123" s="69"/>
      <c r="BJ123" s="69"/>
      <c r="BK123" s="69"/>
      <c r="BL123" s="69"/>
      <c r="BM123" s="69"/>
      <c r="BN123" s="69"/>
      <c r="BO123" s="840" t="s">
        <v>487</v>
      </c>
      <c r="BP123" s="841"/>
      <c r="BQ123" s="842">
        <v>3007949</v>
      </c>
      <c r="BR123" s="843"/>
      <c r="BS123" s="843"/>
      <c r="BT123" s="843"/>
      <c r="BU123" s="843"/>
      <c r="BV123" s="843">
        <v>3185672</v>
      </c>
      <c r="BW123" s="843"/>
      <c r="BX123" s="843"/>
      <c r="BY123" s="843"/>
      <c r="BZ123" s="843"/>
      <c r="CA123" s="843">
        <v>3296637</v>
      </c>
      <c r="CB123" s="843"/>
      <c r="CC123" s="843"/>
      <c r="CD123" s="843"/>
      <c r="CE123" s="843"/>
      <c r="CF123" s="689"/>
      <c r="CG123" s="690"/>
      <c r="CH123" s="690"/>
      <c r="CI123" s="690"/>
      <c r="CJ123" s="844"/>
      <c r="CK123" s="833"/>
      <c r="CL123" s="794"/>
      <c r="CM123" s="794"/>
      <c r="CN123" s="794"/>
      <c r="CO123" s="795"/>
      <c r="CP123" s="821" t="s">
        <v>230</v>
      </c>
      <c r="CQ123" s="822"/>
      <c r="CR123" s="822"/>
      <c r="CS123" s="822"/>
      <c r="CT123" s="822"/>
      <c r="CU123" s="822"/>
      <c r="CV123" s="822"/>
      <c r="CW123" s="822"/>
      <c r="CX123" s="822"/>
      <c r="CY123" s="822"/>
      <c r="CZ123" s="822"/>
      <c r="DA123" s="822"/>
      <c r="DB123" s="822"/>
      <c r="DC123" s="822"/>
      <c r="DD123" s="822"/>
      <c r="DE123" s="822"/>
      <c r="DF123" s="823"/>
      <c r="DG123" s="723" t="s">
        <v>207</v>
      </c>
      <c r="DH123" s="724"/>
      <c r="DI123" s="724"/>
      <c r="DJ123" s="724"/>
      <c r="DK123" s="725"/>
      <c r="DL123" s="726" t="s">
        <v>207</v>
      </c>
      <c r="DM123" s="724"/>
      <c r="DN123" s="724"/>
      <c r="DO123" s="724"/>
      <c r="DP123" s="725"/>
      <c r="DQ123" s="726" t="s">
        <v>207</v>
      </c>
      <c r="DR123" s="724"/>
      <c r="DS123" s="724"/>
      <c r="DT123" s="724"/>
      <c r="DU123" s="725"/>
      <c r="DV123" s="800" t="s">
        <v>207</v>
      </c>
      <c r="DW123" s="801"/>
      <c r="DX123" s="801"/>
      <c r="DY123" s="801"/>
      <c r="DZ123" s="802"/>
    </row>
    <row r="124" spans="1:130" s="48" customFormat="1" ht="26.25" customHeight="1" x14ac:dyDescent="0.2">
      <c r="A124" s="714"/>
      <c r="B124" s="715"/>
      <c r="C124" s="799" t="s">
        <v>343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23" t="s">
        <v>207</v>
      </c>
      <c r="AB124" s="724"/>
      <c r="AC124" s="724"/>
      <c r="AD124" s="724"/>
      <c r="AE124" s="725"/>
      <c r="AF124" s="726" t="s">
        <v>207</v>
      </c>
      <c r="AG124" s="724"/>
      <c r="AH124" s="724"/>
      <c r="AI124" s="724"/>
      <c r="AJ124" s="725"/>
      <c r="AK124" s="726" t="s">
        <v>207</v>
      </c>
      <c r="AL124" s="724"/>
      <c r="AM124" s="724"/>
      <c r="AN124" s="724"/>
      <c r="AO124" s="725"/>
      <c r="AP124" s="800" t="s">
        <v>207</v>
      </c>
      <c r="AQ124" s="801"/>
      <c r="AR124" s="801"/>
      <c r="AS124" s="801"/>
      <c r="AT124" s="802"/>
      <c r="AU124" s="815" t="s">
        <v>488</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t="s">
        <v>207</v>
      </c>
      <c r="BR124" s="819"/>
      <c r="BS124" s="819"/>
      <c r="BT124" s="819"/>
      <c r="BU124" s="819"/>
      <c r="BV124" s="819" t="s">
        <v>207</v>
      </c>
      <c r="BW124" s="819"/>
      <c r="BX124" s="819"/>
      <c r="BY124" s="819"/>
      <c r="BZ124" s="819"/>
      <c r="CA124" s="819" t="s">
        <v>207</v>
      </c>
      <c r="CB124" s="819"/>
      <c r="CC124" s="819"/>
      <c r="CD124" s="819"/>
      <c r="CE124" s="819"/>
      <c r="CF124" s="697"/>
      <c r="CG124" s="698"/>
      <c r="CH124" s="698"/>
      <c r="CI124" s="698"/>
      <c r="CJ124" s="820"/>
      <c r="CK124" s="834"/>
      <c r="CL124" s="834"/>
      <c r="CM124" s="834"/>
      <c r="CN124" s="834"/>
      <c r="CO124" s="835"/>
      <c r="CP124" s="821" t="s">
        <v>489</v>
      </c>
      <c r="CQ124" s="822"/>
      <c r="CR124" s="822"/>
      <c r="CS124" s="822"/>
      <c r="CT124" s="822"/>
      <c r="CU124" s="822"/>
      <c r="CV124" s="822"/>
      <c r="CW124" s="822"/>
      <c r="CX124" s="822"/>
      <c r="CY124" s="822"/>
      <c r="CZ124" s="822"/>
      <c r="DA124" s="822"/>
      <c r="DB124" s="822"/>
      <c r="DC124" s="822"/>
      <c r="DD124" s="822"/>
      <c r="DE124" s="822"/>
      <c r="DF124" s="823"/>
      <c r="DG124" s="747" t="s">
        <v>207</v>
      </c>
      <c r="DH124" s="748"/>
      <c r="DI124" s="748"/>
      <c r="DJ124" s="748"/>
      <c r="DK124" s="749"/>
      <c r="DL124" s="750" t="s">
        <v>207</v>
      </c>
      <c r="DM124" s="748"/>
      <c r="DN124" s="748"/>
      <c r="DO124" s="748"/>
      <c r="DP124" s="749"/>
      <c r="DQ124" s="750" t="s">
        <v>207</v>
      </c>
      <c r="DR124" s="748"/>
      <c r="DS124" s="748"/>
      <c r="DT124" s="748"/>
      <c r="DU124" s="749"/>
      <c r="DV124" s="824" t="s">
        <v>207</v>
      </c>
      <c r="DW124" s="825"/>
      <c r="DX124" s="825"/>
      <c r="DY124" s="825"/>
      <c r="DZ124" s="826"/>
    </row>
    <row r="125" spans="1:130" s="48" customFormat="1" ht="26.25" customHeight="1" x14ac:dyDescent="0.2">
      <c r="A125" s="714"/>
      <c r="B125" s="715"/>
      <c r="C125" s="799" t="s">
        <v>482</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23" t="s">
        <v>207</v>
      </c>
      <c r="AB125" s="724"/>
      <c r="AC125" s="724"/>
      <c r="AD125" s="724"/>
      <c r="AE125" s="725"/>
      <c r="AF125" s="726" t="s">
        <v>207</v>
      </c>
      <c r="AG125" s="724"/>
      <c r="AH125" s="724"/>
      <c r="AI125" s="724"/>
      <c r="AJ125" s="725"/>
      <c r="AK125" s="726" t="s">
        <v>207</v>
      </c>
      <c r="AL125" s="724"/>
      <c r="AM125" s="724"/>
      <c r="AN125" s="724"/>
      <c r="AO125" s="725"/>
      <c r="AP125" s="800" t="s">
        <v>207</v>
      </c>
      <c r="AQ125" s="801"/>
      <c r="AR125" s="801"/>
      <c r="AS125" s="801"/>
      <c r="AT125" s="80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0" t="s">
        <v>492</v>
      </c>
      <c r="CL125" s="791"/>
      <c r="CM125" s="791"/>
      <c r="CN125" s="791"/>
      <c r="CO125" s="792"/>
      <c r="CP125" s="827" t="s">
        <v>143</v>
      </c>
      <c r="CQ125" s="775"/>
      <c r="CR125" s="775"/>
      <c r="CS125" s="775"/>
      <c r="CT125" s="775"/>
      <c r="CU125" s="775"/>
      <c r="CV125" s="775"/>
      <c r="CW125" s="775"/>
      <c r="CX125" s="775"/>
      <c r="CY125" s="775"/>
      <c r="CZ125" s="775"/>
      <c r="DA125" s="775"/>
      <c r="DB125" s="775"/>
      <c r="DC125" s="775"/>
      <c r="DD125" s="775"/>
      <c r="DE125" s="775"/>
      <c r="DF125" s="776"/>
      <c r="DG125" s="828" t="s">
        <v>207</v>
      </c>
      <c r="DH125" s="829"/>
      <c r="DI125" s="829"/>
      <c r="DJ125" s="829"/>
      <c r="DK125" s="829"/>
      <c r="DL125" s="829" t="s">
        <v>207</v>
      </c>
      <c r="DM125" s="829"/>
      <c r="DN125" s="829"/>
      <c r="DO125" s="829"/>
      <c r="DP125" s="829"/>
      <c r="DQ125" s="829" t="s">
        <v>207</v>
      </c>
      <c r="DR125" s="829"/>
      <c r="DS125" s="829"/>
      <c r="DT125" s="829"/>
      <c r="DU125" s="829"/>
      <c r="DV125" s="830" t="s">
        <v>207</v>
      </c>
      <c r="DW125" s="830"/>
      <c r="DX125" s="830"/>
      <c r="DY125" s="830"/>
      <c r="DZ125" s="831"/>
    </row>
    <row r="126" spans="1:130" s="48" customFormat="1" ht="26.25" customHeight="1" x14ac:dyDescent="0.2">
      <c r="A126" s="714"/>
      <c r="B126" s="715"/>
      <c r="C126" s="799" t="s">
        <v>483</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23" t="s">
        <v>207</v>
      </c>
      <c r="AB126" s="724"/>
      <c r="AC126" s="724"/>
      <c r="AD126" s="724"/>
      <c r="AE126" s="725"/>
      <c r="AF126" s="726" t="s">
        <v>207</v>
      </c>
      <c r="AG126" s="724"/>
      <c r="AH126" s="724"/>
      <c r="AI126" s="724"/>
      <c r="AJ126" s="725"/>
      <c r="AK126" s="726" t="s">
        <v>207</v>
      </c>
      <c r="AL126" s="724"/>
      <c r="AM126" s="724"/>
      <c r="AN126" s="724"/>
      <c r="AO126" s="725"/>
      <c r="AP126" s="800" t="s">
        <v>207</v>
      </c>
      <c r="AQ126" s="801"/>
      <c r="AR126" s="801"/>
      <c r="AS126" s="801"/>
      <c r="AT126" s="80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3"/>
      <c r="CL126" s="794"/>
      <c r="CM126" s="794"/>
      <c r="CN126" s="794"/>
      <c r="CO126" s="795"/>
      <c r="CP126" s="799" t="s">
        <v>424</v>
      </c>
      <c r="CQ126" s="735"/>
      <c r="CR126" s="735"/>
      <c r="CS126" s="735"/>
      <c r="CT126" s="735"/>
      <c r="CU126" s="735"/>
      <c r="CV126" s="735"/>
      <c r="CW126" s="735"/>
      <c r="CX126" s="735"/>
      <c r="CY126" s="735"/>
      <c r="CZ126" s="735"/>
      <c r="DA126" s="735"/>
      <c r="DB126" s="735"/>
      <c r="DC126" s="735"/>
      <c r="DD126" s="735"/>
      <c r="DE126" s="735"/>
      <c r="DF126" s="736"/>
      <c r="DG126" s="803" t="s">
        <v>207</v>
      </c>
      <c r="DH126" s="804"/>
      <c r="DI126" s="804"/>
      <c r="DJ126" s="804"/>
      <c r="DK126" s="804"/>
      <c r="DL126" s="804" t="s">
        <v>207</v>
      </c>
      <c r="DM126" s="804"/>
      <c r="DN126" s="804"/>
      <c r="DO126" s="804"/>
      <c r="DP126" s="804"/>
      <c r="DQ126" s="804">
        <v>869</v>
      </c>
      <c r="DR126" s="804"/>
      <c r="DS126" s="804"/>
      <c r="DT126" s="804"/>
      <c r="DU126" s="804"/>
      <c r="DV126" s="805">
        <v>0.1</v>
      </c>
      <c r="DW126" s="805"/>
      <c r="DX126" s="805"/>
      <c r="DY126" s="805"/>
      <c r="DZ126" s="806"/>
    </row>
    <row r="127" spans="1:130" s="48" customFormat="1" ht="26.25" customHeight="1" x14ac:dyDescent="0.2">
      <c r="A127" s="716"/>
      <c r="B127" s="717"/>
      <c r="C127" s="807" t="s">
        <v>83</v>
      </c>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9"/>
      <c r="AA127" s="723" t="s">
        <v>207</v>
      </c>
      <c r="AB127" s="724"/>
      <c r="AC127" s="724"/>
      <c r="AD127" s="724"/>
      <c r="AE127" s="725"/>
      <c r="AF127" s="726" t="s">
        <v>207</v>
      </c>
      <c r="AG127" s="724"/>
      <c r="AH127" s="724"/>
      <c r="AI127" s="724"/>
      <c r="AJ127" s="725"/>
      <c r="AK127" s="726" t="s">
        <v>207</v>
      </c>
      <c r="AL127" s="724"/>
      <c r="AM127" s="724"/>
      <c r="AN127" s="724"/>
      <c r="AO127" s="725"/>
      <c r="AP127" s="800" t="s">
        <v>207</v>
      </c>
      <c r="AQ127" s="801"/>
      <c r="AR127" s="801"/>
      <c r="AS127" s="801"/>
      <c r="AT127" s="802"/>
      <c r="AU127" s="56"/>
      <c r="AV127" s="56"/>
      <c r="AW127" s="56"/>
      <c r="AX127" s="810" t="s">
        <v>493</v>
      </c>
      <c r="AY127" s="811"/>
      <c r="AZ127" s="811"/>
      <c r="BA127" s="811"/>
      <c r="BB127" s="811"/>
      <c r="BC127" s="811"/>
      <c r="BD127" s="811"/>
      <c r="BE127" s="812"/>
      <c r="BF127" s="813" t="s">
        <v>124</v>
      </c>
      <c r="BG127" s="811"/>
      <c r="BH127" s="811"/>
      <c r="BI127" s="811"/>
      <c r="BJ127" s="811"/>
      <c r="BK127" s="811"/>
      <c r="BL127" s="812"/>
      <c r="BM127" s="813" t="s">
        <v>425</v>
      </c>
      <c r="BN127" s="811"/>
      <c r="BO127" s="811"/>
      <c r="BP127" s="811"/>
      <c r="BQ127" s="811"/>
      <c r="BR127" s="811"/>
      <c r="BS127" s="812"/>
      <c r="BT127" s="813" t="s">
        <v>414</v>
      </c>
      <c r="BU127" s="811"/>
      <c r="BV127" s="811"/>
      <c r="BW127" s="811"/>
      <c r="BX127" s="811"/>
      <c r="BY127" s="811"/>
      <c r="BZ127" s="814"/>
      <c r="CA127" s="56"/>
      <c r="CB127" s="56"/>
      <c r="CC127" s="56"/>
      <c r="CD127" s="74"/>
      <c r="CE127" s="74"/>
      <c r="CF127" s="74"/>
      <c r="CG127" s="56"/>
      <c r="CH127" s="56"/>
      <c r="CI127" s="56"/>
      <c r="CJ127" s="75"/>
      <c r="CK127" s="793"/>
      <c r="CL127" s="794"/>
      <c r="CM127" s="794"/>
      <c r="CN127" s="794"/>
      <c r="CO127" s="795"/>
      <c r="CP127" s="799" t="s">
        <v>411</v>
      </c>
      <c r="CQ127" s="735"/>
      <c r="CR127" s="735"/>
      <c r="CS127" s="735"/>
      <c r="CT127" s="735"/>
      <c r="CU127" s="735"/>
      <c r="CV127" s="735"/>
      <c r="CW127" s="735"/>
      <c r="CX127" s="735"/>
      <c r="CY127" s="735"/>
      <c r="CZ127" s="735"/>
      <c r="DA127" s="735"/>
      <c r="DB127" s="735"/>
      <c r="DC127" s="735"/>
      <c r="DD127" s="735"/>
      <c r="DE127" s="735"/>
      <c r="DF127" s="736"/>
      <c r="DG127" s="803" t="s">
        <v>207</v>
      </c>
      <c r="DH127" s="804"/>
      <c r="DI127" s="804"/>
      <c r="DJ127" s="804"/>
      <c r="DK127" s="804"/>
      <c r="DL127" s="804" t="s">
        <v>207</v>
      </c>
      <c r="DM127" s="804"/>
      <c r="DN127" s="804"/>
      <c r="DO127" s="804"/>
      <c r="DP127" s="804"/>
      <c r="DQ127" s="804" t="s">
        <v>207</v>
      </c>
      <c r="DR127" s="804"/>
      <c r="DS127" s="804"/>
      <c r="DT127" s="804"/>
      <c r="DU127" s="804"/>
      <c r="DV127" s="805" t="s">
        <v>207</v>
      </c>
      <c r="DW127" s="805"/>
      <c r="DX127" s="805"/>
      <c r="DY127" s="805"/>
      <c r="DZ127" s="806"/>
    </row>
    <row r="128" spans="1:130" s="48" customFormat="1" ht="26.25" customHeight="1" x14ac:dyDescent="0.2">
      <c r="A128" s="763" t="s">
        <v>494</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5</v>
      </c>
      <c r="X128" s="765"/>
      <c r="Y128" s="765"/>
      <c r="Z128" s="766"/>
      <c r="AA128" s="767">
        <v>1429</v>
      </c>
      <c r="AB128" s="768"/>
      <c r="AC128" s="768"/>
      <c r="AD128" s="768"/>
      <c r="AE128" s="769"/>
      <c r="AF128" s="770">
        <v>910</v>
      </c>
      <c r="AG128" s="768"/>
      <c r="AH128" s="768"/>
      <c r="AI128" s="768"/>
      <c r="AJ128" s="769"/>
      <c r="AK128" s="770">
        <v>894</v>
      </c>
      <c r="AL128" s="768"/>
      <c r="AM128" s="768"/>
      <c r="AN128" s="768"/>
      <c r="AO128" s="769"/>
      <c r="AP128" s="771"/>
      <c r="AQ128" s="772"/>
      <c r="AR128" s="772"/>
      <c r="AS128" s="772"/>
      <c r="AT128" s="773"/>
      <c r="AU128" s="56"/>
      <c r="AV128" s="56"/>
      <c r="AW128" s="56"/>
      <c r="AX128" s="774" t="s">
        <v>315</v>
      </c>
      <c r="AY128" s="775"/>
      <c r="AZ128" s="775"/>
      <c r="BA128" s="775"/>
      <c r="BB128" s="775"/>
      <c r="BC128" s="775"/>
      <c r="BD128" s="775"/>
      <c r="BE128" s="776"/>
      <c r="BF128" s="777" t="s">
        <v>207</v>
      </c>
      <c r="BG128" s="778"/>
      <c r="BH128" s="778"/>
      <c r="BI128" s="778"/>
      <c r="BJ128" s="778"/>
      <c r="BK128" s="778"/>
      <c r="BL128" s="779"/>
      <c r="BM128" s="777">
        <v>15</v>
      </c>
      <c r="BN128" s="778"/>
      <c r="BO128" s="778"/>
      <c r="BP128" s="778"/>
      <c r="BQ128" s="778"/>
      <c r="BR128" s="778"/>
      <c r="BS128" s="779"/>
      <c r="BT128" s="777">
        <v>20</v>
      </c>
      <c r="BU128" s="778"/>
      <c r="BV128" s="778"/>
      <c r="BW128" s="778"/>
      <c r="BX128" s="778"/>
      <c r="BY128" s="778"/>
      <c r="BZ128" s="780"/>
      <c r="CA128" s="74"/>
      <c r="CB128" s="74"/>
      <c r="CC128" s="74"/>
      <c r="CD128" s="74"/>
      <c r="CE128" s="74"/>
      <c r="CF128" s="74"/>
      <c r="CG128" s="56"/>
      <c r="CH128" s="56"/>
      <c r="CI128" s="56"/>
      <c r="CJ128" s="75"/>
      <c r="CK128" s="796"/>
      <c r="CL128" s="797"/>
      <c r="CM128" s="797"/>
      <c r="CN128" s="797"/>
      <c r="CO128" s="798"/>
      <c r="CP128" s="781" t="s">
        <v>402</v>
      </c>
      <c r="CQ128" s="755"/>
      <c r="CR128" s="755"/>
      <c r="CS128" s="755"/>
      <c r="CT128" s="755"/>
      <c r="CU128" s="755"/>
      <c r="CV128" s="755"/>
      <c r="CW128" s="755"/>
      <c r="CX128" s="755"/>
      <c r="CY128" s="755"/>
      <c r="CZ128" s="755"/>
      <c r="DA128" s="755"/>
      <c r="DB128" s="755"/>
      <c r="DC128" s="755"/>
      <c r="DD128" s="755"/>
      <c r="DE128" s="755"/>
      <c r="DF128" s="756"/>
      <c r="DG128" s="782" t="s">
        <v>207</v>
      </c>
      <c r="DH128" s="783"/>
      <c r="DI128" s="783"/>
      <c r="DJ128" s="783"/>
      <c r="DK128" s="783"/>
      <c r="DL128" s="783" t="s">
        <v>207</v>
      </c>
      <c r="DM128" s="783"/>
      <c r="DN128" s="783"/>
      <c r="DO128" s="783"/>
      <c r="DP128" s="783"/>
      <c r="DQ128" s="783" t="s">
        <v>207</v>
      </c>
      <c r="DR128" s="783"/>
      <c r="DS128" s="783"/>
      <c r="DT128" s="783"/>
      <c r="DU128" s="783"/>
      <c r="DV128" s="784" t="s">
        <v>207</v>
      </c>
      <c r="DW128" s="784"/>
      <c r="DX128" s="784"/>
      <c r="DY128" s="784"/>
      <c r="DZ128" s="785"/>
    </row>
    <row r="129" spans="1:131" s="48" customFormat="1" ht="26.25" customHeight="1" x14ac:dyDescent="0.2">
      <c r="A129" s="718" t="s">
        <v>175</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243</v>
      </c>
      <c r="X129" s="721"/>
      <c r="Y129" s="721"/>
      <c r="Z129" s="722"/>
      <c r="AA129" s="723">
        <v>1471093</v>
      </c>
      <c r="AB129" s="724"/>
      <c r="AC129" s="724"/>
      <c r="AD129" s="724"/>
      <c r="AE129" s="725"/>
      <c r="AF129" s="726">
        <v>1607876</v>
      </c>
      <c r="AG129" s="724"/>
      <c r="AH129" s="724"/>
      <c r="AI129" s="724"/>
      <c r="AJ129" s="725"/>
      <c r="AK129" s="726">
        <v>1548663</v>
      </c>
      <c r="AL129" s="724"/>
      <c r="AM129" s="724"/>
      <c r="AN129" s="724"/>
      <c r="AO129" s="725"/>
      <c r="AP129" s="727"/>
      <c r="AQ129" s="728"/>
      <c r="AR129" s="728"/>
      <c r="AS129" s="728"/>
      <c r="AT129" s="729"/>
      <c r="AU129" s="67"/>
      <c r="AV129" s="67"/>
      <c r="AW129" s="67"/>
      <c r="AX129" s="737" t="s">
        <v>116</v>
      </c>
      <c r="AY129" s="735"/>
      <c r="AZ129" s="735"/>
      <c r="BA129" s="735"/>
      <c r="BB129" s="735"/>
      <c r="BC129" s="735"/>
      <c r="BD129" s="735"/>
      <c r="BE129" s="736"/>
      <c r="BF129" s="786" t="s">
        <v>207</v>
      </c>
      <c r="BG129" s="787"/>
      <c r="BH129" s="787"/>
      <c r="BI129" s="787"/>
      <c r="BJ129" s="787"/>
      <c r="BK129" s="787"/>
      <c r="BL129" s="788"/>
      <c r="BM129" s="786">
        <v>20</v>
      </c>
      <c r="BN129" s="787"/>
      <c r="BO129" s="787"/>
      <c r="BP129" s="787"/>
      <c r="BQ129" s="787"/>
      <c r="BR129" s="787"/>
      <c r="BS129" s="788"/>
      <c r="BT129" s="786">
        <v>30</v>
      </c>
      <c r="BU129" s="787"/>
      <c r="BV129" s="787"/>
      <c r="BW129" s="787"/>
      <c r="BX129" s="787"/>
      <c r="BY129" s="787"/>
      <c r="BZ129" s="78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8" t="s">
        <v>495</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496</v>
      </c>
      <c r="X130" s="721"/>
      <c r="Y130" s="721"/>
      <c r="Z130" s="722"/>
      <c r="AA130" s="723">
        <v>159791</v>
      </c>
      <c r="AB130" s="724"/>
      <c r="AC130" s="724"/>
      <c r="AD130" s="724"/>
      <c r="AE130" s="725"/>
      <c r="AF130" s="726">
        <v>156449</v>
      </c>
      <c r="AG130" s="724"/>
      <c r="AH130" s="724"/>
      <c r="AI130" s="724"/>
      <c r="AJ130" s="725"/>
      <c r="AK130" s="726">
        <v>176471</v>
      </c>
      <c r="AL130" s="724"/>
      <c r="AM130" s="724"/>
      <c r="AN130" s="724"/>
      <c r="AO130" s="725"/>
      <c r="AP130" s="727"/>
      <c r="AQ130" s="728"/>
      <c r="AR130" s="728"/>
      <c r="AS130" s="728"/>
      <c r="AT130" s="729"/>
      <c r="AU130" s="67"/>
      <c r="AV130" s="67"/>
      <c r="AW130" s="67"/>
      <c r="AX130" s="737" t="s">
        <v>440</v>
      </c>
      <c r="AY130" s="735"/>
      <c r="AZ130" s="735"/>
      <c r="BA130" s="735"/>
      <c r="BB130" s="735"/>
      <c r="BC130" s="735"/>
      <c r="BD130" s="735"/>
      <c r="BE130" s="736"/>
      <c r="BF130" s="738">
        <v>3</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177</v>
      </c>
      <c r="X131" s="745"/>
      <c r="Y131" s="745"/>
      <c r="Z131" s="746"/>
      <c r="AA131" s="747">
        <v>1311302</v>
      </c>
      <c r="AB131" s="748"/>
      <c r="AC131" s="748"/>
      <c r="AD131" s="748"/>
      <c r="AE131" s="749"/>
      <c r="AF131" s="750">
        <v>1451427</v>
      </c>
      <c r="AG131" s="748"/>
      <c r="AH131" s="748"/>
      <c r="AI131" s="748"/>
      <c r="AJ131" s="749"/>
      <c r="AK131" s="750">
        <v>1372192</v>
      </c>
      <c r="AL131" s="748"/>
      <c r="AM131" s="748"/>
      <c r="AN131" s="748"/>
      <c r="AO131" s="749"/>
      <c r="AP131" s="751"/>
      <c r="AQ131" s="752"/>
      <c r="AR131" s="752"/>
      <c r="AS131" s="752"/>
      <c r="AT131" s="753"/>
      <c r="AU131" s="67"/>
      <c r="AV131" s="67"/>
      <c r="AW131" s="67"/>
      <c r="AX131" s="754" t="s">
        <v>65</v>
      </c>
      <c r="AY131" s="755"/>
      <c r="AZ131" s="755"/>
      <c r="BA131" s="755"/>
      <c r="BB131" s="755"/>
      <c r="BC131" s="755"/>
      <c r="BD131" s="755"/>
      <c r="BE131" s="756"/>
      <c r="BF131" s="757" t="s">
        <v>207</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8" t="s">
        <v>119</v>
      </c>
      <c r="B132" s="709"/>
      <c r="C132" s="709"/>
      <c r="D132" s="709"/>
      <c r="E132" s="709"/>
      <c r="F132" s="709"/>
      <c r="G132" s="709"/>
      <c r="H132" s="709"/>
      <c r="I132" s="709"/>
      <c r="J132" s="709"/>
      <c r="K132" s="709"/>
      <c r="L132" s="709"/>
      <c r="M132" s="709"/>
      <c r="N132" s="709"/>
      <c r="O132" s="709"/>
      <c r="P132" s="709"/>
      <c r="Q132" s="709"/>
      <c r="R132" s="709"/>
      <c r="S132" s="709"/>
      <c r="T132" s="709"/>
      <c r="U132" s="709"/>
      <c r="V132" s="683" t="s">
        <v>497</v>
      </c>
      <c r="W132" s="683"/>
      <c r="X132" s="683"/>
      <c r="Y132" s="683"/>
      <c r="Z132" s="684"/>
      <c r="AA132" s="685">
        <v>2.3264663670000001</v>
      </c>
      <c r="AB132" s="686"/>
      <c r="AC132" s="686"/>
      <c r="AD132" s="686"/>
      <c r="AE132" s="687"/>
      <c r="AF132" s="688">
        <v>3.0183398819999998</v>
      </c>
      <c r="AG132" s="686"/>
      <c r="AH132" s="686"/>
      <c r="AI132" s="686"/>
      <c r="AJ132" s="687"/>
      <c r="AK132" s="688">
        <v>3.9149040369999999</v>
      </c>
      <c r="AL132" s="686"/>
      <c r="AM132" s="686"/>
      <c r="AN132" s="686"/>
      <c r="AO132" s="687"/>
      <c r="AP132" s="689"/>
      <c r="AQ132" s="690"/>
      <c r="AR132" s="690"/>
      <c r="AS132" s="690"/>
      <c r="AT132" s="691"/>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692" t="s">
        <v>62</v>
      </c>
      <c r="W133" s="692"/>
      <c r="X133" s="692"/>
      <c r="Y133" s="692"/>
      <c r="Z133" s="693"/>
      <c r="AA133" s="694">
        <v>2</v>
      </c>
      <c r="AB133" s="695"/>
      <c r="AC133" s="695"/>
      <c r="AD133" s="695"/>
      <c r="AE133" s="696"/>
      <c r="AF133" s="694">
        <v>2.4</v>
      </c>
      <c r="AG133" s="695"/>
      <c r="AH133" s="695"/>
      <c r="AI133" s="695"/>
      <c r="AJ133" s="696"/>
      <c r="AK133" s="694">
        <v>3</v>
      </c>
      <c r="AL133" s="695"/>
      <c r="AM133" s="695"/>
      <c r="AN133" s="695"/>
      <c r="AO133" s="696"/>
      <c r="AP133" s="697"/>
      <c r="AQ133" s="698"/>
      <c r="AR133" s="698"/>
      <c r="AS133" s="698"/>
      <c r="AT133" s="69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pyTYYSltkZPqJqfxK0JoCqVPf5mbruHj/yG1iSALMPTYWgpfyfG0x4oBbbR5g3nxssuYoSROzbiJ5Mp35CziDQ==" saltValue="u/gHwy8KD60EalDVcSDN+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98</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XuOY4HYqWc2l2WFzEREFC415pI5XHp03QMUhQe+fQwZWBg+JXW28eUEH0yS2T3V5p0nFo7VxnWUNtWUsFiK5jA==" saltValue="6FwnBJ/11vuIdqtFqwSwUw==" spinCount="100000" sheet="1" objects="1" scenarios="1"/>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9m+qdJUiB8AdnorsVuWdPob0qPGTzbywq6YpalBGAYHUfL/QuzxxuSLZe1U/YAy/86peaIbKneoZpMrdGFVk5A==" saltValue="zvX4OYDzrpjol3Zm2Yu8I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339</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86</v>
      </c>
      <c r="AP7" s="127"/>
      <c r="AQ7" s="138" t="s">
        <v>499</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501</v>
      </c>
      <c r="AQ8" s="139" t="s">
        <v>502</v>
      </c>
      <c r="AR8" s="153" t="s">
        <v>503</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504</v>
      </c>
      <c r="AL9" s="1007"/>
      <c r="AM9" s="1007"/>
      <c r="AN9" s="1008"/>
      <c r="AO9" s="117">
        <v>378657</v>
      </c>
      <c r="AP9" s="117">
        <v>239960</v>
      </c>
      <c r="AQ9" s="140">
        <v>202156</v>
      </c>
      <c r="AR9" s="154">
        <v>18.7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214</v>
      </c>
      <c r="AL10" s="1007"/>
      <c r="AM10" s="1007"/>
      <c r="AN10" s="1008"/>
      <c r="AO10" s="118">
        <v>85020</v>
      </c>
      <c r="AP10" s="118">
        <v>53878</v>
      </c>
      <c r="AQ10" s="141">
        <v>28749</v>
      </c>
      <c r="AR10" s="155">
        <v>87.4</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400</v>
      </c>
      <c r="AL11" s="1007"/>
      <c r="AM11" s="1007"/>
      <c r="AN11" s="1008"/>
      <c r="AO11" s="118">
        <v>8342</v>
      </c>
      <c r="AP11" s="118">
        <v>5286</v>
      </c>
      <c r="AQ11" s="141">
        <v>267</v>
      </c>
      <c r="AR11" s="155">
        <v>1879.8</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242</v>
      </c>
      <c r="AL12" s="1007"/>
      <c r="AM12" s="1007"/>
      <c r="AN12" s="1008"/>
      <c r="AO12" s="118" t="s">
        <v>207</v>
      </c>
      <c r="AP12" s="118" t="s">
        <v>207</v>
      </c>
      <c r="AQ12" s="141" t="s">
        <v>207</v>
      </c>
      <c r="AR12" s="155" t="s">
        <v>207</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505</v>
      </c>
      <c r="AL13" s="1007"/>
      <c r="AM13" s="1007"/>
      <c r="AN13" s="1008"/>
      <c r="AO13" s="118">
        <v>33221</v>
      </c>
      <c r="AP13" s="118">
        <v>21053</v>
      </c>
      <c r="AQ13" s="141">
        <v>7660</v>
      </c>
      <c r="AR13" s="155">
        <v>174.8</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506</v>
      </c>
      <c r="AL14" s="1007"/>
      <c r="AM14" s="1007"/>
      <c r="AN14" s="1008"/>
      <c r="AO14" s="118">
        <v>14933</v>
      </c>
      <c r="AP14" s="118">
        <v>9463</v>
      </c>
      <c r="AQ14" s="141">
        <v>3562</v>
      </c>
      <c r="AR14" s="155">
        <v>165.7</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317</v>
      </c>
      <c r="AL15" s="1010"/>
      <c r="AM15" s="1010"/>
      <c r="AN15" s="1011"/>
      <c r="AO15" s="118">
        <v>-34236</v>
      </c>
      <c r="AP15" s="118">
        <v>-21696</v>
      </c>
      <c r="AQ15" s="141">
        <v>-14691</v>
      </c>
      <c r="AR15" s="155">
        <v>47.7</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282</v>
      </c>
      <c r="AL16" s="1010"/>
      <c r="AM16" s="1010"/>
      <c r="AN16" s="1011"/>
      <c r="AO16" s="118">
        <v>485937</v>
      </c>
      <c r="AP16" s="118">
        <v>307945</v>
      </c>
      <c r="AQ16" s="141">
        <v>227703</v>
      </c>
      <c r="AR16" s="155">
        <v>35.200000000000003</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189</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200</v>
      </c>
      <c r="AQ20" s="142" t="s">
        <v>43</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508</v>
      </c>
      <c r="AL21" s="1013"/>
      <c r="AM21" s="1013"/>
      <c r="AN21" s="1014"/>
      <c r="AO21" s="120">
        <v>27.25</v>
      </c>
      <c r="AP21" s="130">
        <v>19.649999999999999</v>
      </c>
      <c r="AQ21" s="143">
        <v>7.6</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509</v>
      </c>
      <c r="AL22" s="1013"/>
      <c r="AM22" s="1013"/>
      <c r="AN22" s="1014"/>
      <c r="AO22" s="121">
        <v>92.3</v>
      </c>
      <c r="AP22" s="131">
        <v>95</v>
      </c>
      <c r="AQ22" s="144">
        <v>-2.7</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05" t="s">
        <v>510</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ht="13" x14ac:dyDescent="0.2">
      <c r="A27" s="85"/>
      <c r="AO27" s="90"/>
      <c r="AP27" s="90"/>
      <c r="AQ27" s="90"/>
      <c r="AR27" s="90"/>
      <c r="AS27" s="90"/>
      <c r="AT27" s="90"/>
    </row>
    <row r="28" spans="1:46" ht="16.5" x14ac:dyDescent="0.2">
      <c r="A28" s="82" t="s">
        <v>272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86</v>
      </c>
      <c r="AP30" s="127"/>
      <c r="AQ30" s="138" t="s">
        <v>499</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501</v>
      </c>
      <c r="AQ31" s="139" t="s">
        <v>502</v>
      </c>
      <c r="AR31" s="153" t="s">
        <v>503</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511</v>
      </c>
      <c r="AL32" s="1000"/>
      <c r="AM32" s="1000"/>
      <c r="AN32" s="1001"/>
      <c r="AO32" s="118">
        <v>217908</v>
      </c>
      <c r="AP32" s="118">
        <v>138091</v>
      </c>
      <c r="AQ32" s="145">
        <v>121678</v>
      </c>
      <c r="AR32" s="155">
        <v>13.5</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512</v>
      </c>
      <c r="AL33" s="1000"/>
      <c r="AM33" s="1000"/>
      <c r="AN33" s="1001"/>
      <c r="AO33" s="118" t="s">
        <v>207</v>
      </c>
      <c r="AP33" s="118" t="s">
        <v>207</v>
      </c>
      <c r="AQ33" s="145" t="s">
        <v>207</v>
      </c>
      <c r="AR33" s="155" t="s">
        <v>207</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513</v>
      </c>
      <c r="AL34" s="1000"/>
      <c r="AM34" s="1000"/>
      <c r="AN34" s="1001"/>
      <c r="AO34" s="118" t="s">
        <v>207</v>
      </c>
      <c r="AP34" s="118" t="s">
        <v>207</v>
      </c>
      <c r="AQ34" s="145" t="s">
        <v>207</v>
      </c>
      <c r="AR34" s="155" t="s">
        <v>207</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514</v>
      </c>
      <c r="AL35" s="1000"/>
      <c r="AM35" s="1000"/>
      <c r="AN35" s="1001"/>
      <c r="AO35" s="118">
        <v>2150</v>
      </c>
      <c r="AP35" s="118">
        <v>1362</v>
      </c>
      <c r="AQ35" s="145">
        <v>32449</v>
      </c>
      <c r="AR35" s="155">
        <v>-95.8</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38</v>
      </c>
      <c r="AL36" s="1000"/>
      <c r="AM36" s="1000"/>
      <c r="AN36" s="1001"/>
      <c r="AO36" s="118">
        <v>11027</v>
      </c>
      <c r="AP36" s="118">
        <v>6988</v>
      </c>
      <c r="AQ36" s="145">
        <v>2852</v>
      </c>
      <c r="AR36" s="155">
        <v>145</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354</v>
      </c>
      <c r="AL37" s="1000"/>
      <c r="AM37" s="1000"/>
      <c r="AN37" s="1001"/>
      <c r="AO37" s="118" t="s">
        <v>207</v>
      </c>
      <c r="AP37" s="118" t="s">
        <v>207</v>
      </c>
      <c r="AQ37" s="145">
        <v>591</v>
      </c>
      <c r="AR37" s="155" t="s">
        <v>207</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515</v>
      </c>
      <c r="AL38" s="1003"/>
      <c r="AM38" s="1003"/>
      <c r="AN38" s="1004"/>
      <c r="AO38" s="122" t="s">
        <v>207</v>
      </c>
      <c r="AP38" s="122" t="s">
        <v>207</v>
      </c>
      <c r="AQ38" s="146">
        <v>14</v>
      </c>
      <c r="AR38" s="144" t="s">
        <v>207</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60</v>
      </c>
      <c r="AL39" s="1003"/>
      <c r="AM39" s="1003"/>
      <c r="AN39" s="1004"/>
      <c r="AO39" s="118">
        <v>-894</v>
      </c>
      <c r="AP39" s="118">
        <v>-567</v>
      </c>
      <c r="AQ39" s="145">
        <v>-2546</v>
      </c>
      <c r="AR39" s="155">
        <v>-77.7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516</v>
      </c>
      <c r="AL40" s="1000"/>
      <c r="AM40" s="1000"/>
      <c r="AN40" s="1001"/>
      <c r="AO40" s="118">
        <v>-176471</v>
      </c>
      <c r="AP40" s="118">
        <v>-111832</v>
      </c>
      <c r="AQ40" s="145">
        <v>-115284</v>
      </c>
      <c r="AR40" s="155">
        <v>-3</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389</v>
      </c>
      <c r="AL41" s="990"/>
      <c r="AM41" s="990"/>
      <c r="AN41" s="991"/>
      <c r="AO41" s="118">
        <v>53720</v>
      </c>
      <c r="AP41" s="118">
        <v>34043</v>
      </c>
      <c r="AQ41" s="145">
        <v>39754</v>
      </c>
      <c r="AR41" s="155">
        <v>-14.4</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86</v>
      </c>
      <c r="AN49" s="992" t="s">
        <v>451</v>
      </c>
      <c r="AO49" s="993"/>
      <c r="AP49" s="993"/>
      <c r="AQ49" s="993"/>
      <c r="AR49" s="994"/>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490</v>
      </c>
      <c r="AO50" s="124" t="s">
        <v>491</v>
      </c>
      <c r="AP50" s="135" t="s">
        <v>520</v>
      </c>
      <c r="AQ50" s="148" t="s">
        <v>384</v>
      </c>
      <c r="AR50" s="158" t="s">
        <v>521</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588765</v>
      </c>
      <c r="AN51" s="115">
        <v>313673</v>
      </c>
      <c r="AO51" s="125">
        <v>-25</v>
      </c>
      <c r="AP51" s="136">
        <v>228215</v>
      </c>
      <c r="AQ51" s="149">
        <v>-14.8</v>
      </c>
      <c r="AR51" s="159">
        <v>-10.199999999999999</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284</v>
      </c>
      <c r="AM52" s="109">
        <v>262852</v>
      </c>
      <c r="AN52" s="116">
        <v>140038</v>
      </c>
      <c r="AO52" s="126">
        <v>-58.3</v>
      </c>
      <c r="AP52" s="137">
        <v>117571</v>
      </c>
      <c r="AQ52" s="150">
        <v>10.5</v>
      </c>
      <c r="AR52" s="160">
        <v>-68.8</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522</v>
      </c>
      <c r="AL53" s="103"/>
      <c r="AM53" s="108">
        <v>234187</v>
      </c>
      <c r="AN53" s="115">
        <v>131124</v>
      </c>
      <c r="AO53" s="125">
        <v>-58.2</v>
      </c>
      <c r="AP53" s="136">
        <v>264232</v>
      </c>
      <c r="AQ53" s="149">
        <v>15.8</v>
      </c>
      <c r="AR53" s="159">
        <v>-74</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284</v>
      </c>
      <c r="AM54" s="109">
        <v>184844</v>
      </c>
      <c r="AN54" s="116">
        <v>103496</v>
      </c>
      <c r="AO54" s="126">
        <v>-26.1</v>
      </c>
      <c r="AP54" s="137">
        <v>133959</v>
      </c>
      <c r="AQ54" s="150">
        <v>13.9</v>
      </c>
      <c r="AR54" s="160">
        <v>-40</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193786</v>
      </c>
      <c r="AN55" s="115">
        <v>112863</v>
      </c>
      <c r="AO55" s="125">
        <v>-13.9</v>
      </c>
      <c r="AP55" s="136">
        <v>263613</v>
      </c>
      <c r="AQ55" s="149">
        <v>-0.2</v>
      </c>
      <c r="AR55" s="159">
        <v>-13.7</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284</v>
      </c>
      <c r="AM56" s="109">
        <v>178073</v>
      </c>
      <c r="AN56" s="116">
        <v>103712</v>
      </c>
      <c r="AO56" s="126">
        <v>0.2</v>
      </c>
      <c r="AP56" s="137">
        <v>128823</v>
      </c>
      <c r="AQ56" s="150">
        <v>-3.8</v>
      </c>
      <c r="AR56" s="160">
        <v>4</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523</v>
      </c>
      <c r="AL57" s="103"/>
      <c r="AM57" s="108">
        <v>178477</v>
      </c>
      <c r="AN57" s="115">
        <v>109094</v>
      </c>
      <c r="AO57" s="125">
        <v>-3.3</v>
      </c>
      <c r="AP57" s="136">
        <v>330026</v>
      </c>
      <c r="AQ57" s="149">
        <v>25.2</v>
      </c>
      <c r="AR57" s="159">
        <v>-28.5</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284</v>
      </c>
      <c r="AM58" s="109">
        <v>135040</v>
      </c>
      <c r="AN58" s="116">
        <v>82543</v>
      </c>
      <c r="AO58" s="126">
        <v>-20.399999999999999</v>
      </c>
      <c r="AP58" s="137">
        <v>141075</v>
      </c>
      <c r="AQ58" s="150">
        <v>9.5</v>
      </c>
      <c r="AR58" s="160">
        <v>-29.9</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362759</v>
      </c>
      <c r="AN59" s="115">
        <v>229885</v>
      </c>
      <c r="AO59" s="125">
        <v>110.7</v>
      </c>
      <c r="AP59" s="136">
        <v>278179</v>
      </c>
      <c r="AQ59" s="149">
        <v>-15.7</v>
      </c>
      <c r="AR59" s="159">
        <v>126.4</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284</v>
      </c>
      <c r="AM60" s="109">
        <v>294151</v>
      </c>
      <c r="AN60" s="116">
        <v>186407</v>
      </c>
      <c r="AO60" s="126">
        <v>125.8</v>
      </c>
      <c r="AP60" s="137">
        <v>122182</v>
      </c>
      <c r="AQ60" s="150">
        <v>-13.4</v>
      </c>
      <c r="AR60" s="160">
        <v>139.19999999999999</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429</v>
      </c>
      <c r="AL61" s="106"/>
      <c r="AM61" s="108">
        <v>311595</v>
      </c>
      <c r="AN61" s="115">
        <v>179328</v>
      </c>
      <c r="AO61" s="125">
        <v>2.1</v>
      </c>
      <c r="AP61" s="136">
        <v>272853</v>
      </c>
      <c r="AQ61" s="151">
        <v>2.1</v>
      </c>
      <c r="AR61" s="159">
        <v>0</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284</v>
      </c>
      <c r="AM62" s="109">
        <v>210992</v>
      </c>
      <c r="AN62" s="116">
        <v>123239</v>
      </c>
      <c r="AO62" s="126">
        <v>4.2</v>
      </c>
      <c r="AP62" s="137">
        <v>128722</v>
      </c>
      <c r="AQ62" s="150">
        <v>3.3</v>
      </c>
      <c r="AR62" s="160">
        <v>0.9</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F/F6rWeZtH0MlyMd8p74Gyb7SEQTgibs84FC5O47Zn6E1xQRtrURddQd09KOmAN4LswwrCnTP1VcYeAWK1eKGQ==" saltValue="EOFLNn8eeHmFCjzepICxx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1" spans="125:125" ht="13.5" hidden="1" customHeight="1" x14ac:dyDescent="0.2">
      <c r="DU121" s="78"/>
    </row>
  </sheetData>
  <sheetProtection algorithmName="SHA-512" hashValue="00GQyikJZqyyd4tniT0h46hGeA9iD/C84s5+Og7zZlzQw40xEbakGY4jhCFb33brCvLmedD69w/n3UxRGtUUbw==" saltValue="L2vRB80L49/uIwwej8YiV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98</v>
      </c>
    </row>
  </sheetData>
  <sheetProtection algorithmName="SHA-512" hashValue="Z9YtQ84Er7BQ0S2ZlA4NckmIX+pagYXbM29gqFczgYOayd/pU7GUpgEZ74DvP0NiLIdBDqd1xGNdoWhpPnVBuw==" saltValue="HrGR8wPuDzuAlogpKWDr4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7</v>
      </c>
      <c r="C46" s="171"/>
      <c r="D46" s="171"/>
      <c r="E46" s="172" t="s">
        <v>16</v>
      </c>
      <c r="F46" s="173" t="s">
        <v>525</v>
      </c>
      <c r="G46" s="177" t="s">
        <v>526</v>
      </c>
      <c r="H46" s="177" t="s">
        <v>527</v>
      </c>
      <c r="I46" s="177" t="s">
        <v>528</v>
      </c>
      <c r="J46" s="182" t="s">
        <v>529</v>
      </c>
    </row>
    <row r="47" spans="2:10" ht="57.75" customHeight="1" x14ac:dyDescent="0.2">
      <c r="B47" s="168"/>
      <c r="C47" s="1015" t="s">
        <v>3</v>
      </c>
      <c r="D47" s="1015"/>
      <c r="E47" s="1016"/>
      <c r="F47" s="174">
        <v>54.09</v>
      </c>
      <c r="G47" s="178">
        <v>55.86</v>
      </c>
      <c r="H47" s="178">
        <v>62.2</v>
      </c>
      <c r="I47" s="178">
        <v>63.18</v>
      </c>
      <c r="J47" s="183">
        <v>75.33</v>
      </c>
    </row>
    <row r="48" spans="2:10" ht="57.75" customHeight="1" x14ac:dyDescent="0.2">
      <c r="B48" s="169"/>
      <c r="C48" s="1017" t="s">
        <v>9</v>
      </c>
      <c r="D48" s="1017"/>
      <c r="E48" s="1018"/>
      <c r="F48" s="175">
        <v>9.67</v>
      </c>
      <c r="G48" s="179">
        <v>13.73</v>
      </c>
      <c r="H48" s="179">
        <v>12.74</v>
      </c>
      <c r="I48" s="179">
        <v>13.64</v>
      </c>
      <c r="J48" s="184">
        <v>12.4</v>
      </c>
    </row>
    <row r="49" spans="2:10" ht="57.75" customHeight="1" x14ac:dyDescent="0.2">
      <c r="B49" s="170"/>
      <c r="C49" s="1019" t="s">
        <v>15</v>
      </c>
      <c r="D49" s="1019"/>
      <c r="E49" s="1020"/>
      <c r="F49" s="176" t="s">
        <v>41</v>
      </c>
      <c r="G49" s="180">
        <v>0.54</v>
      </c>
      <c r="H49" s="180">
        <v>2.41</v>
      </c>
      <c r="I49" s="180">
        <v>2.0299999999999998</v>
      </c>
      <c r="J49" s="185" t="s">
        <v>530</v>
      </c>
    </row>
    <row r="50" spans="2:10" ht="13" x14ac:dyDescent="0.2"/>
  </sheetData>
  <sheetProtection algorithmName="SHA-512" hashValue="yw0zCot/tpCiY9hwWZdEg8OnUY/pAuza2cHtbng74lN61MVyuIeA+qA6aMXY6UAWQy4i9RauMAdpNOm92rG1gA==" saltValue="EkuEjqGPadY58gL/c+TUG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Printed>2024-03-21T00:00:27Z</cp:lastPrinted>
  <dcterms:created xsi:type="dcterms:W3CDTF">2024-02-05T00:30:07Z</dcterms:created>
  <dcterms:modified xsi:type="dcterms:W3CDTF">2024-03-21T00:51:17Z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2024-03-19T04:29:25Z</vt:filetime>
  </property>
</Properties>
</file>