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drawings/drawing5.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defaultThemeVersion="124226"/>
  <xr:revisionPtr revIDLastSave="0" documentId="13_ncr:1_{C18B2612-B469-4F86-9A4B-00531BB30F6D}" xr6:coauthVersionLast="36" xr6:coauthVersionMax="47" xr10:uidLastSave="{00000000-0000-0000-0000-000000000000}"/>
  <bookViews>
    <workbookView xWindow="0" yWindow="0" windowWidth="19200" windowHeight="6860" tabRatio="809" firstSheet="14" activeTab="14"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様式2）事業費内訳書 (2)" sheetId="55" r:id="rId17"/>
    <sheet name="施設面積内訳" sheetId="49" r:id="rId18"/>
    <sheet name="12-2スプリンクラー（個別計画書）見直し前" sheetId="26" state="hidden" r:id="rId19"/>
    <sheet name="13 南海トラフ（へき地医療拠点病院）" sheetId="43" state="hidden" r:id="rId20"/>
    <sheet name="13 南海トラフ（へき地診療所）" sheetId="42" state="hidden" r:id="rId21"/>
    <sheet name="14 院内感染" sheetId="41" state="hidden" r:id="rId22"/>
    <sheet name="施設面積内訳 (２)" sheetId="52" r:id="rId23"/>
    <sheet name="施設面積内訳 (3)" sheetId="53" r:id="rId24"/>
    <sheet name="Q＆A集" sheetId="54" r:id="rId25"/>
    <sheet name="管理用（このシートは削除しないでください）" sheetId="9" r:id="rId26"/>
  </sheets>
  <externalReferences>
    <externalReference r:id="rId27"/>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6">'（様式2）事業費内訳書 (2)'!$A$1:$U$55</definedName>
    <definedName name="_xlnm.Print_Area" localSheetId="14">'1 スプリンクラー（総括表）'!$A$1:$AB$22</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8">'12-2スプリンクラー（個別計画書）見直し前'!$B$1:$BQ$41</definedName>
    <definedName name="_xlnm.Print_Area" localSheetId="19">'13 南海トラフ（へき地医療拠点病院）'!$A$1:$K$57</definedName>
    <definedName name="_xlnm.Print_Area" localSheetId="20">'13 南海トラフ（へき地診療所）'!$A$1:$K$62</definedName>
    <definedName name="_xlnm.Print_Area" localSheetId="21">'14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5">'管理用（このシートは削除しないでください）'!$A$1:$X$72</definedName>
    <definedName name="_xlnm.Print_Area" localSheetId="17">施設面積内訳!$A$1:$H$40</definedName>
    <definedName name="_xlnm.Print_Area" localSheetId="22">'施設面積内訳 (２)'!$A$1:$H$40</definedName>
    <definedName name="_xlnm.Print_Area" localSheetId="23">'施設面積内訳 (3)'!$A$1:$H$40</definedName>
    <definedName name="_xlnm.Print_Titles" localSheetId="0">'（様式1）総括表'!$1:$7</definedName>
    <definedName name="_xlnm.Print_Titles" localSheetId="1">'（様式2）事業費内訳書'!$A:$C</definedName>
    <definedName name="_xlnm.Print_Titles" localSheetId="16">'（様式2）事業費内訳書 (2)'!$A:$C</definedName>
    <definedName name="_xlnm.Print_Titles" localSheetId="24">'Q＆A集'!$1:$2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 localSheetId="16">'[1]管理用（このシートは削除しないでください）'!#REF!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55" i="45" l="1"/>
  <c r="F56" i="45"/>
  <c r="F54" i="45"/>
  <c r="E55" i="45"/>
  <c r="E56"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T7" i="48"/>
  <c r="S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00000000-0006-0000-0E00-00000100000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xr:uid="{00000000-0006-0000-0E00-000002000000}">
      <text>
        <r>
          <rPr>
            <sz val="12"/>
            <color indexed="81"/>
            <rFont val="ＭＳ Ｐゴシック"/>
            <family val="3"/>
            <charset val="128"/>
          </rPr>
          <t>個別計画書と一致するよう行の幅を広げるなどして記載すること</t>
        </r>
      </text>
    </comment>
    <comment ref="M4" authorId="0" shapeId="0" xr:uid="{00000000-0006-0000-0E00-00000300000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1000-000001000000}">
      <text>
        <r>
          <rPr>
            <sz val="9"/>
            <color indexed="81"/>
            <rFont val="MS P ゴシック"/>
            <family val="3"/>
            <charset val="128"/>
          </rPr>
          <t>施工業者に確認して記入すること</t>
        </r>
      </text>
    </comment>
    <comment ref="G30" authorId="0" shapeId="0" xr:uid="{00000000-0006-0000-1000-000002000000}">
      <text>
        <r>
          <rPr>
            <sz val="9"/>
            <color indexed="81"/>
            <rFont val="MS P ゴシック"/>
            <family val="3"/>
            <charset val="128"/>
          </rPr>
          <t>開設届出等と一致していること</t>
        </r>
      </text>
    </comment>
    <comment ref="B31" authorId="0" shapeId="0" xr:uid="{00000000-0006-0000-1000-000003000000}">
      <text>
        <r>
          <rPr>
            <sz val="9"/>
            <color indexed="81"/>
            <rFont val="MS P ゴシック"/>
            <family val="3"/>
            <charset val="128"/>
          </rPr>
          <t>住宅、介護保険施設等を記載すること</t>
        </r>
      </text>
    </comment>
    <comment ref="G37" authorId="0" shapeId="0" xr:uid="{00000000-0006-0000-1000-00000400000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1500-000001000000}">
      <text>
        <r>
          <rPr>
            <sz val="9"/>
            <color indexed="81"/>
            <rFont val="MS P ゴシック"/>
            <family val="3"/>
            <charset val="128"/>
          </rPr>
          <t>施工業者に確認して記入すること</t>
        </r>
      </text>
    </comment>
    <comment ref="G30" authorId="0" shapeId="0" xr:uid="{00000000-0006-0000-1500-000002000000}">
      <text>
        <r>
          <rPr>
            <sz val="9"/>
            <color indexed="81"/>
            <rFont val="MS P ゴシック"/>
            <family val="3"/>
            <charset val="128"/>
          </rPr>
          <t>開設届出等と一致していること</t>
        </r>
      </text>
    </comment>
    <comment ref="B31" authorId="0" shapeId="0" xr:uid="{00000000-0006-0000-1500-000003000000}">
      <text>
        <r>
          <rPr>
            <sz val="9"/>
            <color indexed="81"/>
            <rFont val="MS P ゴシック"/>
            <family val="3"/>
            <charset val="128"/>
          </rPr>
          <t>住宅、介護保険施設等を記載すること</t>
        </r>
      </text>
    </comment>
    <comment ref="G37" authorId="0" shapeId="0" xr:uid="{00000000-0006-0000-1500-00000400000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1600-000001000000}">
      <text>
        <r>
          <rPr>
            <sz val="9"/>
            <color indexed="81"/>
            <rFont val="MS P ゴシック"/>
            <family val="3"/>
            <charset val="128"/>
          </rPr>
          <t>施工業者に確認して記入すること</t>
        </r>
      </text>
    </comment>
    <comment ref="G30" authorId="0" shapeId="0" xr:uid="{00000000-0006-0000-1600-000002000000}">
      <text>
        <r>
          <rPr>
            <sz val="9"/>
            <color indexed="81"/>
            <rFont val="MS P ゴシック"/>
            <family val="3"/>
            <charset val="128"/>
          </rPr>
          <t>開設届出等と一致していること</t>
        </r>
      </text>
    </comment>
    <comment ref="B31" authorId="0" shapeId="0" xr:uid="{00000000-0006-0000-1600-000003000000}">
      <text>
        <r>
          <rPr>
            <sz val="9"/>
            <color indexed="81"/>
            <rFont val="MS P ゴシック"/>
            <family val="3"/>
            <charset val="128"/>
          </rPr>
          <t>住宅、介護保険施設等を記載すること</t>
        </r>
      </text>
    </comment>
    <comment ref="G37" authorId="0" shapeId="0" xr:uid="{00000000-0006-0000-1600-00000400000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<sst xmlns="http://schemas.openxmlformats.org/spreadsheetml/2006/main" count="2124" uniqueCount="879">
  <si>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</si>
  <si>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</si>
  <si>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</si>
  <si>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</si>
  <si>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</si>
  <si>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</si>
  <si>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</si>
  <si>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</si>
  <si>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</si>
  <si>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</si>
  <si>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</si>
  <si>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</si>
  <si>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</si>
  <si>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</si>
  <si>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</si>
  <si>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</si>
  <si>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</si>
  <si>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</si>
  <si>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</si>
  <si>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</si>
  <si>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</si>
  <si>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</si>
  <si>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</si>
  <si>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</si>
  <si>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</si>
  <si>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</si>
  <si>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</si>
  <si>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</si>
  <si>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</si>
  <si>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</si>
  <si>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</si>
  <si>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</si>
  <si>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</si>
  <si>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</si>
  <si>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</si>
  <si>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</si>
  <si>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</si>
  <si>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</si>
  <si>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</si>
  <si>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</si>
  <si>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</si>
  <si>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</si>
  <si>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</si>
  <si>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</si>
  <si>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</si>
  <si>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</si>
  <si>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</si>
  <si>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</si>
  <si>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</si>
  <si>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</si>
  <si>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</si>
  <si>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</si>
  <si>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</si>
  <si>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</si>
  <si>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</si>
  <si>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</si>
  <si>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</si>
  <si>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</si>
  <si>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</si>
  <si>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</si>
  <si>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</si>
  <si>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</si>
  <si>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</si>
  <si>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</si>
  <si>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</si>
  <si>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</si>
  <si>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</si>
  <si>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</si>
  <si>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</si>
  <si>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</si>
  <si>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</si>
  <si>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</si>
  <si>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</si>
  <si>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</si>
  <si>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</si>
  <si>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</si>
  <si>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</si>
  <si>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</si>
  <si>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</si>
  <si>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</si>
  <si>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</si>
  <si>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</si>
  <si>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</si>
  <si>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</si>
  <si>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</si>
  <si>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</si>
  <si>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</si>
  <si>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</si>
  <si>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</si>
  <si>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</si>
  <si>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</si>
  <si>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</si>
  <si>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</si>
  <si>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</si>
  <si>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</si>
  <si>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</si>
  <si>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</si>
  <si>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</si>
  <si>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</si>
  <si>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</si>
  <si>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</si>
  <si>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</si>
  <si>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</si>
  <si>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</si>
  <si>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</si>
  <si>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</si>
  <si>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</si>
  <si>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</si>
  <si>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</si>
  <si>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</si>
  <si>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</si>
  <si>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</si>
  <si>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</si>
  <si>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</si>
  <si>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</si>
  <si>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</si>
  <si>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</si>
  <si>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</si>
  <si>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</si>
  <si>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</si>
  <si>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</si>
  <si>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</si>
  <si>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</si>
  <si>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</si>
  <si>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</si>
  <si>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</si>
  <si>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</si>
  <si>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</si>
  <si>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</si>
  <si>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</si>
  <si>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</si>
  <si>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</si>
  <si>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</si>
  <si>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</si>
  <si>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</si>
  <si>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</si>
  <si>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</si>
  <si>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</si>
  <si>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</si>
  <si>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</si>
  <si>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</si>
  <si>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</si>
  <si>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</si>
  <si>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</si>
  <si>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</si>
  <si>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</si>
  <si>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</si>
  <si>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</si>
  <si>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</si>
  <si>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</si>
  <si>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</si>
  <si>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</si>
  <si>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</si>
  <si>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</si>
  <si>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</si>
  <si>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</si>
  <si>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</si>
  <si>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</si>
  <si>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</si>
  <si>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</si>
  <si>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</si>
  <si>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</si>
  <si>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</si>
  <si>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</si>
  <si>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</si>
  <si>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</si>
  <si>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</si>
  <si>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</si>
  <si>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</si>
  <si>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</si>
  <si>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</si>
  <si>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</si>
  <si>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</si>
  <si>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</si>
  <si>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</si>
  <si>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</si>
  <si>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</si>
  <si>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</si>
  <si>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</si>
  <si>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</si>
  <si>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</si>
  <si>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</si>
  <si>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</si>
  <si>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</si>
  <si>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</si>
  <si>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</si>
  <si>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</si>
  <si>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</si>
  <si>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</si>
  <si>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</si>
  <si>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</si>
  <si>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</si>
  <si>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</si>
  <si>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</si>
  <si>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</si>
  <si>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</si>
  <si>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</si>
  <si>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</si>
  <si>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</si>
  <si>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</si>
  <si>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</si>
  <si>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</si>
  <si>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</si>
  <si>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</si>
  <si>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</si>
  <si>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</si>
  <si>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</si>
  <si>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</si>
  <si>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</si>
  <si>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</si>
  <si>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</si>
  <si>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</si>
  <si>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</si>
  <si>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</si>
  <si>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</si>
  <si>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</si>
  <si>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</si>
  <si>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</si>
  <si>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</si>
  <si>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</si>
  <si>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</si>
  <si>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</si>
  <si>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</si>
  <si>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</si>
  <si>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</si>
  <si>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</si>
  <si>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</si>
  <si>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</si>
  <si>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</si>
  <si>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</si>
  <si>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</si>
  <si>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</si>
  <si>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</si>
  <si>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</si>
  <si>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</si>
  <si>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</si>
  <si>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</si>
  <si>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</si>
  <si>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</si>
  <si>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</si>
  <si>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</si>
  <si>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</si>
  <si>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</si>
  <si>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</si>
  <si>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</si>
  <si>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</si>
  <si>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</si>
  <si>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</si>
  <si>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</si>
  <si>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</si>
  <si>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</si>
  <si>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</si>
  <si>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</si>
  <si>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</si>
  <si>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</si>
  <si>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</si>
  <si>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</si>
  <si>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</si>
  <si>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</si>
  <si>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</si>
  <si>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</si>
  <si>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</si>
  <si>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</si>
  <si>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</si>
  <si>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</si>
  <si>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</si>
  <si>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</si>
  <si>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</si>
  <si>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</si>
  <si>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</si>
  <si>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</si>
  <si>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</si>
  <si>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</si>
  <si>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</si>
  <si>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</si>
  <si>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</si>
  <si>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</si>
  <si>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</si>
  <si>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</si>
  <si>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</si>
  <si>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</si>
  <si>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</si>
  <si>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</si>
  <si>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</si>
  <si>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</si>
  <si>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</si>
  <si>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</si>
  <si>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</si>
  <si>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</si>
  <si>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</si>
  <si>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</si>
  <si>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</si>
  <si>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</si>
  <si>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</si>
  <si>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</si>
  <si>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</si>
  <si>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</si>
  <si>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</si>
  <si>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</si>
  <si>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</si>
  <si>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</si>
  <si>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</si>
  <si>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</si>
  <si>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</si>
  <si>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</si>
  <si>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</si>
  <si>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</si>
  <si>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</si>
  <si>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</si>
  <si>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</si>
  <si>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</si>
  <si>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</si>
  <si>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</si>
  <si>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</si>
  <si>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</si>
  <si>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</si>
  <si>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</si>
  <si>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</si>
  <si>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</si>
  <si>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</si>
  <si>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</si>
  <si>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</si>
  <si>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</si>
  <si>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</si>
  <si>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</si>
  <si>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</si>
  <si>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</si>
  <si>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</si>
  <si>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</si>
  <si>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</si>
  <si>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</si>
  <si>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</si>
  <si>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</si>
  <si>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</si>
  <si>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</si>
  <si>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</si>
  <si>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</si>
  <si>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</si>
  <si>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</si>
  <si>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</si>
  <si>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</si>
  <si>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</si>
  <si>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</si>
  <si>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</si>
  <si>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</si>
  <si>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</si>
  <si>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</si>
  <si>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</si>
  <si>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</si>
  <si>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</si>
  <si>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</si>
  <si>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</si>
  <si>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</si>
  <si>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</si>
  <si>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</si>
  <si>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</si>
  <si>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</si>
  <si>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</si>
  <si>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</si>
  <si>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</si>
  <si>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</si>
  <si>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</si>
  <si>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</si>
  <si>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</si>
  <si>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</si>
  <si>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</si>
  <si>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</si>
  <si>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</si>
  <si>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</si>
  <si>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</si>
  <si>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</si>
  <si>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</si>
  <si>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</si>
  <si>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</si>
  <si>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</si>
  <si>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</si>
  <si>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</si>
  <si>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</si>
  <si>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</si>
  <si>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</si>
  <si>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</si>
  <si>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</si>
  <si>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</si>
  <si>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</si>
  <si>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</si>
  <si>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</si>
  <si>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</si>
  <si>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</si>
  <si>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</si>
  <si>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</si>
  <si>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</si>
  <si>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</si>
  <si>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</si>
  <si>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</si>
  <si>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</si>
  <si>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</si>
  <si>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</si>
  <si>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</si>
  <si>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</si>
  <si>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</si>
  <si>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</si>
  <si>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</si>
  <si>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</si>
  <si>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</si>
  <si>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</si>
  <si>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</si>
  <si>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</si>
  <si>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</si>
  <si>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</si>
  <si>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</si>
  <si>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</si>
  <si>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</si>
  <si>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</si>
  <si>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</si>
  <si>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</si>
  <si>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</si>
  <si>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</si>
  <si>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</si>
  <si>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</si>
  <si>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</si>
  <si>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</si>
  <si>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</si>
  <si>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</si>
  <si>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</si>
  <si>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</si>
  <si>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</si>
  <si>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</si>
  <si>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</si>
  <si>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</si>
  <si>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</si>
  <si>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</si>
  <si>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</si>
  <si>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</si>
  <si>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</si>
  <si>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</si>
  <si>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</si>
  <si>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</si>
  <si>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</si>
  <si>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</si>
  <si>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</si>
  <si>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</si>
  <si>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</si>
  <si>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</si>
  <si>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</si>
  <si>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</si>
  <si>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</si>
  <si>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</si>
  <si>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</si>
  <si>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</si>
  <si>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</si>
  <si>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</si>
  <si>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</si>
  <si>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</si>
  <si>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</si>
  <si>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</si>
  <si>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</si>
  <si>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</si>
  <si>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</si>
  <si>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</si>
  <si>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</si>
  <si>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</si>
  <si>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</si>
  <si>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</si>
  <si>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</si>
  <si>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</si>
  <si>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</si>
  <si>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</si>
  <si>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</si>
  <si>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</si>
  <si>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</si>
  <si>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</si>
  <si>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</si>
  <si>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</si>
  <si>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</si>
  <si>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</si>
  <si>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</si>
  <si>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</si>
  <si>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</si>
  <si>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</si>
  <si>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</si>
  <si>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</si>
  <si>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</si>
  <si>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</si>
  <si>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</si>
  <si>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</si>
  <si>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</si>
  <si>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</si>
  <si>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</si>
  <si>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</si>
  <si>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</si>
  <si>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</si>
  <si>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</si>
  <si>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</si>
  <si>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</si>
  <si>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</si>
  <si>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</si>
  <si>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</si>
  <si>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</si>
  <si>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</si>
  <si>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</si>
  <si>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</si>
  <si>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</si>
  <si>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</si>
  <si>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</si>
  <si>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</si>
  <si>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</si>
  <si>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</si>
  <si>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</si>
  <si>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</si>
  <si>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</si>
  <si>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</si>
  <si>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</si>
  <si>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</si>
  <si>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</si>
  <si>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</si>
  <si>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</si>
  <si>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</si>
  <si>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</si>
  <si>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</si>
  <si>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</si>
  <si>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</si>
  <si>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</si>
  <si>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</si>
  <si>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</si>
  <si>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</si>
  <si>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</si>
  <si>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</si>
  <si>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</si>
  <si>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</si>
  <si>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</si>
  <si>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</si>
  <si>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</si>
  <si>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</si>
  <si>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</si>
  <si>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</si>
  <si>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</si>
  <si>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</si>
  <si>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</si>
  <si>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</si>
  <si>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</si>
  <si>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</si>
  <si>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</si>
  <si>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</si>
  <si>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</si>
  <si>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</si>
  <si>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</si>
  <si>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</si>
  <si>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</si>
  <si>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</si>
  <si>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</si>
  <si>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</si>
  <si>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</si>
  <si>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</si>
  <si>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</si>
  <si>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</si>
  <si>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</si>
  <si>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</si>
  <si>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</si>
  <si>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</si>
  <si>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</si>
  <si>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</si>
  <si>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</si>
  <si>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</si>
  <si>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</si>
  <si>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</si>
  <si>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</si>
  <si>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</si>
  <si>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</si>
  <si>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</si>
  <si>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</si>
  <si>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</si>
  <si>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</si>
  <si>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</si>
  <si>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</si>
  <si>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</si>
  <si>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</si>
  <si>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</si>
  <si>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</si>
  <si>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</si>
  <si>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</si>
  <si>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</si>
  <si>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</si>
  <si>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</si>
  <si>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</si>
  <si>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</si>
  <si>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</si>
  <si>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</si>
  <si>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</si>
  <si>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</si>
  <si>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</si>
  <si>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</si>
  <si>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</si>
  <si>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</si>
  <si>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</si>
  <si>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</si>
  <si>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</si>
  <si>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</si>
  <si>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</si>
  <si>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</si>
  <si>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</si>
  <si>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</si>
  <si>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</si>
  <si>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</si>
  <si>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</si>
  <si>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</si>
  <si>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</si>
  <si>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</si>
  <si>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</si>
  <si>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</si>
  <si>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</si>
  <si>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</si>
  <si>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</si>
  <si>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</si>
  <si>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</si>
  <si>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</si>
  <si>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</si>
  <si>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</si>
  <si>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</si>
  <si>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</si>
  <si>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</si>
  <si>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</si>
  <si>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</si>
  <si>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</si>
  <si>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</si>
  <si>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</si>
  <si>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</si>
  <si>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</si>
  <si>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</si>
  <si>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</si>
  <si>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</si>
  <si>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</si>
  <si>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</si>
  <si>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</si>
  <si>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</si>
  <si>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</si>
  <si>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</si>
  <si>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</si>
  <si>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</si>
  <si>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</si>
  <si>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</si>
  <si>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</si>
  <si>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</si>
  <si>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</si>
  <si>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</si>
  <si>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</si>
  <si>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</si>
  <si>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</si>
  <si>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</si>
  <si>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</si>
  <si>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</si>
  <si>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</si>
  <si>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</si>
  <si>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</si>
  <si>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</si>
  <si>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</si>
  <si>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</si>
  <si>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</si>
  <si>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</si>
  <si>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</si>
  <si>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</si>
  <si>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</si>
  <si>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</si>
  <si>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</si>
  <si>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</si>
  <si>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</si>
  <si>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</si>
  <si>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</si>
  <si>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</si>
  <si>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</si>
  <si>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</si>
  <si>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</si>
  <si>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</si>
  <si>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</si>
  <si>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</si>
  <si>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</si>
  <si>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</si>
  <si>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</si>
  <si>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</si>
  <si>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</si>
  <si>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</si>
  <si>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</si>
  <si>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</si>
  <si>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</si>
  <si>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</si>
  <si>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</si>
  <si>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</si>
  <si>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</si>
  <si>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</si>
  <si>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</si>
  <si>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</si>
  <si>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</si>
  <si>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</si>
  <si>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</si>
  <si>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</si>
  <si>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</si>
  <si>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</si>
  <si>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</si>
  <si>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</si>
  <si>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</si>
  <si>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</si>
  <si>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</si>
  <si>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</si>
  <si>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</si>
  <si>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</si>
  <si>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</si>
  <si>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</si>
  <si>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</si>
  <si>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</si>
  <si>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</si>
  <si>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</si>
  <si>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</si>
  <si>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</si>
  <si>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</si>
  <si>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</si>
  <si>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</si>
  <si>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</si>
  <si>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</si>
  <si>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</si>
  <si>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</si>
  <si>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</si>
  <si>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</si>
  <si>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</si>
  <si>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</si>
  <si>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</si>
  <si>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</si>
  <si>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</si>
  <si>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</si>
  <si>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</si>
  <si>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</si>
  <si>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</si>
  <si>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</si>
  <si>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</si>
  <si>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</si>
  <si>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</si>
  <si>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</si>
  <si>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</si>
  <si>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</si>
  <si>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</si>
  <si>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</si>
  <si>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</si>
  <si>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</si>
  <si>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</si>
  <si>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</si>
  <si>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</si>
  <si>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</si>
  <si>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</si>
  <si>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</si>
  <si>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</si>
  <si>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</si>
  <si>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</si>
  <si>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</si>
  <si>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</si>
  <si>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</si>
  <si>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</si>
  <si>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</si>
  <si>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</si>
  <si>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</si>
  <si>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</si>
  <si>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</si>
  <si>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</si>
  <si>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</si>
  <si>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</si>
  <si>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</si>
  <si>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</si>
  <si>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</si>
  <si>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</si>
  <si>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</si>
  <si>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</si>
  <si>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</si>
  <si>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</si>
  <si>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</si>
  <si>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</si>
  <si>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</si>
  <si>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</si>
  <si>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</si>
  <si>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</si>
  <si>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</si>
  <si>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</si>
  <si>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</si>
  <si>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</si>
  <si>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</si>
  <si>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</si>
  <si>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</si>
  <si>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</si>
  <si>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</si>
  <si>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</si>
  <si>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</si>
  <si>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</si>
  <si>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</si>
  <si>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</si>
  <si>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</si>
  <si>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</si>
  <si>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</si>
  <si>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</si>
  <si>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</si>
  <si>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</si>
  <si>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</si>
  <si>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</si>
  <si>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</si>
  <si>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</si>
  <si>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</si>
  <si>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</si>
  <si>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</si>
  <si>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</si>
  <si>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</si>
  <si>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</si>
  <si>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</si>
  <si>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</si>
  <si>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</si>
  <si>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</si>
  <si>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</si>
  <si>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</si>
  <si>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</si>
  <si>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</si>
  <si>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</si>
  <si>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</si>
  <si>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</si>
  <si>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</si>
  <si>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</si>
  <si>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</si>
  <si>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</si>
  <si>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</si>
  <si>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</si>
  <si>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</si>
  <si>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</si>
  <si>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</si>
  <si>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</si>
  <si>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</si>
  <si>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</si>
  <si>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</si>
  <si>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</si>
  <si>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</si>
  <si>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</si>
  <si>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</si>
  <si>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</si>
  <si>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</si>
  <si>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</si>
  <si>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</si>
  <si>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</si>
  <si>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</si>
  <si>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</si>
  <si>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</si>
  <si>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</si>
  <si>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</si>
  <si>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</si>
  <si>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</si>
  <si>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</si>
  <si>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</si>
  <si>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</si>
  <si>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</si>
  <si>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</si>
  <si>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</si>
  <si>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</si>
  <si>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</si>
  <si>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</si>
  <si>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</si>
  <si>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</si>
  <si>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</si>
  <si>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</si>
  <si>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</si>
  <si>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</si>
  <si>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</si>
  <si>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</si>
  <si>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</si>
  <si>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</si>
  <si>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</si>
  <si>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</si>
  <si>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</si>
  <si>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</si>
  <si>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</si>
  <si>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</si>
  <si>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</si>
  <si>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</si>
  <si>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</si>
  <si>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 xml:space="preserve">     令和○年度</t>
    <rPh sb="5" eb="7">
      <t>レイワ</t>
    </rPh>
    <phoneticPr fontId="5"/>
  </si>
  <si>
    <r>
      <t xml:space="preserve">令和６年度（令和5年度からの繰越分）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4" eb="16">
      <t>クリコシ</t>
    </rPh>
    <rPh sb="16" eb="17">
      <t>ブン</t>
    </rPh>
    <rPh sb="19" eb="21">
      <t>イリョウ</t>
    </rPh>
    <rPh sb="35" eb="37">
      <t>ジギョウ</t>
    </rPh>
    <rPh sb="37" eb="39">
      <t>ケイカク</t>
    </rPh>
    <rPh sb="39" eb="41">
      <t>ソウカツ</t>
    </rPh>
    <rPh sb="41" eb="42">
      <t>ヒョウ</t>
    </rPh>
    <rPh sb="50" eb="51">
      <t>トウ</t>
    </rPh>
    <rPh sb="51" eb="53">
      <t>セイビ</t>
    </rPh>
    <phoneticPr fontId="5"/>
  </si>
  <si>
    <t>施設整備事業費内訳書（スプリンクラー等整備）</t>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</si>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</sst>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4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77" fontId="3" fillId="6" borderId="8" xfId="5" applyNumberFormat="1" applyFont="1" applyFill="1" applyBorder="1" applyAlignment="1">
      <alignment vertical="center" wrapText="1"/>
    </xf>
    <xf numFmtId="0" fontId="2" fillId="6" borderId="64"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0" borderId="0" xfId="0" applyFont="1" applyAlignment="1">
      <alignment horizontal="right" vertical="center" wrapText="1"/>
    </xf>
    <xf numFmtId="193" fontId="27" fillId="0" borderId="12" xfId="0" applyNumberFormat="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13"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vertical="center" wrapText="1"/>
    </xf>
    <xf numFmtId="0" fontId="15" fillId="0" borderId="0" xfId="0" applyFont="1" applyAlignment="1">
      <alignment horizontal="center"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 outlineLevelCol="1"/>
  <cols>
    <col min="1" max="1" width="3.26953125" style="64" customWidth="1"/>
    <col min="2" max="2" width="9" style="64"/>
    <col min="3" max="3" width="9.08984375" style="63" hidden="1" customWidth="1" outlineLevel="1"/>
    <col min="4" max="4" width="13.6328125" style="64" hidden="1" customWidth="1" outlineLevel="1"/>
    <col min="5" max="5" width="9.08984375" style="64" hidden="1" customWidth="1" outlineLevel="1"/>
    <col min="6" max="6" width="13.6328125" style="64" hidden="1" customWidth="1" outlineLevel="1"/>
    <col min="7" max="7" width="13.6328125" style="64" customWidth="1" collapsed="1"/>
    <col min="8" max="8" width="11.90625" style="63" customWidth="1"/>
    <col min="9" max="9" width="9.453125" style="63" customWidth="1"/>
    <col min="10" max="10" width="16.6328125" style="64" customWidth="1"/>
    <col min="11" max="11" width="12.08984375" style="64" customWidth="1"/>
    <col min="12" max="12" width="12.6328125" style="64" customWidth="1"/>
    <col min="13" max="13" width="8.6328125" style="64" customWidth="1"/>
    <col min="14" max="14" width="12.6328125" style="64" customWidth="1"/>
    <col min="15" max="15" width="9.6328125" style="64" customWidth="1"/>
    <col min="16" max="16" width="8.6328125" style="64" customWidth="1"/>
    <col min="17" max="17" width="12.6328125" style="64" customWidth="1"/>
    <col min="18" max="18" width="9.6328125" style="64" customWidth="1"/>
    <col min="19" max="19" width="8.6328125" style="64" customWidth="1"/>
    <col min="20" max="21" width="12.6328125" style="64" customWidth="1"/>
    <col min="22" max="22" width="13.26953125" style="64" customWidth="1"/>
    <col min="23" max="24" width="12.6328125" style="64" customWidth="1"/>
    <col min="25" max="28" width="12.6328125" style="64" hidden="1" customWidth="1" outlineLevel="1"/>
    <col min="29" max="29" width="9" style="64" hidden="1" customWidth="1" outlineLevel="1"/>
    <col min="30" max="30" width="13.08984375" style="64" hidden="1" customWidth="1" outlineLevel="1"/>
    <col min="31" max="31" width="12.63281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5"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5" customHeight="1">
      <c r="A5" s="48" t="s">
        <v>14</v>
      </c>
      <c r="B5" s="14" t="s">
        <v>15</v>
      </c>
      <c r="C5" s="637" t="s">
        <v>39</v>
      </c>
      <c r="D5" s="638"/>
      <c r="E5" s="639" t="s">
        <v>16</v>
      </c>
      <c r="F5" s="640"/>
      <c r="G5" s="15" t="s">
        <v>17</v>
      </c>
      <c r="H5" s="16" t="s">
        <v>629</v>
      </c>
      <c r="I5" s="49" t="s">
        <v>40</v>
      </c>
      <c r="J5" s="16" t="s">
        <v>18</v>
      </c>
      <c r="K5" s="17" t="s">
        <v>41</v>
      </c>
      <c r="L5" s="18" t="s">
        <v>19</v>
      </c>
      <c r="M5" s="19" t="s">
        <v>20</v>
      </c>
      <c r="N5" s="18" t="s">
        <v>21</v>
      </c>
      <c r="O5" s="641" t="s">
        <v>22</v>
      </c>
      <c r="P5" s="642"/>
      <c r="Q5" s="643"/>
      <c r="R5" s="641" t="s">
        <v>23</v>
      </c>
      <c r="S5" s="642"/>
      <c r="T5" s="643"/>
      <c r="U5" s="18" t="s">
        <v>42</v>
      </c>
      <c r="V5" s="19" t="s">
        <v>24</v>
      </c>
      <c r="W5" s="19" t="s">
        <v>25</v>
      </c>
      <c r="X5" s="19" t="s">
        <v>26</v>
      </c>
      <c r="Y5" s="49" t="s">
        <v>27</v>
      </c>
      <c r="Z5" s="19" t="s">
        <v>28</v>
      </c>
      <c r="AA5" s="19" t="s">
        <v>29</v>
      </c>
      <c r="AB5" s="19" t="s">
        <v>30</v>
      </c>
      <c r="AC5" s="20" t="s">
        <v>31</v>
      </c>
      <c r="AD5" s="21"/>
      <c r="AE5" s="16" t="s">
        <v>32</v>
      </c>
    </row>
    <row r="6" spans="1:37" s="22" customFormat="1" ht="14.15"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6.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6953125" style="167" customWidth="1"/>
    <col min="2" max="18" width="10" style="167" customWidth="1"/>
    <col min="19" max="16384" width="9" style="167"/>
  </cols>
  <sheetData>
    <row r="1" spans="1:11">
      <c r="A1" s="167" t="s">
        <v>462</v>
      </c>
    </row>
    <row r="2" spans="1:11" ht="18" customHeight="1">
      <c r="A2" s="688" t="s">
        <v>285</v>
      </c>
      <c r="B2" s="688"/>
      <c r="C2" s="688"/>
      <c r="D2" s="688"/>
      <c r="E2" s="688"/>
      <c r="F2" s="688"/>
      <c r="G2" s="688"/>
      <c r="H2" s="688"/>
      <c r="I2" s="688"/>
      <c r="J2" s="688"/>
      <c r="K2" s="688"/>
    </row>
    <row r="5" spans="1:11" ht="18.75" customHeight="1">
      <c r="A5" s="221" t="s">
        <v>86</v>
      </c>
      <c r="B5" s="692" t="s">
        <v>461</v>
      </c>
      <c r="C5" s="692"/>
      <c r="D5" s="692"/>
      <c r="E5" s="692"/>
      <c r="F5" s="692"/>
    </row>
    <row r="6" spans="1:11" ht="12" customHeight="1">
      <c r="A6" s="220"/>
      <c r="B6" s="177"/>
      <c r="C6" s="177"/>
      <c r="D6" s="177"/>
      <c r="E6" s="177"/>
      <c r="F6" s="177"/>
    </row>
    <row r="8" spans="1:11">
      <c r="A8" s="692" t="s">
        <v>463</v>
      </c>
      <c r="B8" s="692"/>
      <c r="C8" s="692"/>
      <c r="D8" s="692" t="s">
        <v>464</v>
      </c>
      <c r="E8" s="692"/>
      <c r="F8" s="692"/>
      <c r="G8" s="692" t="s">
        <v>272</v>
      </c>
      <c r="H8" s="692"/>
      <c r="I8" s="692"/>
      <c r="J8" s="692"/>
      <c r="K8" s="692"/>
    </row>
    <row r="9" spans="1:11" ht="18.75" customHeight="1">
      <c r="A9" s="693"/>
      <c r="B9" s="693"/>
      <c r="C9" s="693"/>
      <c r="D9" s="693"/>
      <c r="E9" s="693"/>
      <c r="F9" s="693"/>
      <c r="G9" s="693"/>
      <c r="H9" s="693"/>
      <c r="I9" s="693"/>
      <c r="J9" s="693"/>
      <c r="K9" s="693"/>
    </row>
    <row r="10" spans="1:11">
      <c r="A10" s="692" t="s">
        <v>465</v>
      </c>
      <c r="B10" s="692"/>
      <c r="C10" s="692"/>
      <c r="D10" s="692" t="s">
        <v>466</v>
      </c>
      <c r="E10" s="692"/>
      <c r="F10" s="692"/>
      <c r="G10" s="692" t="s">
        <v>272</v>
      </c>
      <c r="H10" s="692"/>
      <c r="I10" s="692"/>
      <c r="J10" s="692"/>
      <c r="K10" s="692"/>
    </row>
    <row r="11" spans="1:11" ht="18.75" customHeight="1">
      <c r="A11" s="693"/>
      <c r="B11" s="693"/>
      <c r="C11" s="693"/>
      <c r="D11" s="693"/>
      <c r="E11" s="693"/>
      <c r="F11" s="693"/>
      <c r="G11" s="693"/>
      <c r="H11" s="693"/>
      <c r="I11" s="693"/>
      <c r="J11" s="693"/>
      <c r="K11" s="693"/>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690" t="s">
        <v>273</v>
      </c>
      <c r="B16" s="689" t="s">
        <v>286</v>
      </c>
      <c r="C16" s="689"/>
      <c r="D16" s="689"/>
      <c r="E16" s="689"/>
      <c r="F16" s="689"/>
      <c r="G16" s="689" t="s">
        <v>287</v>
      </c>
      <c r="H16" s="689"/>
      <c r="I16" s="689"/>
      <c r="J16" s="689"/>
      <c r="K16" s="689"/>
    </row>
    <row r="17" spans="1:11" ht="18.75" customHeight="1">
      <c r="A17" s="691"/>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694"/>
      <c r="C18" s="694"/>
      <c r="D18" s="694"/>
      <c r="E18" s="694"/>
      <c r="F18" s="694"/>
      <c r="G18" s="702"/>
      <c r="H18" s="819"/>
      <c r="I18" s="819"/>
      <c r="J18" s="819"/>
      <c r="K18" s="703"/>
    </row>
    <row r="19" spans="1:11" ht="12" customHeight="1">
      <c r="A19" s="689" t="s">
        <v>550</v>
      </c>
      <c r="B19" s="847"/>
      <c r="C19" s="848"/>
      <c r="D19" s="848"/>
      <c r="E19" s="848"/>
      <c r="F19" s="849"/>
      <c r="G19" s="764" t="s">
        <v>490</v>
      </c>
      <c r="H19" s="765"/>
      <c r="I19" s="765"/>
      <c r="J19" s="765"/>
      <c r="K19" s="812"/>
    </row>
    <row r="20" spans="1:11" ht="19.5" customHeight="1">
      <c r="A20" s="689"/>
      <c r="B20" s="752"/>
      <c r="C20" s="753"/>
      <c r="D20" s="753"/>
      <c r="E20" s="753"/>
      <c r="F20" s="754"/>
      <c r="G20" s="704" t="s">
        <v>491</v>
      </c>
      <c r="H20" s="807"/>
      <c r="I20" s="860"/>
      <c r="J20" s="861"/>
      <c r="K20" s="862"/>
    </row>
    <row r="21" spans="1:11" ht="22.5" customHeight="1">
      <c r="A21" s="689"/>
      <c r="B21" s="850"/>
      <c r="C21" s="851"/>
      <c r="D21" s="851"/>
      <c r="E21" s="851"/>
      <c r="F21" s="852"/>
      <c r="G21" s="704" t="s">
        <v>492</v>
      </c>
      <c r="H21" s="807"/>
      <c r="I21" s="863"/>
      <c r="J21" s="863"/>
      <c r="K21" s="864"/>
    </row>
    <row r="22" spans="1:11">
      <c r="A22" s="718" t="s">
        <v>292</v>
      </c>
      <c r="B22" s="689" t="s">
        <v>290</v>
      </c>
      <c r="C22" s="689"/>
      <c r="D22" s="689"/>
      <c r="E22" s="689"/>
      <c r="F22" s="689"/>
      <c r="G22" s="689" t="s">
        <v>291</v>
      </c>
      <c r="H22" s="689"/>
      <c r="I22" s="689"/>
      <c r="J22" s="689"/>
      <c r="K22" s="689"/>
    </row>
    <row r="23" spans="1:11" ht="18.75" customHeight="1">
      <c r="A23" s="691"/>
      <c r="B23" s="694"/>
      <c r="C23" s="694"/>
      <c r="D23" s="694"/>
      <c r="E23" s="694"/>
      <c r="F23" s="694"/>
      <c r="G23" s="694"/>
      <c r="H23" s="694"/>
      <c r="I23" s="694"/>
      <c r="J23" s="694"/>
      <c r="K23" s="694"/>
    </row>
    <row r="24" spans="1:11" ht="12" customHeight="1">
      <c r="A24" s="717" t="s">
        <v>293</v>
      </c>
      <c r="B24" s="221" t="s">
        <v>294</v>
      </c>
      <c r="C24" s="692" t="s">
        <v>295</v>
      </c>
      <c r="D24" s="692"/>
      <c r="E24" s="692"/>
      <c r="F24" s="692"/>
      <c r="G24" s="692"/>
      <c r="H24" s="692"/>
      <c r="I24" s="692"/>
      <c r="J24" s="692"/>
      <c r="K24" s="692"/>
    </row>
    <row r="25" spans="1:11">
      <c r="A25" s="717"/>
      <c r="B25" s="694"/>
      <c r="C25" s="221" t="s">
        <v>296</v>
      </c>
      <c r="D25" s="221" t="s">
        <v>297</v>
      </c>
      <c r="E25" s="221" t="s">
        <v>298</v>
      </c>
      <c r="F25" s="702" t="s">
        <v>291</v>
      </c>
      <c r="G25" s="703"/>
      <c r="H25" s="689" t="s">
        <v>299</v>
      </c>
      <c r="I25" s="689"/>
      <c r="J25" s="689"/>
      <c r="K25" s="689"/>
    </row>
    <row r="26" spans="1:11" ht="18.75" customHeight="1">
      <c r="A26" s="717"/>
      <c r="B26" s="694"/>
      <c r="C26" s="181"/>
      <c r="D26" s="178"/>
      <c r="E26" s="182"/>
      <c r="F26" s="726"/>
      <c r="G26" s="726"/>
      <c r="H26" s="254" t="s">
        <v>300</v>
      </c>
      <c r="I26" s="223"/>
      <c r="J26" s="254" t="s">
        <v>301</v>
      </c>
      <c r="K26" s="221"/>
    </row>
    <row r="27" spans="1:11" ht="18.75" customHeight="1">
      <c r="A27" s="717"/>
      <c r="B27" s="694"/>
      <c r="C27" s="181"/>
      <c r="D27" s="178"/>
      <c r="E27" s="182"/>
      <c r="F27" s="726"/>
      <c r="G27" s="726"/>
      <c r="H27" s="254" t="s">
        <v>300</v>
      </c>
      <c r="I27" s="223"/>
      <c r="J27" s="254" t="s">
        <v>301</v>
      </c>
      <c r="K27" s="221"/>
    </row>
    <row r="30" spans="1:11">
      <c r="A30" s="167" t="s">
        <v>316</v>
      </c>
    </row>
    <row r="31" spans="1:11" ht="3.75" customHeight="1"/>
    <row r="32" spans="1:11">
      <c r="A32" s="697" t="s">
        <v>63</v>
      </c>
      <c r="B32" s="858" t="s">
        <v>502</v>
      </c>
      <c r="C32" s="859"/>
      <c r="D32" s="729"/>
      <c r="E32" s="698" t="s">
        <v>503</v>
      </c>
      <c r="F32" s="699"/>
      <c r="G32" s="700"/>
      <c r="H32" s="697" t="s">
        <v>282</v>
      </c>
      <c r="I32" s="792" t="s">
        <v>397</v>
      </c>
      <c r="J32" s="792"/>
      <c r="K32" s="792"/>
    </row>
    <row r="33" spans="1:11" ht="18.75" customHeight="1">
      <c r="A33" s="840"/>
      <c r="B33" s="836" t="s">
        <v>496</v>
      </c>
      <c r="C33" s="264"/>
      <c r="D33" s="264"/>
      <c r="E33" s="695" t="s">
        <v>498</v>
      </c>
      <c r="F33" s="697" t="s">
        <v>578</v>
      </c>
      <c r="G33" s="756" t="s">
        <v>279</v>
      </c>
      <c r="H33" s="840"/>
      <c r="I33" s="792"/>
      <c r="J33" s="792"/>
      <c r="K33" s="792"/>
    </row>
    <row r="34" spans="1:11" ht="18.75" customHeight="1">
      <c r="A34" s="696"/>
      <c r="B34" s="837"/>
      <c r="C34" s="222" t="s">
        <v>497</v>
      </c>
      <c r="D34" s="222" t="s">
        <v>617</v>
      </c>
      <c r="E34" s="838"/>
      <c r="F34" s="696"/>
      <c r="G34" s="758"/>
      <c r="H34" s="696"/>
      <c r="I34" s="792"/>
      <c r="J34" s="792"/>
      <c r="K34" s="792"/>
    </row>
    <row r="35" spans="1:11" ht="30" customHeight="1">
      <c r="A35" s="386" t="s">
        <v>640</v>
      </c>
      <c r="B35" s="351"/>
      <c r="C35" s="351"/>
      <c r="D35" s="351"/>
      <c r="E35" s="351"/>
      <c r="F35" s="351"/>
      <c r="G35" s="351"/>
      <c r="H35" s="178" t="str">
        <f>IF(SUM(B35+E35+F35+G35)=0,"",SUM(B35+E35+F35+G35))</f>
        <v/>
      </c>
      <c r="I35" s="796"/>
      <c r="J35" s="797"/>
      <c r="K35" s="798"/>
    </row>
    <row r="36" spans="1:11" ht="15" customHeight="1">
      <c r="A36" s="839" t="s">
        <v>641</v>
      </c>
      <c r="B36" s="454"/>
      <c r="C36" s="454"/>
      <c r="D36" s="454"/>
      <c r="E36" s="454"/>
      <c r="F36" s="454"/>
      <c r="G36" s="454"/>
      <c r="H36" s="179" t="str">
        <f t="shared" ref="H36:H37" si="0">IF(SUM(B36+E36+F36+G36)=0,"",SUM(B36+E36+F36+G36))</f>
        <v/>
      </c>
      <c r="I36" s="799"/>
      <c r="J36" s="800"/>
      <c r="K36" s="801"/>
    </row>
    <row r="37" spans="1:11" ht="15" customHeight="1">
      <c r="A37" s="694"/>
      <c r="B37" s="356"/>
      <c r="C37" s="356"/>
      <c r="D37" s="356"/>
      <c r="E37" s="356"/>
      <c r="F37" s="356"/>
      <c r="G37" s="356"/>
      <c r="H37" s="180" t="str">
        <f t="shared" si="0"/>
        <v/>
      </c>
      <c r="I37" s="802"/>
      <c r="J37" s="803"/>
      <c r="K37" s="804"/>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08"/>
      <c r="B42" s="709"/>
      <c r="C42" s="709"/>
      <c r="D42" s="709"/>
      <c r="E42" s="709"/>
      <c r="F42" s="709"/>
      <c r="G42" s="709"/>
      <c r="H42" s="709"/>
      <c r="I42" s="709"/>
      <c r="J42" s="709"/>
      <c r="K42" s="710"/>
    </row>
    <row r="43" spans="1:11" ht="18.75" customHeight="1">
      <c r="A43" s="711"/>
      <c r="B43" s="712"/>
      <c r="C43" s="712"/>
      <c r="D43" s="712"/>
      <c r="E43" s="712"/>
      <c r="F43" s="712"/>
      <c r="G43" s="712"/>
      <c r="H43" s="712"/>
      <c r="I43" s="712"/>
      <c r="J43" s="712"/>
      <c r="K43" s="713"/>
    </row>
    <row r="44" spans="1:11" ht="18.75" customHeight="1">
      <c r="A44" s="711"/>
      <c r="B44" s="712"/>
      <c r="C44" s="712"/>
      <c r="D44" s="712"/>
      <c r="E44" s="712"/>
      <c r="F44" s="712"/>
      <c r="G44" s="712"/>
      <c r="H44" s="712"/>
      <c r="I44" s="712"/>
      <c r="J44" s="712"/>
      <c r="K44" s="713"/>
    </row>
    <row r="45" spans="1:11" ht="18.75" customHeight="1">
      <c r="A45" s="714"/>
      <c r="B45" s="715"/>
      <c r="C45" s="715"/>
      <c r="D45" s="715"/>
      <c r="E45" s="715"/>
      <c r="F45" s="715"/>
      <c r="G45" s="715"/>
      <c r="H45" s="715"/>
      <c r="I45" s="715"/>
      <c r="J45" s="715"/>
      <c r="K45" s="716"/>
    </row>
    <row r="48" spans="1:11">
      <c r="A48" s="167" t="s">
        <v>444</v>
      </c>
    </row>
    <row r="49" spans="1:11" ht="3.75" customHeight="1"/>
    <row r="50" spans="1:11" ht="18.75" customHeight="1">
      <c r="A50" s="755" t="s">
        <v>495</v>
      </c>
      <c r="B50" s="756"/>
      <c r="C50" s="865"/>
      <c r="D50" s="866"/>
      <c r="E50" s="867"/>
    </row>
    <row r="51" spans="1:11" ht="18.75" customHeight="1">
      <c r="A51" s="218" t="s">
        <v>499</v>
      </c>
      <c r="B51" s="265"/>
      <c r="C51" s="265"/>
      <c r="D51" s="265"/>
      <c r="E51" s="265"/>
      <c r="F51" s="265"/>
      <c r="G51" s="265"/>
      <c r="H51" s="265"/>
      <c r="I51" s="265"/>
      <c r="J51" s="265"/>
      <c r="K51" s="219"/>
    </row>
    <row r="52" spans="1:11" ht="18.75" customHeight="1">
      <c r="A52" s="871" t="s">
        <v>493</v>
      </c>
      <c r="B52" s="872"/>
      <c r="C52" s="872"/>
      <c r="D52" s="872"/>
      <c r="E52" s="872"/>
      <c r="F52" s="872"/>
      <c r="G52" s="872"/>
      <c r="H52" s="872"/>
      <c r="I52" s="872"/>
      <c r="J52" s="872"/>
      <c r="K52" s="873"/>
    </row>
    <row r="53" spans="1:11" ht="18.75" customHeight="1">
      <c r="A53" s="227"/>
      <c r="B53" s="708"/>
      <c r="C53" s="709"/>
      <c r="D53" s="709"/>
      <c r="E53" s="709"/>
      <c r="F53" s="709"/>
      <c r="G53" s="709"/>
      <c r="H53" s="709"/>
      <c r="I53" s="709"/>
      <c r="J53" s="709"/>
      <c r="K53" s="710"/>
    </row>
    <row r="54" spans="1:11" ht="18.75" customHeight="1">
      <c r="A54" s="227"/>
      <c r="B54" s="711"/>
      <c r="C54" s="712"/>
      <c r="D54" s="712"/>
      <c r="E54" s="712"/>
      <c r="F54" s="712"/>
      <c r="G54" s="712"/>
      <c r="H54" s="712"/>
      <c r="I54" s="712"/>
      <c r="J54" s="712"/>
      <c r="K54" s="713"/>
    </row>
    <row r="55" spans="1:11" ht="18.75" customHeight="1">
      <c r="A55" s="227"/>
      <c r="B55" s="714"/>
      <c r="C55" s="715"/>
      <c r="D55" s="715"/>
      <c r="E55" s="715"/>
      <c r="F55" s="715"/>
      <c r="G55" s="715"/>
      <c r="H55" s="715"/>
      <c r="I55" s="715"/>
      <c r="J55" s="715"/>
      <c r="K55" s="716"/>
    </row>
    <row r="56" spans="1:11" ht="8.25" customHeight="1">
      <c r="A56" s="195"/>
      <c r="B56" s="196"/>
      <c r="C56" s="196"/>
      <c r="D56" s="196"/>
      <c r="E56" s="196"/>
      <c r="F56" s="196"/>
      <c r="G56" s="196"/>
      <c r="H56" s="196"/>
      <c r="I56" s="196"/>
      <c r="J56" s="196"/>
      <c r="K56" s="266"/>
    </row>
    <row r="57" spans="1:11" ht="30" customHeight="1">
      <c r="A57" s="868" t="s">
        <v>494</v>
      </c>
      <c r="B57" s="869"/>
      <c r="C57" s="869"/>
      <c r="D57" s="869"/>
      <c r="E57" s="869"/>
      <c r="F57" s="869"/>
      <c r="G57" s="869"/>
      <c r="H57" s="869"/>
      <c r="I57" s="869"/>
      <c r="J57" s="869"/>
      <c r="K57" s="870"/>
    </row>
    <row r="58" spans="1:11" ht="18.75" customHeight="1">
      <c r="A58" s="227"/>
      <c r="B58" s="708"/>
      <c r="C58" s="709"/>
      <c r="D58" s="709"/>
      <c r="E58" s="709"/>
      <c r="F58" s="709"/>
      <c r="G58" s="709"/>
      <c r="H58" s="709"/>
      <c r="I58" s="709"/>
      <c r="J58" s="709"/>
      <c r="K58" s="710"/>
    </row>
    <row r="59" spans="1:11" ht="18.75" customHeight="1">
      <c r="A59" s="227"/>
      <c r="B59" s="711"/>
      <c r="C59" s="712"/>
      <c r="D59" s="712"/>
      <c r="E59" s="712"/>
      <c r="F59" s="712"/>
      <c r="G59" s="712"/>
      <c r="H59" s="712"/>
      <c r="I59" s="712"/>
      <c r="J59" s="712"/>
      <c r="K59" s="713"/>
    </row>
    <row r="60" spans="1:11" ht="18.75" customHeight="1">
      <c r="A60" s="228"/>
      <c r="B60" s="714"/>
      <c r="C60" s="715"/>
      <c r="D60" s="715"/>
      <c r="E60" s="715"/>
      <c r="F60" s="715"/>
      <c r="G60" s="715"/>
      <c r="H60" s="715"/>
      <c r="I60" s="715"/>
      <c r="J60" s="715"/>
      <c r="K60" s="716"/>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6953125" style="167" customWidth="1"/>
    <col min="2" max="18" width="10" style="167" customWidth="1"/>
    <col min="19" max="16384" width="9" style="167"/>
  </cols>
  <sheetData>
    <row r="1" spans="1:11">
      <c r="A1" s="167" t="s">
        <v>500</v>
      </c>
    </row>
    <row r="2" spans="1:11" ht="18" customHeight="1">
      <c r="A2" s="688" t="s">
        <v>285</v>
      </c>
      <c r="B2" s="688"/>
      <c r="C2" s="688"/>
      <c r="D2" s="688"/>
      <c r="E2" s="688"/>
      <c r="F2" s="688"/>
      <c r="G2" s="688"/>
      <c r="H2" s="688"/>
      <c r="I2" s="688"/>
      <c r="J2" s="688"/>
      <c r="K2" s="688"/>
    </row>
    <row r="5" spans="1:11" ht="18.75" customHeight="1">
      <c r="A5" s="221" t="s">
        <v>86</v>
      </c>
      <c r="B5" s="692" t="s">
        <v>501</v>
      </c>
      <c r="C5" s="692"/>
      <c r="D5" s="692"/>
      <c r="E5" s="692"/>
      <c r="F5" s="692"/>
    </row>
    <row r="6" spans="1:11" ht="12" customHeight="1">
      <c r="A6" s="220"/>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1"/>
      <c r="C16" s="740"/>
      <c r="D16" s="740"/>
      <c r="E16" s="740"/>
      <c r="F16" s="722"/>
      <c r="G16" s="702"/>
      <c r="H16" s="819"/>
      <c r="I16" s="819"/>
      <c r="J16" s="819"/>
      <c r="K16" s="703"/>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21" t="s">
        <v>294</v>
      </c>
      <c r="C20" s="692" t="s">
        <v>295</v>
      </c>
      <c r="D20" s="692"/>
      <c r="E20" s="692"/>
      <c r="F20" s="692"/>
      <c r="G20" s="692"/>
      <c r="H20" s="692"/>
      <c r="I20" s="692"/>
      <c r="J20" s="692"/>
      <c r="K20" s="692"/>
    </row>
    <row r="21" spans="1:11">
      <c r="A21" s="717"/>
      <c r="B21" s="694"/>
      <c r="C21" s="221" t="s">
        <v>296</v>
      </c>
      <c r="D21" s="221" t="s">
        <v>297</v>
      </c>
      <c r="E21" s="221" t="s">
        <v>298</v>
      </c>
      <c r="F21" s="702" t="s">
        <v>291</v>
      </c>
      <c r="G21" s="703"/>
      <c r="H21" s="689" t="s">
        <v>299</v>
      </c>
      <c r="I21" s="689"/>
      <c r="J21" s="689"/>
      <c r="K21" s="689"/>
    </row>
    <row r="22" spans="1:11" ht="18.75" customHeight="1">
      <c r="A22" s="717"/>
      <c r="B22" s="694"/>
      <c r="C22" s="350"/>
      <c r="D22" s="351"/>
      <c r="E22" s="352"/>
      <c r="F22" s="701"/>
      <c r="G22" s="701"/>
      <c r="H22" s="254" t="s">
        <v>300</v>
      </c>
      <c r="I22" s="353"/>
      <c r="J22" s="254" t="s">
        <v>301</v>
      </c>
      <c r="K22" s="354"/>
    </row>
    <row r="23" spans="1:11" ht="18.75" customHeight="1">
      <c r="A23" s="717"/>
      <c r="B23" s="694"/>
      <c r="C23" s="350"/>
      <c r="D23" s="351"/>
      <c r="E23" s="352"/>
      <c r="F23" s="701"/>
      <c r="G23" s="701"/>
      <c r="H23" s="254" t="s">
        <v>300</v>
      </c>
      <c r="I23" s="353"/>
      <c r="J23" s="254" t="s">
        <v>301</v>
      </c>
      <c r="K23" s="354"/>
    </row>
    <row r="26" spans="1:11">
      <c r="A26" s="167" t="s">
        <v>316</v>
      </c>
    </row>
    <row r="27" spans="1:11" ht="3.75" customHeight="1"/>
    <row r="28" spans="1:11">
      <c r="A28" s="697" t="s">
        <v>63</v>
      </c>
      <c r="B28" s="858" t="s">
        <v>362</v>
      </c>
      <c r="C28" s="859"/>
      <c r="D28" s="859"/>
      <c r="E28" s="729"/>
      <c r="F28" s="858" t="s">
        <v>511</v>
      </c>
      <c r="G28" s="859"/>
      <c r="H28" s="859"/>
      <c r="I28" s="859"/>
      <c r="J28" s="729"/>
      <c r="K28" s="697" t="s">
        <v>282</v>
      </c>
    </row>
    <row r="29" spans="1:11" ht="13.5" customHeight="1">
      <c r="A29" s="840"/>
      <c r="B29" s="874" t="s">
        <v>425</v>
      </c>
      <c r="C29" s="874" t="s">
        <v>510</v>
      </c>
      <c r="D29" s="874" t="s">
        <v>441</v>
      </c>
      <c r="E29" s="874" t="s">
        <v>279</v>
      </c>
      <c r="F29" s="877" t="s">
        <v>512</v>
      </c>
      <c r="G29" s="269"/>
      <c r="H29" s="695" t="s">
        <v>498</v>
      </c>
      <c r="I29" s="695" t="s">
        <v>578</v>
      </c>
      <c r="J29" s="875" t="s">
        <v>279</v>
      </c>
      <c r="K29" s="840"/>
    </row>
    <row r="30" spans="1:11" ht="24">
      <c r="A30" s="696"/>
      <c r="B30" s="874"/>
      <c r="C30" s="874"/>
      <c r="D30" s="874"/>
      <c r="E30" s="874"/>
      <c r="F30" s="878"/>
      <c r="G30" s="258" t="s">
        <v>570</v>
      </c>
      <c r="H30" s="838"/>
      <c r="I30" s="838"/>
      <c r="J30" s="876"/>
      <c r="K30" s="696"/>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9" t="s">
        <v>638</v>
      </c>
      <c r="B32" s="454"/>
      <c r="C32" s="454"/>
      <c r="D32" s="454"/>
      <c r="E32" s="454"/>
      <c r="F32" s="455"/>
      <c r="G32" s="454"/>
      <c r="H32" s="454"/>
      <c r="I32" s="454"/>
      <c r="J32" s="454"/>
      <c r="K32" s="179" t="str">
        <f t="shared" ref="K32:K33" si="0">IF(SUM(B32+C32+D32+E32+F32+H32+I32+J32)=0,"",SUM(B32+C32+D32+E32+F32+H32+I32+J32))</f>
        <v/>
      </c>
    </row>
    <row r="33" spans="1:11" ht="15" customHeight="1">
      <c r="A33" s="689"/>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6" t="s">
        <v>517</v>
      </c>
      <c r="B47" s="795"/>
      <c r="C47" s="372" t="s">
        <v>633</v>
      </c>
      <c r="D47" s="342" t="s">
        <v>632</v>
      </c>
      <c r="E47" s="371" t="s">
        <v>633</v>
      </c>
      <c r="F47" s="344"/>
      <c r="G47" s="792" t="s">
        <v>529</v>
      </c>
      <c r="H47" s="792"/>
      <c r="I47" s="883"/>
      <c r="J47" s="883"/>
      <c r="K47" s="883"/>
    </row>
    <row r="48" spans="1:11" ht="18.75" customHeight="1">
      <c r="A48" s="706" t="s">
        <v>528</v>
      </c>
      <c r="B48" s="795"/>
      <c r="C48" s="372"/>
      <c r="D48" s="223" t="s">
        <v>539</v>
      </c>
      <c r="E48" s="888"/>
      <c r="F48" s="890"/>
      <c r="G48" s="792" t="s">
        <v>530</v>
      </c>
      <c r="H48" s="792"/>
      <c r="I48" s="884"/>
      <c r="J48" s="884"/>
      <c r="K48" s="884"/>
    </row>
    <row r="49" spans="1:11" ht="18.75" customHeight="1">
      <c r="A49" s="755" t="s">
        <v>531</v>
      </c>
      <c r="B49" s="795"/>
      <c r="C49" s="693"/>
      <c r="D49" s="693"/>
      <c r="E49" s="693"/>
      <c r="F49" s="693"/>
      <c r="G49" s="693"/>
      <c r="H49" s="693"/>
      <c r="I49" s="693"/>
      <c r="J49" s="693"/>
      <c r="K49" s="693"/>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75"/>
      <c r="E51" s="775"/>
      <c r="F51" s="775"/>
      <c r="G51" s="775"/>
      <c r="H51" s="775"/>
      <c r="I51" s="775"/>
      <c r="J51" s="775"/>
      <c r="K51" s="775"/>
    </row>
    <row r="52" spans="1:11" ht="18.75" customHeight="1">
      <c r="A52" s="513"/>
      <c r="B52" s="512"/>
      <c r="C52" s="221" t="s">
        <v>455</v>
      </c>
      <c r="D52" s="775"/>
      <c r="E52" s="775"/>
      <c r="F52" s="775"/>
      <c r="G52" s="775"/>
      <c r="H52" s="775"/>
      <c r="I52" s="775"/>
      <c r="J52" s="775"/>
      <c r="K52" s="775"/>
    </row>
    <row r="53" spans="1:11" ht="18.75" customHeight="1">
      <c r="A53" s="268"/>
      <c r="B53" s="510" t="s">
        <v>523</v>
      </c>
      <c r="C53" s="211"/>
      <c r="D53" s="225"/>
      <c r="E53" s="888"/>
      <c r="F53" s="889"/>
      <c r="G53" s="889"/>
      <c r="H53" s="889"/>
      <c r="I53" s="889"/>
      <c r="J53" s="889"/>
      <c r="K53" s="890"/>
    </row>
    <row r="54" spans="1:11" ht="18.75" customHeight="1">
      <c r="A54" s="218" t="s">
        <v>524</v>
      </c>
      <c r="B54" s="265"/>
      <c r="C54" s="265"/>
      <c r="D54" s="238"/>
      <c r="E54" s="891"/>
      <c r="F54" s="891"/>
      <c r="G54" s="891"/>
      <c r="H54" s="891"/>
      <c r="I54" s="265"/>
      <c r="J54" s="265"/>
      <c r="K54" s="219"/>
    </row>
    <row r="55" spans="1:11" ht="18.75" customHeight="1">
      <c r="A55" s="202"/>
      <c r="B55" s="221" t="s">
        <v>340</v>
      </c>
      <c r="C55" s="741"/>
      <c r="D55" s="742"/>
      <c r="E55" s="742"/>
      <c r="F55" s="882"/>
      <c r="G55" s="221" t="s">
        <v>272</v>
      </c>
      <c r="H55" s="741"/>
      <c r="I55" s="742"/>
      <c r="J55" s="742"/>
      <c r="K55" s="882"/>
    </row>
    <row r="56" spans="1:11" ht="18.75" customHeight="1">
      <c r="A56" s="195"/>
      <c r="B56" s="224" t="s">
        <v>288</v>
      </c>
      <c r="C56" s="741"/>
      <c r="D56" s="882"/>
      <c r="E56" s="167" t="s">
        <v>343</v>
      </c>
      <c r="F56" s="221" t="s">
        <v>341</v>
      </c>
      <c r="G56" s="741"/>
      <c r="H56" s="742"/>
      <c r="I56" s="225" t="s">
        <v>342</v>
      </c>
      <c r="J56" s="196"/>
      <c r="K56" s="266"/>
    </row>
    <row r="57" spans="1:11" ht="18.75" customHeight="1">
      <c r="A57" s="195"/>
      <c r="B57" s="726" t="s">
        <v>526</v>
      </c>
      <c r="C57" s="726"/>
      <c r="D57" s="726"/>
      <c r="E57" s="726"/>
      <c r="F57" s="853"/>
      <c r="G57" s="854"/>
      <c r="H57" s="854"/>
      <c r="I57" s="855"/>
      <c r="J57" s="196"/>
      <c r="K57" s="266"/>
    </row>
    <row r="58" spans="1:11" ht="18.75" customHeight="1">
      <c r="A58" s="195"/>
      <c r="B58" s="880" t="s">
        <v>527</v>
      </c>
      <c r="C58" s="881"/>
      <c r="D58" s="881"/>
      <c r="E58" s="881"/>
      <c r="F58" s="727" t="s">
        <v>335</v>
      </c>
      <c r="G58" s="728"/>
      <c r="H58" s="885"/>
      <c r="I58" s="886"/>
      <c r="J58" s="887"/>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30"/>
      <c r="E60" s="731"/>
      <c r="F60" s="879" t="s">
        <v>334</v>
      </c>
      <c r="G60" s="731"/>
      <c r="H60" s="735"/>
      <c r="I60" s="735"/>
      <c r="J60" s="736"/>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6953125" style="167" customWidth="1"/>
    <col min="2" max="18" width="10" style="167" customWidth="1"/>
    <col min="19" max="16384" width="9" style="167"/>
  </cols>
  <sheetData>
    <row r="1" spans="1:11">
      <c r="A1" s="167" t="s">
        <v>535</v>
      </c>
    </row>
    <row r="2" spans="1:11" ht="18" customHeight="1">
      <c r="A2" s="688" t="s">
        <v>285</v>
      </c>
      <c r="B2" s="688"/>
      <c r="C2" s="688"/>
      <c r="D2" s="688"/>
      <c r="E2" s="688"/>
      <c r="F2" s="688"/>
      <c r="G2" s="688"/>
      <c r="H2" s="688"/>
      <c r="I2" s="688"/>
      <c r="J2" s="688"/>
      <c r="K2" s="688"/>
    </row>
    <row r="5" spans="1:11" ht="18.75" customHeight="1">
      <c r="A5" s="221" t="s">
        <v>86</v>
      </c>
      <c r="B5" s="692" t="s">
        <v>536</v>
      </c>
      <c r="C5" s="692"/>
      <c r="D5" s="692"/>
      <c r="E5" s="692"/>
      <c r="F5" s="692"/>
    </row>
    <row r="6" spans="1:11" ht="12" customHeight="1">
      <c r="A6" s="220"/>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4"/>
      <c r="C16" s="694"/>
      <c r="D16" s="694"/>
      <c r="E16" s="694"/>
      <c r="F16" s="694"/>
      <c r="G16" s="702"/>
      <c r="H16" s="819"/>
      <c r="I16" s="819"/>
      <c r="J16" s="819"/>
      <c r="K16" s="703"/>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21" t="s">
        <v>294</v>
      </c>
      <c r="C20" s="692" t="s">
        <v>295</v>
      </c>
      <c r="D20" s="692"/>
      <c r="E20" s="692"/>
      <c r="F20" s="692"/>
      <c r="G20" s="692"/>
      <c r="H20" s="692"/>
      <c r="I20" s="692"/>
      <c r="J20" s="692"/>
      <c r="K20" s="692"/>
    </row>
    <row r="21" spans="1:11">
      <c r="A21" s="717"/>
      <c r="B21" s="694"/>
      <c r="C21" s="221" t="s">
        <v>296</v>
      </c>
      <c r="D21" s="221" t="s">
        <v>297</v>
      </c>
      <c r="E21" s="221" t="s">
        <v>298</v>
      </c>
      <c r="F21" s="702" t="s">
        <v>291</v>
      </c>
      <c r="G21" s="703"/>
      <c r="H21" s="689" t="s">
        <v>299</v>
      </c>
      <c r="I21" s="689"/>
      <c r="J21" s="689"/>
      <c r="K21" s="689"/>
    </row>
    <row r="22" spans="1:11" ht="18.75" customHeight="1">
      <c r="A22" s="717"/>
      <c r="B22" s="694"/>
      <c r="C22" s="350"/>
      <c r="D22" s="351"/>
      <c r="E22" s="352"/>
      <c r="F22" s="701"/>
      <c r="G22" s="701"/>
      <c r="H22" s="254" t="s">
        <v>300</v>
      </c>
      <c r="I22" s="353"/>
      <c r="J22" s="254" t="s">
        <v>301</v>
      </c>
      <c r="K22" s="354"/>
    </row>
    <row r="23" spans="1:11" ht="18.75" customHeight="1">
      <c r="A23" s="717"/>
      <c r="B23" s="694"/>
      <c r="C23" s="350"/>
      <c r="D23" s="351"/>
      <c r="E23" s="352"/>
      <c r="F23" s="701"/>
      <c r="G23" s="701"/>
      <c r="H23" s="254" t="s">
        <v>300</v>
      </c>
      <c r="I23" s="353"/>
      <c r="J23" s="254" t="s">
        <v>301</v>
      </c>
      <c r="K23" s="354"/>
    </row>
    <row r="26" spans="1:11">
      <c r="A26" s="167" t="s">
        <v>316</v>
      </c>
    </row>
    <row r="27" spans="1:11" ht="3.75" customHeight="1"/>
    <row r="28" spans="1:11">
      <c r="A28" s="697" t="s">
        <v>63</v>
      </c>
      <c r="B28" s="858" t="s">
        <v>362</v>
      </c>
      <c r="C28" s="859"/>
      <c r="D28" s="859"/>
      <c r="E28" s="729"/>
      <c r="F28" s="858" t="s">
        <v>511</v>
      </c>
      <c r="G28" s="859"/>
      <c r="H28" s="859"/>
      <c r="I28" s="859"/>
      <c r="J28" s="729"/>
      <c r="K28" s="697" t="s">
        <v>282</v>
      </c>
    </row>
    <row r="29" spans="1:11" ht="13.5" customHeight="1">
      <c r="A29" s="840"/>
      <c r="B29" s="874" t="s">
        <v>425</v>
      </c>
      <c r="C29" s="874" t="s">
        <v>510</v>
      </c>
      <c r="D29" s="874" t="s">
        <v>441</v>
      </c>
      <c r="E29" s="874" t="s">
        <v>279</v>
      </c>
      <c r="F29" s="877" t="s">
        <v>512</v>
      </c>
      <c r="G29" s="269"/>
      <c r="H29" s="695" t="s">
        <v>498</v>
      </c>
      <c r="I29" s="695" t="s">
        <v>578</v>
      </c>
      <c r="J29" s="875" t="s">
        <v>279</v>
      </c>
      <c r="K29" s="840"/>
    </row>
    <row r="30" spans="1:11" ht="24">
      <c r="A30" s="696"/>
      <c r="B30" s="874"/>
      <c r="C30" s="874"/>
      <c r="D30" s="874"/>
      <c r="E30" s="874"/>
      <c r="F30" s="878"/>
      <c r="G30" s="258" t="s">
        <v>570</v>
      </c>
      <c r="H30" s="838"/>
      <c r="I30" s="838"/>
      <c r="J30" s="876"/>
      <c r="K30" s="696"/>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9" t="s">
        <v>638</v>
      </c>
      <c r="B32" s="454"/>
      <c r="C32" s="454"/>
      <c r="D32" s="454"/>
      <c r="E32" s="454"/>
      <c r="F32" s="455"/>
      <c r="G32" s="454"/>
      <c r="H32" s="454"/>
      <c r="I32" s="454"/>
      <c r="J32" s="454"/>
      <c r="K32" s="179" t="str">
        <f t="shared" ref="K32:K33" si="0">IF(SUM(B32+C32+D32+E32+F32+H32+I32+J32)=0,"",SUM(B32+C32+D32+E32+F32+H32+I32+J32))</f>
        <v/>
      </c>
    </row>
    <row r="33" spans="1:11" ht="15" customHeight="1">
      <c r="A33" s="689"/>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6" t="s">
        <v>517</v>
      </c>
      <c r="B47" s="795"/>
      <c r="C47" s="372" t="s">
        <v>633</v>
      </c>
      <c r="D47" s="342" t="s">
        <v>632</v>
      </c>
      <c r="E47" s="371" t="s">
        <v>633</v>
      </c>
      <c r="F47" s="344"/>
      <c r="G47" s="792" t="s">
        <v>529</v>
      </c>
      <c r="H47" s="792"/>
      <c r="I47" s="883"/>
      <c r="J47" s="883"/>
      <c r="K47" s="883"/>
    </row>
    <row r="48" spans="1:11" ht="18.75" customHeight="1">
      <c r="A48" s="706" t="s">
        <v>528</v>
      </c>
      <c r="B48" s="795"/>
      <c r="C48" s="372"/>
      <c r="D48" s="223" t="s">
        <v>539</v>
      </c>
      <c r="E48" s="888"/>
      <c r="F48" s="890"/>
      <c r="G48" s="792" t="s">
        <v>530</v>
      </c>
      <c r="H48" s="792"/>
      <c r="I48" s="884"/>
      <c r="J48" s="884"/>
      <c r="K48" s="884"/>
    </row>
    <row r="49" spans="1:11" ht="18.75" customHeight="1">
      <c r="A49" s="727" t="s">
        <v>545</v>
      </c>
      <c r="B49" s="892"/>
      <c r="C49" s="892"/>
      <c r="D49" s="892"/>
      <c r="E49" s="892"/>
      <c r="F49" s="892"/>
      <c r="G49" s="892"/>
      <c r="H49" s="892"/>
      <c r="I49" s="892"/>
      <c r="J49" s="892"/>
      <c r="K49" s="728"/>
    </row>
    <row r="50" spans="1:11" ht="18.75" customHeight="1">
      <c r="A50" s="195"/>
      <c r="B50" s="689" t="s">
        <v>540</v>
      </c>
      <c r="C50" s="689"/>
      <c r="D50" s="277" t="s">
        <v>542</v>
      </c>
      <c r="E50" s="375"/>
      <c r="F50" s="277" t="s">
        <v>543</v>
      </c>
      <c r="G50" s="375"/>
      <c r="H50" s="277" t="s">
        <v>544</v>
      </c>
      <c r="I50" s="375"/>
      <c r="J50" s="265"/>
      <c r="K50" s="219"/>
    </row>
    <row r="51" spans="1:11" ht="18.75" customHeight="1">
      <c r="A51" s="195"/>
      <c r="B51" s="689" t="s">
        <v>541</v>
      </c>
      <c r="C51" s="689"/>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741"/>
      <c r="D53" s="742"/>
      <c r="E53" s="742"/>
      <c r="F53" s="882"/>
      <c r="G53" s="221" t="s">
        <v>272</v>
      </c>
      <c r="H53" s="741"/>
      <c r="I53" s="742"/>
      <c r="J53" s="742"/>
      <c r="K53" s="882"/>
    </row>
    <row r="54" spans="1:11" ht="18.75" customHeight="1">
      <c r="A54" s="195"/>
      <c r="B54" s="224" t="s">
        <v>288</v>
      </c>
      <c r="C54" s="741"/>
      <c r="D54" s="882"/>
      <c r="E54" s="196" t="s">
        <v>343</v>
      </c>
      <c r="F54" s="221" t="s">
        <v>341</v>
      </c>
      <c r="G54" s="741"/>
      <c r="H54" s="742"/>
      <c r="I54" s="225" t="s">
        <v>342</v>
      </c>
      <c r="J54" s="196"/>
      <c r="K54" s="266"/>
    </row>
    <row r="55" spans="1:11" ht="18.75" customHeight="1">
      <c r="A55" s="226"/>
      <c r="B55" s="726" t="s">
        <v>526</v>
      </c>
      <c r="C55" s="726"/>
      <c r="D55" s="726"/>
      <c r="E55" s="726"/>
      <c r="F55" s="853"/>
      <c r="G55" s="854"/>
      <c r="H55" s="854"/>
      <c r="I55" s="855"/>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6953125" style="167" customWidth="1"/>
    <col min="2" max="18" width="10" style="167" customWidth="1"/>
    <col min="19" max="16384" width="9" style="167"/>
  </cols>
  <sheetData>
    <row r="1" spans="1:11">
      <c r="A1" s="167" t="s">
        <v>547</v>
      </c>
    </row>
    <row r="2" spans="1:11" ht="18" customHeight="1">
      <c r="A2" s="688" t="s">
        <v>285</v>
      </c>
      <c r="B2" s="688"/>
      <c r="C2" s="688"/>
      <c r="D2" s="688"/>
      <c r="E2" s="688"/>
      <c r="F2" s="688"/>
      <c r="G2" s="688"/>
      <c r="H2" s="688"/>
      <c r="I2" s="688"/>
      <c r="J2" s="688"/>
      <c r="K2" s="688"/>
    </row>
    <row r="5" spans="1:11" ht="18.75" customHeight="1">
      <c r="A5" s="221" t="s">
        <v>86</v>
      </c>
      <c r="B5" s="692" t="s">
        <v>548</v>
      </c>
      <c r="C5" s="692"/>
      <c r="D5" s="692"/>
      <c r="E5" s="692"/>
      <c r="F5" s="692"/>
    </row>
    <row r="6" spans="1:11" ht="12" customHeight="1">
      <c r="A6" s="220"/>
      <c r="B6" s="177"/>
      <c r="C6" s="177"/>
      <c r="D6" s="177"/>
      <c r="E6" s="177"/>
      <c r="F6" s="177"/>
    </row>
    <row r="8" spans="1:11">
      <c r="A8" s="692" t="s">
        <v>340</v>
      </c>
      <c r="B8" s="692"/>
      <c r="C8" s="692"/>
      <c r="D8" s="692" t="s">
        <v>466</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4"/>
      <c r="C16" s="694"/>
      <c r="D16" s="694"/>
      <c r="E16" s="694"/>
      <c r="F16" s="694"/>
      <c r="G16" s="721"/>
      <c r="H16" s="740"/>
      <c r="I16" s="740"/>
      <c r="J16" s="740"/>
      <c r="K16" s="722"/>
    </row>
    <row r="17" spans="1:11" ht="18.75" customHeight="1">
      <c r="A17" s="221" t="s">
        <v>549</v>
      </c>
      <c r="B17" s="694"/>
      <c r="C17" s="694"/>
      <c r="D17" s="694"/>
      <c r="E17" s="694"/>
      <c r="F17" s="694"/>
      <c r="G17" s="702"/>
      <c r="H17" s="819"/>
      <c r="I17" s="819"/>
      <c r="J17" s="819"/>
      <c r="K17" s="703"/>
    </row>
    <row r="18" spans="1:11" ht="12" customHeight="1">
      <c r="A18" s="689" t="s">
        <v>550</v>
      </c>
      <c r="B18" s="847"/>
      <c r="C18" s="848"/>
      <c r="D18" s="848"/>
      <c r="E18" s="848"/>
      <c r="F18" s="849"/>
      <c r="G18" s="764" t="s">
        <v>490</v>
      </c>
      <c r="H18" s="765"/>
      <c r="I18" s="765"/>
      <c r="J18" s="765"/>
      <c r="K18" s="812"/>
    </row>
    <row r="19" spans="1:11" ht="19.5" customHeight="1">
      <c r="A19" s="689"/>
      <c r="B19" s="752"/>
      <c r="C19" s="753"/>
      <c r="D19" s="753"/>
      <c r="E19" s="753"/>
      <c r="F19" s="754"/>
      <c r="G19" s="704" t="s">
        <v>551</v>
      </c>
      <c r="H19" s="807"/>
      <c r="I19" s="853"/>
      <c r="J19" s="854"/>
      <c r="K19" s="855"/>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293</v>
      </c>
      <c r="B22" s="221" t="s">
        <v>294</v>
      </c>
      <c r="C22" s="692" t="s">
        <v>295</v>
      </c>
      <c r="D22" s="692"/>
      <c r="E22" s="692"/>
      <c r="F22" s="692"/>
      <c r="G22" s="692"/>
      <c r="H22" s="692"/>
      <c r="I22" s="692"/>
      <c r="J22" s="692"/>
      <c r="K22" s="692"/>
    </row>
    <row r="23" spans="1:11">
      <c r="A23" s="717"/>
      <c r="B23" s="694"/>
      <c r="C23" s="221" t="s">
        <v>296</v>
      </c>
      <c r="D23" s="221" t="s">
        <v>297</v>
      </c>
      <c r="E23" s="221" t="s">
        <v>298</v>
      </c>
      <c r="F23" s="702" t="s">
        <v>291</v>
      </c>
      <c r="G23" s="703"/>
      <c r="H23" s="689" t="s">
        <v>299</v>
      </c>
      <c r="I23" s="689"/>
      <c r="J23" s="689"/>
      <c r="K23" s="689"/>
    </row>
    <row r="24" spans="1:11" ht="18.75" customHeight="1">
      <c r="A24" s="717"/>
      <c r="B24" s="694"/>
      <c r="C24" s="350"/>
      <c r="D24" s="351"/>
      <c r="E24" s="352"/>
      <c r="F24" s="701"/>
      <c r="G24" s="701"/>
      <c r="H24" s="254" t="s">
        <v>300</v>
      </c>
      <c r="I24" s="353"/>
      <c r="J24" s="254" t="s">
        <v>301</v>
      </c>
      <c r="K24" s="354"/>
    </row>
    <row r="25" spans="1:11" ht="18.75" customHeight="1">
      <c r="A25" s="717"/>
      <c r="B25" s="694"/>
      <c r="C25" s="350"/>
      <c r="D25" s="351"/>
      <c r="E25" s="352"/>
      <c r="F25" s="701"/>
      <c r="G25" s="701"/>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3"/>
      <c r="J30" s="893"/>
      <c r="K30" s="893"/>
    </row>
    <row r="31" spans="1:11" ht="19.5" customHeight="1">
      <c r="A31" s="262" t="s">
        <v>637</v>
      </c>
      <c r="B31" s="351"/>
      <c r="C31" s="351"/>
      <c r="D31" s="351"/>
      <c r="E31" s="351"/>
      <c r="F31" s="178" t="str">
        <f>IF(SUM(B31:E31)=0,"",SUM(B31:E31))</f>
        <v/>
      </c>
      <c r="G31" s="263"/>
      <c r="H31" s="263"/>
      <c r="I31" s="894"/>
      <c r="J31" s="894"/>
      <c r="K31" s="894"/>
    </row>
    <row r="32" spans="1:11" ht="15" customHeight="1">
      <c r="A32" s="717" t="s">
        <v>638</v>
      </c>
      <c r="B32" s="454"/>
      <c r="C32" s="454"/>
      <c r="D32" s="454"/>
      <c r="E32" s="454"/>
      <c r="F32" s="179" t="str">
        <f t="shared" ref="F32:F33" si="0">IF(SUM(B32:E32)=0,"",SUM(B32:E32))</f>
        <v/>
      </c>
      <c r="G32" s="289"/>
      <c r="H32" s="289"/>
      <c r="I32" s="894"/>
      <c r="J32" s="894"/>
      <c r="K32" s="894"/>
    </row>
    <row r="33" spans="1:11" ht="15" customHeight="1">
      <c r="A33" s="689"/>
      <c r="B33" s="356"/>
      <c r="C33" s="356"/>
      <c r="D33" s="356"/>
      <c r="E33" s="356"/>
      <c r="F33" s="180" t="str">
        <f t="shared" si="0"/>
        <v/>
      </c>
      <c r="G33" s="263"/>
      <c r="H33" s="263"/>
      <c r="I33" s="894"/>
      <c r="J33" s="894"/>
      <c r="K33" s="894"/>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560</v>
      </c>
    </row>
    <row r="45" spans="1:11" ht="3.75" customHeight="1"/>
    <row r="46" spans="1:11" ht="18.75" customHeight="1">
      <c r="A46" s="698" t="s">
        <v>557</v>
      </c>
      <c r="B46" s="699"/>
      <c r="C46" s="699"/>
      <c r="D46" s="699"/>
      <c r="E46" s="699"/>
      <c r="F46" s="699"/>
      <c r="G46" s="699"/>
      <c r="H46" s="699"/>
      <c r="I46" s="699"/>
      <c r="J46" s="699"/>
      <c r="K46" s="354"/>
    </row>
    <row r="47" spans="1:11" ht="19.5" customHeight="1">
      <c r="A47" s="698" t="s">
        <v>558</v>
      </c>
      <c r="B47" s="699"/>
      <c r="C47" s="699"/>
      <c r="D47" s="699"/>
      <c r="E47" s="699"/>
      <c r="F47" s="699"/>
      <c r="G47" s="699"/>
      <c r="H47" s="699"/>
      <c r="I47" s="699"/>
      <c r="J47" s="699"/>
      <c r="K47" s="354"/>
    </row>
    <row r="48" spans="1:11" ht="19.5" customHeight="1">
      <c r="A48" s="698" t="s">
        <v>559</v>
      </c>
      <c r="B48" s="699"/>
      <c r="C48" s="699"/>
      <c r="D48" s="699"/>
      <c r="E48" s="699"/>
      <c r="F48" s="699"/>
      <c r="G48" s="699"/>
      <c r="H48" s="699"/>
      <c r="I48" s="699"/>
      <c r="J48" s="699"/>
      <c r="K48" s="35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90" customWidth="1"/>
    <col min="2" max="3" width="3.6328125" style="90" customWidth="1"/>
    <col min="4" max="6" width="20.6328125" style="90" customWidth="1"/>
    <col min="7" max="7" width="10.6328125" style="90" customWidth="1"/>
    <col min="8" max="8" width="7.6328125" style="134" customWidth="1"/>
    <col min="9" max="9" width="12" style="134" customWidth="1"/>
    <col min="10" max="10" width="16.36328125" style="134" customWidth="1"/>
    <col min="11" max="11" width="21.453125" style="134" customWidth="1"/>
    <col min="12" max="16" width="10.6328125" style="90" customWidth="1"/>
    <col min="17" max="17" width="10.6328125" style="134" customWidth="1"/>
    <col min="18" max="22" width="10.6328125" style="90" customWidth="1"/>
    <col min="23" max="35" width="11.36328125" style="90" customWidth="1"/>
    <col min="36" max="64" width="10.6328125" style="90" customWidth="1"/>
    <col min="65" max="175" width="3.6328125" style="90" customWidth="1"/>
    <col min="176" max="16384" width="1.08984375" style="90"/>
  </cols>
  <sheetData>
    <row r="1" spans="1:35" ht="26.25" customHeight="1">
      <c r="A1" s="897" t="s">
        <v>150</v>
      </c>
      <c r="B1" s="897"/>
      <c r="C1" s="897"/>
      <c r="D1" s="897"/>
      <c r="E1" s="897"/>
      <c r="F1" s="897"/>
      <c r="G1" s="897"/>
      <c r="H1" s="897"/>
      <c r="I1" s="897"/>
      <c r="J1" s="897"/>
      <c r="K1" s="92"/>
      <c r="L1" s="92"/>
      <c r="M1" s="93"/>
      <c r="N1" s="93"/>
      <c r="O1" s="93"/>
      <c r="P1" s="93"/>
      <c r="Q1" s="94"/>
      <c r="R1" s="95"/>
      <c r="S1" s="898" t="s">
        <v>151</v>
      </c>
      <c r="T1" s="898"/>
      <c r="U1" s="898"/>
      <c r="V1" s="898"/>
      <c r="W1" s="898"/>
      <c r="X1" s="898"/>
      <c r="Y1" s="898"/>
      <c r="Z1" s="898"/>
      <c r="AA1" s="898"/>
      <c r="AB1" s="898"/>
      <c r="AC1" s="898"/>
      <c r="AD1" s="898"/>
      <c r="AE1" s="898"/>
      <c r="AF1" s="898"/>
      <c r="AG1" s="898"/>
      <c r="AH1" s="898"/>
      <c r="AI1" s="898"/>
    </row>
    <row r="2" spans="1:35" ht="40.5" customHeight="1" thickBot="1">
      <c r="B2" s="899" t="s">
        <v>152</v>
      </c>
      <c r="C2" s="899"/>
      <c r="D2" s="899"/>
      <c r="E2" s="899"/>
      <c r="F2" s="899"/>
      <c r="G2" s="899"/>
      <c r="H2" s="899"/>
      <c r="I2" s="899"/>
      <c r="J2" s="899"/>
      <c r="K2" s="899"/>
      <c r="L2" s="899"/>
      <c r="M2" s="899"/>
      <c r="N2" s="899"/>
      <c r="O2" s="899"/>
      <c r="P2" s="899"/>
      <c r="Q2" s="899"/>
      <c r="R2" s="899"/>
      <c r="S2" s="898"/>
      <c r="T2" s="898"/>
      <c r="U2" s="898"/>
      <c r="V2" s="898"/>
      <c r="W2" s="898"/>
      <c r="X2" s="898"/>
      <c r="Y2" s="898"/>
      <c r="Z2" s="898"/>
      <c r="AA2" s="898"/>
      <c r="AB2" s="898"/>
      <c r="AC2" s="898"/>
      <c r="AD2" s="898"/>
      <c r="AE2" s="898"/>
      <c r="AF2" s="898"/>
      <c r="AG2" s="898"/>
      <c r="AH2" s="898"/>
      <c r="AI2" s="898"/>
    </row>
    <row r="3" spans="1:35" ht="20.149999999999999" customHeight="1">
      <c r="B3" s="900" t="s">
        <v>153</v>
      </c>
      <c r="C3" s="902" t="s">
        <v>154</v>
      </c>
      <c r="D3" s="902" t="s">
        <v>155</v>
      </c>
      <c r="E3" s="902" t="s">
        <v>156</v>
      </c>
      <c r="F3" s="904" t="s">
        <v>157</v>
      </c>
      <c r="G3" s="902" t="s">
        <v>158</v>
      </c>
      <c r="H3" s="902" t="s">
        <v>159</v>
      </c>
      <c r="I3" s="902" t="s">
        <v>160</v>
      </c>
      <c r="J3" s="902" t="s">
        <v>161</v>
      </c>
      <c r="K3" s="902" t="s">
        <v>162</v>
      </c>
      <c r="L3" s="96" t="s">
        <v>1</v>
      </c>
      <c r="M3" s="96" t="s">
        <v>2</v>
      </c>
      <c r="N3" s="96" t="s">
        <v>3</v>
      </c>
      <c r="O3" s="97" t="s">
        <v>4</v>
      </c>
      <c r="P3" s="98"/>
      <c r="Q3" s="99"/>
      <c r="R3" s="100" t="s">
        <v>5</v>
      </c>
      <c r="S3" s="96" t="s">
        <v>6</v>
      </c>
      <c r="T3" s="96" t="s">
        <v>7</v>
      </c>
      <c r="U3" s="96" t="s">
        <v>8</v>
      </c>
      <c r="V3" s="101" t="s">
        <v>9</v>
      </c>
      <c r="W3" s="907" t="s">
        <v>163</v>
      </c>
      <c r="X3" s="907" t="s">
        <v>164</v>
      </c>
      <c r="Y3" s="895" t="s">
        <v>165</v>
      </c>
      <c r="Z3" s="902" t="s">
        <v>166</v>
      </c>
      <c r="AA3" s="902" t="s">
        <v>167</v>
      </c>
      <c r="AB3" s="895" t="s">
        <v>168</v>
      </c>
      <c r="AC3" s="895" t="s">
        <v>169</v>
      </c>
      <c r="AD3" s="895" t="s">
        <v>170</v>
      </c>
      <c r="AE3" s="895" t="s">
        <v>171</v>
      </c>
      <c r="AF3" s="895" t="s">
        <v>172</v>
      </c>
      <c r="AG3" s="895" t="s">
        <v>173</v>
      </c>
      <c r="AH3" s="895" t="s">
        <v>174</v>
      </c>
      <c r="AI3" s="909" t="s">
        <v>175</v>
      </c>
    </row>
    <row r="4" spans="1:35" ht="64.5" customHeight="1">
      <c r="B4" s="901"/>
      <c r="C4" s="903"/>
      <c r="D4" s="903"/>
      <c r="E4" s="903"/>
      <c r="F4" s="905"/>
      <c r="G4" s="903"/>
      <c r="H4" s="903"/>
      <c r="I4" s="903"/>
      <c r="J4" s="903"/>
      <c r="K4" s="903"/>
      <c r="L4" s="102" t="s">
        <v>19</v>
      </c>
      <c r="M4" s="103" t="s">
        <v>20</v>
      </c>
      <c r="N4" s="102" t="s">
        <v>21</v>
      </c>
      <c r="O4" s="911" t="s">
        <v>176</v>
      </c>
      <c r="P4" s="913" t="s">
        <v>23</v>
      </c>
      <c r="Q4" s="914"/>
      <c r="R4" s="915"/>
      <c r="S4" s="916" t="s">
        <v>42</v>
      </c>
      <c r="T4" s="918" t="s">
        <v>24</v>
      </c>
      <c r="U4" s="920" t="s">
        <v>177</v>
      </c>
      <c r="V4" s="922" t="s">
        <v>178</v>
      </c>
      <c r="W4" s="908"/>
      <c r="X4" s="908"/>
      <c r="Y4" s="896"/>
      <c r="Z4" s="903"/>
      <c r="AA4" s="903"/>
      <c r="AB4" s="896"/>
      <c r="AC4" s="896"/>
      <c r="AD4" s="896"/>
      <c r="AE4" s="896"/>
      <c r="AF4" s="896"/>
      <c r="AG4" s="896"/>
      <c r="AH4" s="896"/>
      <c r="AI4" s="910"/>
    </row>
    <row r="5" spans="1:35" ht="39" customHeight="1">
      <c r="B5" s="901"/>
      <c r="C5" s="903"/>
      <c r="D5" s="903"/>
      <c r="E5" s="903"/>
      <c r="F5" s="906"/>
      <c r="G5" s="903"/>
      <c r="H5" s="903"/>
      <c r="I5" s="903"/>
      <c r="J5" s="903"/>
      <c r="K5" s="903"/>
      <c r="L5" s="104"/>
      <c r="M5" s="104"/>
      <c r="N5" s="105"/>
      <c r="O5" s="912"/>
      <c r="P5" s="106" t="s">
        <v>179</v>
      </c>
      <c r="Q5" s="106" t="s">
        <v>34</v>
      </c>
      <c r="R5" s="106" t="s">
        <v>35</v>
      </c>
      <c r="S5" s="917"/>
      <c r="T5" s="919"/>
      <c r="U5" s="921"/>
      <c r="V5" s="923"/>
      <c r="W5" s="908"/>
      <c r="X5" s="908"/>
      <c r="Y5" s="896"/>
      <c r="Z5" s="903"/>
      <c r="AA5" s="903"/>
      <c r="AB5" s="896"/>
      <c r="AC5" s="896"/>
      <c r="AD5" s="896"/>
      <c r="AE5" s="896"/>
      <c r="AF5" s="896"/>
      <c r="AG5" s="896"/>
      <c r="AH5" s="896"/>
      <c r="AI5" s="910"/>
    </row>
    <row r="6" spans="1:35" s="107" customFormat="1" ht="5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49999999999999"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49999999999999"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49999999999999"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49999999999999"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49999999999999"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49999999999999"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49999999999999"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49999999999999"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49999999999999"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49999999999999"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49999999999999"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49999999999999"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49999999999999"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49999999999999"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49999999999999"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49999999999999"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49999999999999"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49999999999999"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49999999999999"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49999999999999"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49999999999999"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49999999999999"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49999999999999"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49999999999999"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49999999999999"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49999999999999"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49999999999999"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49999999999999"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49999999999999"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49999999999999"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49999999999999"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49999999999999"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21"/>
  <sheetViews>
    <sheetView showGridLines="0" tabSelected="1" view="pageBreakPreview" zoomScale="75" zoomScaleNormal="75" zoomScaleSheetLayoutView="75" zoomScalePageLayoutView="70" workbookViewId="0">
      <selection activeCell="F3" sqref="F3:F5"/>
    </sheetView>
  </sheetViews>
  <sheetFormatPr defaultColWidth="1.08984375" defaultRowHeight="20.149999999999999" customHeight="1"/>
  <cols>
    <col min="1" max="1" width="2" style="90" customWidth="1"/>
    <col min="2" max="3" width="3.6328125" style="90" customWidth="1"/>
    <col min="4" max="6" width="20.6328125" style="90" customWidth="1"/>
    <col min="7" max="7" width="10.6328125" style="90" customWidth="1"/>
    <col min="8" max="8" width="7.6328125" style="134" customWidth="1"/>
    <col min="9" max="9" width="12" style="134" customWidth="1"/>
    <col min="10" max="10" width="16.36328125" style="134" customWidth="1"/>
    <col min="11" max="11" width="23.26953125" style="134" customWidth="1"/>
    <col min="12" max="12" width="8.453125" style="134" customWidth="1"/>
    <col min="13" max="13" width="11.08984375" style="90" customWidth="1"/>
    <col min="14" max="14" width="10.6328125" style="90" customWidth="1"/>
    <col min="15" max="16" width="11.08984375" style="90" customWidth="1"/>
    <col min="17" max="17" width="10.6328125" style="90" customWidth="1"/>
    <col min="18" max="19" width="10.6328125" style="134" customWidth="1"/>
    <col min="20" max="24" width="11.08984375" style="90" customWidth="1"/>
    <col min="25" max="28" width="11.36328125" style="90" customWidth="1"/>
    <col min="29" max="30" width="10.6328125" style="90" customWidth="1"/>
    <col min="31" max="16384" width="1.08984375" style="90"/>
  </cols>
  <sheetData>
    <row r="1" spans="1:28" ht="31.5" customHeight="1">
      <c r="A1" s="897" t="s">
        <v>740</v>
      </c>
      <c r="B1" s="897"/>
      <c r="C1" s="897"/>
      <c r="D1" s="897"/>
      <c r="E1" s="897"/>
      <c r="F1" s="897"/>
      <c r="G1" s="897"/>
      <c r="H1" s="897"/>
      <c r="I1" s="897"/>
      <c r="J1" s="897"/>
      <c r="K1" s="92"/>
      <c r="L1" s="92"/>
      <c r="M1" s="92"/>
      <c r="N1" s="93"/>
      <c r="O1" s="93"/>
      <c r="P1" s="93"/>
      <c r="Q1" s="93"/>
      <c r="R1" s="94"/>
      <c r="S1" s="94"/>
      <c r="T1" s="95"/>
      <c r="U1" s="927" t="s">
        <v>863</v>
      </c>
      <c r="V1" s="928"/>
      <c r="W1" s="928"/>
      <c r="X1" s="928"/>
      <c r="Y1" s="928"/>
      <c r="Z1" s="928"/>
      <c r="AA1" s="928"/>
      <c r="AB1" s="928"/>
    </row>
    <row r="2" spans="1:28" ht="61.15" customHeight="1" thickBot="1">
      <c r="B2" s="929" t="s">
        <v>875</v>
      </c>
      <c r="C2" s="929"/>
      <c r="D2" s="929"/>
      <c r="E2" s="929"/>
      <c r="F2" s="929"/>
      <c r="G2" s="929"/>
      <c r="H2" s="929"/>
      <c r="I2" s="929"/>
      <c r="J2" s="929"/>
      <c r="K2" s="929"/>
      <c r="L2" s="929"/>
      <c r="M2" s="929"/>
      <c r="N2" s="929"/>
      <c r="O2" s="929"/>
      <c r="P2" s="929"/>
      <c r="Q2" s="929"/>
      <c r="R2" s="929"/>
      <c r="S2" s="929"/>
      <c r="T2" s="929"/>
      <c r="U2" s="928"/>
      <c r="V2" s="928"/>
      <c r="W2" s="928"/>
      <c r="X2" s="928"/>
      <c r="Y2" s="928"/>
      <c r="Z2" s="928"/>
      <c r="AA2" s="928"/>
      <c r="AB2" s="928"/>
    </row>
    <row r="3" spans="1:28" ht="20.149999999999999" customHeight="1">
      <c r="B3" s="900" t="s">
        <v>153</v>
      </c>
      <c r="C3" s="930" t="s">
        <v>154</v>
      </c>
      <c r="D3" s="902" t="s">
        <v>155</v>
      </c>
      <c r="E3" s="902" t="s">
        <v>156</v>
      </c>
      <c r="F3" s="904" t="s">
        <v>157</v>
      </c>
      <c r="G3" s="902" t="s">
        <v>158</v>
      </c>
      <c r="H3" s="902" t="s">
        <v>159</v>
      </c>
      <c r="I3" s="902" t="s">
        <v>160</v>
      </c>
      <c r="J3" s="902" t="s">
        <v>161</v>
      </c>
      <c r="K3" s="932" t="s">
        <v>827</v>
      </c>
      <c r="L3" s="924" t="s">
        <v>858</v>
      </c>
      <c r="M3" s="96" t="s">
        <v>1</v>
      </c>
      <c r="N3" s="96" t="s">
        <v>2</v>
      </c>
      <c r="O3" s="96" t="s">
        <v>3</v>
      </c>
      <c r="P3" s="97" t="s">
        <v>4</v>
      </c>
      <c r="Q3" s="98"/>
      <c r="R3" s="99"/>
      <c r="S3" s="99"/>
      <c r="T3" s="100" t="s">
        <v>5</v>
      </c>
      <c r="U3" s="96" t="s">
        <v>6</v>
      </c>
      <c r="V3" s="96" t="s">
        <v>7</v>
      </c>
      <c r="W3" s="96" t="s">
        <v>8</v>
      </c>
      <c r="X3" s="101" t="s">
        <v>9</v>
      </c>
      <c r="Y3" s="907" t="s">
        <v>163</v>
      </c>
      <c r="Z3" s="907" t="s">
        <v>164</v>
      </c>
      <c r="AA3" s="902" t="s">
        <v>166</v>
      </c>
      <c r="AB3" s="902" t="s">
        <v>167</v>
      </c>
    </row>
    <row r="4" spans="1:28" ht="64.5" customHeight="1">
      <c r="B4" s="901"/>
      <c r="C4" s="931"/>
      <c r="D4" s="903"/>
      <c r="E4" s="903"/>
      <c r="F4" s="905"/>
      <c r="G4" s="903"/>
      <c r="H4" s="903"/>
      <c r="I4" s="903"/>
      <c r="J4" s="903"/>
      <c r="K4" s="903"/>
      <c r="L4" s="925"/>
      <c r="M4" s="102" t="s">
        <v>19</v>
      </c>
      <c r="N4" s="533" t="s">
        <v>20</v>
      </c>
      <c r="O4" s="102" t="s">
        <v>21</v>
      </c>
      <c r="P4" s="911" t="s">
        <v>763</v>
      </c>
      <c r="Q4" s="913" t="s">
        <v>23</v>
      </c>
      <c r="R4" s="914"/>
      <c r="S4" s="914"/>
      <c r="T4" s="915"/>
      <c r="U4" s="916" t="s">
        <v>734</v>
      </c>
      <c r="V4" s="918" t="s">
        <v>24</v>
      </c>
      <c r="W4" s="920" t="s">
        <v>735</v>
      </c>
      <c r="X4" s="922" t="s">
        <v>736</v>
      </c>
      <c r="Y4" s="908"/>
      <c r="Z4" s="908"/>
      <c r="AA4" s="903"/>
      <c r="AB4" s="903"/>
    </row>
    <row r="5" spans="1:28" ht="39" customHeight="1">
      <c r="B5" s="901"/>
      <c r="C5" s="931"/>
      <c r="D5" s="903"/>
      <c r="E5" s="903"/>
      <c r="F5" s="906"/>
      <c r="G5" s="903"/>
      <c r="H5" s="903"/>
      <c r="I5" s="903"/>
      <c r="J5" s="903"/>
      <c r="K5" s="903"/>
      <c r="L5" s="926"/>
      <c r="M5" s="104"/>
      <c r="N5" s="104"/>
      <c r="O5" s="105"/>
      <c r="P5" s="912"/>
      <c r="Q5" s="106" t="s">
        <v>767</v>
      </c>
      <c r="R5" s="106" t="s">
        <v>768</v>
      </c>
      <c r="S5" s="106" t="s">
        <v>861</v>
      </c>
      <c r="T5" s="106" t="s">
        <v>35</v>
      </c>
      <c r="U5" s="917"/>
      <c r="V5" s="919"/>
      <c r="W5" s="921"/>
      <c r="X5" s="923"/>
      <c r="Y5" s="908"/>
      <c r="Z5" s="908"/>
      <c r="AA5" s="903"/>
      <c r="AB5" s="903"/>
    </row>
    <row r="6" spans="1:28" s="107" customFormat="1" ht="78" customHeight="1">
      <c r="B6" s="108"/>
      <c r="C6" s="109"/>
      <c r="D6" s="109"/>
      <c r="E6" s="109"/>
      <c r="F6" s="109"/>
      <c r="G6" s="109"/>
      <c r="H6" s="109"/>
      <c r="I6" s="110" t="s">
        <v>180</v>
      </c>
      <c r="J6" s="110" t="s">
        <v>811</v>
      </c>
      <c r="K6" s="110" t="s">
        <v>859</v>
      </c>
      <c r="L6" s="110" t="s">
        <v>860</v>
      </c>
      <c r="M6" s="111" t="s">
        <v>37</v>
      </c>
      <c r="N6" s="111" t="s">
        <v>37</v>
      </c>
      <c r="O6" s="111" t="s">
        <v>737</v>
      </c>
      <c r="P6" s="111" t="s">
        <v>37</v>
      </c>
      <c r="Q6" s="111" t="s">
        <v>738</v>
      </c>
      <c r="R6" s="111" t="s">
        <v>37</v>
      </c>
      <c r="S6" s="111" t="s">
        <v>862</v>
      </c>
      <c r="T6" s="111" t="s">
        <v>37</v>
      </c>
      <c r="U6" s="111" t="s">
        <v>37</v>
      </c>
      <c r="V6" s="111" t="s">
        <v>37</v>
      </c>
      <c r="W6" s="112" t="s">
        <v>37</v>
      </c>
      <c r="X6" s="113" t="s">
        <v>37</v>
      </c>
      <c r="Y6" s="564" t="s">
        <v>147</v>
      </c>
      <c r="Z6" s="564" t="s">
        <v>147</v>
      </c>
      <c r="AA6" s="118" t="s">
        <v>739</v>
      </c>
      <c r="AB6" s="118" t="s">
        <v>186</v>
      </c>
    </row>
    <row r="7" spans="1:28" ht="20.149999999999999" customHeight="1">
      <c r="B7" s="589"/>
      <c r="C7" s="590"/>
      <c r="D7" s="591"/>
      <c r="E7" s="591"/>
      <c r="F7" s="591"/>
      <c r="G7" s="591"/>
      <c r="H7" s="596"/>
      <c r="I7" s="593"/>
      <c r="J7" s="594"/>
      <c r="K7" s="593"/>
      <c r="L7" s="624"/>
      <c r="M7" s="595"/>
      <c r="N7" s="595"/>
      <c r="O7" s="120">
        <f>M7-N7</f>
        <v>0</v>
      </c>
      <c r="P7" s="595"/>
      <c r="Q7" s="598"/>
      <c r="R7" s="122" t="str">
        <f>IF(J7=1,IF(K7=1,23000,IF(K7=2,22000,IF(K7=3,27000,IF(K7=4,26000,"-")))),"-")</f>
        <v>-</v>
      </c>
      <c r="S7" s="122" t="str">
        <f>IF(AND(OR(K7=1,K7=2),L7=1),2350000,"-")</f>
        <v>-</v>
      </c>
      <c r="T7" s="120" t="str">
        <f>IF(J7=1,SUM(ROUND(Q7,0)*R7,S7),IF(J7=2,1222000,""))</f>
        <v/>
      </c>
      <c r="U7" s="120">
        <f>MIN(P7,T7)</f>
        <v>0</v>
      </c>
      <c r="V7" s="600"/>
      <c r="W7" s="120">
        <f>IF(J7=1,MIN(MIN(O7,U7)*0.5,V7),IF(J7=2,MIN(MIN(O7,U7)*1,V7),0))</f>
        <v>0</v>
      </c>
      <c r="X7" s="124">
        <f t="shared" ref="X7:X12" si="0">ROUNDDOWN(W7,-3)</f>
        <v>0</v>
      </c>
      <c r="Y7" s="601"/>
      <c r="Z7" s="601"/>
      <c r="AA7" s="590"/>
      <c r="AB7" s="591"/>
    </row>
    <row r="8" spans="1:28" ht="20.149999999999999" customHeight="1">
      <c r="B8" s="589"/>
      <c r="C8" s="590"/>
      <c r="D8" s="591"/>
      <c r="E8" s="591"/>
      <c r="F8" s="591"/>
      <c r="G8" s="591"/>
      <c r="H8" s="596"/>
      <c r="I8" s="593"/>
      <c r="J8" s="593"/>
      <c r="K8" s="593"/>
      <c r="L8" s="624"/>
      <c r="M8" s="595"/>
      <c r="N8" s="595"/>
      <c r="O8" s="120">
        <f t="shared" ref="O8:O21" si="1">M8-N8</f>
        <v>0</v>
      </c>
      <c r="P8" s="595"/>
      <c r="Q8" s="598"/>
      <c r="R8" s="122" t="str">
        <f t="shared" ref="R8:R21" si="2">IF(J8=1,IF(K8=1,23000,IF(K8=2,22000,IF(K8=3,27000,IF(K8=4,26000,"-")))),"-")</f>
        <v>-</v>
      </c>
      <c r="S8" s="122" t="str">
        <f t="shared" ref="S8:S21" si="3">IF(AND(OR(K8=1,K8=2),L8=1),2350000,"-")</f>
        <v>-</v>
      </c>
      <c r="T8" s="120" t="str">
        <f t="shared" ref="T8:T21" si="4">IF(J8=1,SUM(ROUND(Q8,0)*R8,S8),IF(J8=2,1222000,""))</f>
        <v/>
      </c>
      <c r="U8" s="120">
        <f>MIN(P8,T8)</f>
        <v>0</v>
      </c>
      <c r="V8" s="600"/>
      <c r="W8" s="120">
        <f t="shared" ref="W8:W9" si="5">IF(J8=1,MIN(MIN(O8,U8)*0.5,V8),IF(J8=2,MIN(MIN(O8,U8)*1,V8),0))</f>
        <v>0</v>
      </c>
      <c r="X8" s="124">
        <f t="shared" si="0"/>
        <v>0</v>
      </c>
      <c r="Y8" s="601"/>
      <c r="Z8" s="601"/>
      <c r="AA8" s="590"/>
      <c r="AB8" s="591"/>
    </row>
    <row r="9" spans="1:28" ht="20.149999999999999" customHeight="1">
      <c r="B9" s="589"/>
      <c r="C9" s="590"/>
      <c r="D9" s="591"/>
      <c r="E9" s="591"/>
      <c r="F9" s="591"/>
      <c r="G9" s="591"/>
      <c r="H9" s="596"/>
      <c r="I9" s="593"/>
      <c r="J9" s="593"/>
      <c r="K9" s="593"/>
      <c r="L9" s="624"/>
      <c r="M9" s="595"/>
      <c r="N9" s="595"/>
      <c r="O9" s="120">
        <f t="shared" si="1"/>
        <v>0</v>
      </c>
      <c r="P9" s="595"/>
      <c r="Q9" s="598"/>
      <c r="R9" s="122" t="str">
        <f t="shared" si="2"/>
        <v>-</v>
      </c>
      <c r="S9" s="122" t="str">
        <f t="shared" si="3"/>
        <v>-</v>
      </c>
      <c r="T9" s="120" t="str">
        <f t="shared" si="4"/>
        <v/>
      </c>
      <c r="U9" s="120">
        <f>MIN(P9,T9)</f>
        <v>0</v>
      </c>
      <c r="V9" s="600"/>
      <c r="W9" s="120">
        <f t="shared" si="5"/>
        <v>0</v>
      </c>
      <c r="X9" s="124">
        <f t="shared" si="0"/>
        <v>0</v>
      </c>
      <c r="Y9" s="601"/>
      <c r="Z9" s="601"/>
      <c r="AA9" s="590"/>
      <c r="AB9" s="591"/>
    </row>
    <row r="10" spans="1:28" ht="20.149999999999999" customHeight="1">
      <c r="B10" s="589"/>
      <c r="C10" s="590"/>
      <c r="D10" s="590"/>
      <c r="E10" s="591"/>
      <c r="F10" s="591"/>
      <c r="G10" s="591"/>
      <c r="H10" s="596"/>
      <c r="I10" s="593"/>
      <c r="J10" s="593"/>
      <c r="K10" s="593"/>
      <c r="L10" s="624"/>
      <c r="M10" s="595"/>
      <c r="N10" s="595"/>
      <c r="O10" s="120">
        <f t="shared" si="1"/>
        <v>0</v>
      </c>
      <c r="P10" s="595"/>
      <c r="Q10" s="599"/>
      <c r="R10" s="122" t="str">
        <f t="shared" si="2"/>
        <v>-</v>
      </c>
      <c r="S10" s="122" t="str">
        <f t="shared" si="3"/>
        <v>-</v>
      </c>
      <c r="T10" s="120" t="str">
        <f t="shared" si="4"/>
        <v/>
      </c>
      <c r="U10" s="120">
        <f t="shared" ref="U10:U13" si="6">MIN(P10,T10)</f>
        <v>0</v>
      </c>
      <c r="V10" s="600"/>
      <c r="W10" s="120">
        <f>IF(J10=1,MIN(MIN(O10,U10)*0.5,V10),IF(J10=2,MIN(MIN(O10,U10)*1,V10),0))</f>
        <v>0</v>
      </c>
      <c r="X10" s="124">
        <f t="shared" si="0"/>
        <v>0</v>
      </c>
      <c r="Y10" s="601"/>
      <c r="Z10" s="601"/>
      <c r="AA10" s="590"/>
      <c r="AB10" s="591"/>
    </row>
    <row r="11" spans="1:28" ht="20.149999999999999" customHeight="1">
      <c r="B11" s="589"/>
      <c r="C11" s="590"/>
      <c r="D11" s="590"/>
      <c r="E11" s="590"/>
      <c r="F11" s="590"/>
      <c r="G11" s="590"/>
      <c r="H11" s="592"/>
      <c r="I11" s="592"/>
      <c r="J11" s="592"/>
      <c r="K11" s="592"/>
      <c r="L11" s="592"/>
      <c r="M11" s="590"/>
      <c r="N11" s="590"/>
      <c r="O11" s="120">
        <f t="shared" si="1"/>
        <v>0</v>
      </c>
      <c r="P11" s="590"/>
      <c r="Q11" s="598"/>
      <c r="R11" s="122" t="str">
        <f t="shared" si="2"/>
        <v>-</v>
      </c>
      <c r="S11" s="122" t="str">
        <f t="shared" si="3"/>
        <v>-</v>
      </c>
      <c r="T11" s="120" t="str">
        <f t="shared" si="4"/>
        <v/>
      </c>
      <c r="U11" s="120">
        <f t="shared" si="6"/>
        <v>0</v>
      </c>
      <c r="V11" s="600"/>
      <c r="W11" s="120">
        <f t="shared" ref="W11:W21" si="7">IF(J11=1,MIN(MIN(O11,U11)*0.5,V11),IF(J11=2,MIN(MIN(O11,U11)*1,V11),0))</f>
        <v>0</v>
      </c>
      <c r="X11" s="124">
        <f t="shared" si="0"/>
        <v>0</v>
      </c>
      <c r="Y11" s="601"/>
      <c r="Z11" s="601"/>
      <c r="AA11" s="590"/>
      <c r="AB11" s="590"/>
    </row>
    <row r="12" spans="1:28" ht="19.5" customHeight="1">
      <c r="B12" s="589"/>
      <c r="C12" s="590"/>
      <c r="D12" s="590"/>
      <c r="E12" s="590"/>
      <c r="F12" s="590"/>
      <c r="G12" s="590"/>
      <c r="H12" s="592"/>
      <c r="I12" s="597"/>
      <c r="J12" s="592"/>
      <c r="K12" s="592"/>
      <c r="L12" s="625"/>
      <c r="M12" s="595"/>
      <c r="N12" s="595"/>
      <c r="O12" s="120">
        <f t="shared" si="1"/>
        <v>0</v>
      </c>
      <c r="P12" s="595"/>
      <c r="Q12" s="598"/>
      <c r="R12" s="122" t="str">
        <f t="shared" si="2"/>
        <v>-</v>
      </c>
      <c r="S12" s="122" t="str">
        <f t="shared" si="3"/>
        <v>-</v>
      </c>
      <c r="T12" s="120" t="str">
        <f t="shared" si="4"/>
        <v/>
      </c>
      <c r="U12" s="120">
        <f t="shared" si="6"/>
        <v>0</v>
      </c>
      <c r="V12" s="600"/>
      <c r="W12" s="120">
        <f t="shared" si="7"/>
        <v>0</v>
      </c>
      <c r="X12" s="124">
        <f t="shared" si="0"/>
        <v>0</v>
      </c>
      <c r="Y12" s="601"/>
      <c r="Z12" s="601"/>
      <c r="AA12" s="590"/>
      <c r="AB12" s="590"/>
    </row>
    <row r="13" spans="1:28" ht="20.149999999999999" customHeight="1">
      <c r="B13" s="589"/>
      <c r="C13" s="590"/>
      <c r="D13" s="590"/>
      <c r="E13" s="590"/>
      <c r="F13" s="590"/>
      <c r="G13" s="590"/>
      <c r="H13" s="592"/>
      <c r="I13" s="592"/>
      <c r="J13" s="592"/>
      <c r="K13" s="592"/>
      <c r="L13" s="625"/>
      <c r="M13" s="595"/>
      <c r="N13" s="595"/>
      <c r="O13" s="120">
        <f t="shared" si="1"/>
        <v>0</v>
      </c>
      <c r="P13" s="595"/>
      <c r="Q13" s="598"/>
      <c r="R13" s="122" t="str">
        <f t="shared" si="2"/>
        <v>-</v>
      </c>
      <c r="S13" s="122" t="str">
        <f t="shared" si="3"/>
        <v>-</v>
      </c>
      <c r="T13" s="120" t="str">
        <f t="shared" si="4"/>
        <v/>
      </c>
      <c r="U13" s="120">
        <f t="shared" si="6"/>
        <v>0</v>
      </c>
      <c r="V13" s="600"/>
      <c r="W13" s="120">
        <f t="shared" si="7"/>
        <v>0</v>
      </c>
      <c r="X13" s="124">
        <f>ROUNDDOWN(W13,-3)</f>
        <v>0</v>
      </c>
      <c r="Y13" s="601"/>
      <c r="Z13" s="601"/>
      <c r="AA13" s="590"/>
      <c r="AB13" s="590"/>
    </row>
    <row r="14" spans="1:28" ht="20.149999999999999" customHeight="1">
      <c r="B14" s="589"/>
      <c r="C14" s="590"/>
      <c r="D14" s="590"/>
      <c r="E14" s="590"/>
      <c r="F14" s="590"/>
      <c r="G14" s="590"/>
      <c r="H14" s="592"/>
      <c r="I14" s="592"/>
      <c r="J14" s="592"/>
      <c r="K14" s="592"/>
      <c r="L14" s="625"/>
      <c r="M14" s="595"/>
      <c r="N14" s="595"/>
      <c r="O14" s="120">
        <f t="shared" si="1"/>
        <v>0</v>
      </c>
      <c r="P14" s="595"/>
      <c r="Q14" s="598"/>
      <c r="R14" s="122" t="str">
        <f t="shared" si="2"/>
        <v>-</v>
      </c>
      <c r="S14" s="122" t="str">
        <f t="shared" si="3"/>
        <v>-</v>
      </c>
      <c r="T14" s="120" t="str">
        <f t="shared" si="4"/>
        <v/>
      </c>
      <c r="U14" s="120">
        <f t="shared" ref="U14:U20" si="8">MIN(P14,T14)</f>
        <v>0</v>
      </c>
      <c r="V14" s="600"/>
      <c r="W14" s="120">
        <f t="shared" si="7"/>
        <v>0</v>
      </c>
      <c r="X14" s="124">
        <f t="shared" ref="X14:X20" si="9">ROUNDDOWN(W14,-3)</f>
        <v>0</v>
      </c>
      <c r="Y14" s="601"/>
      <c r="Z14" s="601"/>
      <c r="AA14" s="590"/>
      <c r="AB14" s="590"/>
    </row>
    <row r="15" spans="1:28" ht="20.149999999999999" customHeight="1">
      <c r="B15" s="589"/>
      <c r="C15" s="590"/>
      <c r="D15" s="590"/>
      <c r="E15" s="590"/>
      <c r="F15" s="590"/>
      <c r="G15" s="590"/>
      <c r="H15" s="592"/>
      <c r="I15" s="592"/>
      <c r="J15" s="597"/>
      <c r="K15" s="592"/>
      <c r="L15" s="625"/>
      <c r="M15" s="595"/>
      <c r="N15" s="595"/>
      <c r="O15" s="120">
        <f t="shared" si="1"/>
        <v>0</v>
      </c>
      <c r="P15" s="595"/>
      <c r="Q15" s="598"/>
      <c r="R15" s="122" t="str">
        <f t="shared" si="2"/>
        <v>-</v>
      </c>
      <c r="S15" s="122" t="str">
        <f t="shared" si="3"/>
        <v>-</v>
      </c>
      <c r="T15" s="120" t="str">
        <f t="shared" si="4"/>
        <v/>
      </c>
      <c r="U15" s="120">
        <f t="shared" si="8"/>
        <v>0</v>
      </c>
      <c r="V15" s="600"/>
      <c r="W15" s="120">
        <f t="shared" si="7"/>
        <v>0</v>
      </c>
      <c r="X15" s="124">
        <f t="shared" si="9"/>
        <v>0</v>
      </c>
      <c r="Y15" s="601"/>
      <c r="Z15" s="601"/>
      <c r="AA15" s="590"/>
      <c r="AB15" s="590"/>
    </row>
    <row r="16" spans="1:28" ht="20.149999999999999" customHeight="1">
      <c r="B16" s="589"/>
      <c r="C16" s="590"/>
      <c r="D16" s="590"/>
      <c r="E16" s="590"/>
      <c r="F16" s="590"/>
      <c r="G16" s="590"/>
      <c r="H16" s="592"/>
      <c r="I16" s="592"/>
      <c r="J16" s="592"/>
      <c r="K16" s="592"/>
      <c r="L16" s="625"/>
      <c r="M16" s="595"/>
      <c r="N16" s="595"/>
      <c r="O16" s="120">
        <f t="shared" si="1"/>
        <v>0</v>
      </c>
      <c r="P16" s="595"/>
      <c r="Q16" s="598"/>
      <c r="R16" s="122" t="str">
        <f t="shared" si="2"/>
        <v>-</v>
      </c>
      <c r="S16" s="122" t="str">
        <f t="shared" si="3"/>
        <v>-</v>
      </c>
      <c r="T16" s="120" t="str">
        <f t="shared" si="4"/>
        <v/>
      </c>
      <c r="U16" s="120">
        <f t="shared" si="8"/>
        <v>0</v>
      </c>
      <c r="V16" s="600"/>
      <c r="W16" s="120">
        <f t="shared" si="7"/>
        <v>0</v>
      </c>
      <c r="X16" s="124">
        <f t="shared" si="9"/>
        <v>0</v>
      </c>
      <c r="Y16" s="601"/>
      <c r="Z16" s="601"/>
      <c r="AA16" s="590"/>
      <c r="AB16" s="590"/>
    </row>
    <row r="17" spans="2:28" ht="20.149999999999999" customHeight="1">
      <c r="B17" s="589"/>
      <c r="C17" s="590"/>
      <c r="D17" s="590"/>
      <c r="E17" s="590"/>
      <c r="F17" s="590"/>
      <c r="G17" s="590"/>
      <c r="H17" s="592"/>
      <c r="I17" s="592"/>
      <c r="J17" s="592"/>
      <c r="K17" s="592"/>
      <c r="L17" s="625"/>
      <c r="M17" s="595"/>
      <c r="N17" s="595"/>
      <c r="O17" s="120">
        <f t="shared" si="1"/>
        <v>0</v>
      </c>
      <c r="P17" s="595"/>
      <c r="Q17" s="598"/>
      <c r="R17" s="122" t="str">
        <f t="shared" si="2"/>
        <v>-</v>
      </c>
      <c r="S17" s="122" t="str">
        <f t="shared" si="3"/>
        <v>-</v>
      </c>
      <c r="T17" s="120" t="str">
        <f t="shared" si="4"/>
        <v/>
      </c>
      <c r="U17" s="120">
        <f t="shared" si="8"/>
        <v>0</v>
      </c>
      <c r="V17" s="600"/>
      <c r="W17" s="120">
        <f t="shared" si="7"/>
        <v>0</v>
      </c>
      <c r="X17" s="124">
        <f t="shared" si="9"/>
        <v>0</v>
      </c>
      <c r="Y17" s="601"/>
      <c r="Z17" s="601"/>
      <c r="AA17" s="590"/>
      <c r="AB17" s="590"/>
    </row>
    <row r="18" spans="2:28" ht="20.149999999999999" customHeight="1">
      <c r="B18" s="589"/>
      <c r="C18" s="590"/>
      <c r="D18" s="590"/>
      <c r="E18" s="590"/>
      <c r="F18" s="590"/>
      <c r="G18" s="590"/>
      <c r="H18" s="592"/>
      <c r="I18" s="592"/>
      <c r="J18" s="592"/>
      <c r="K18" s="592"/>
      <c r="L18" s="625"/>
      <c r="M18" s="595"/>
      <c r="N18" s="595"/>
      <c r="O18" s="120">
        <f t="shared" si="1"/>
        <v>0</v>
      </c>
      <c r="P18" s="595"/>
      <c r="Q18" s="598"/>
      <c r="R18" s="122" t="str">
        <f t="shared" si="2"/>
        <v>-</v>
      </c>
      <c r="S18" s="122" t="str">
        <f t="shared" si="3"/>
        <v>-</v>
      </c>
      <c r="T18" s="120" t="str">
        <f t="shared" si="4"/>
        <v/>
      </c>
      <c r="U18" s="120">
        <f t="shared" si="8"/>
        <v>0</v>
      </c>
      <c r="V18" s="600"/>
      <c r="W18" s="120">
        <f t="shared" si="7"/>
        <v>0</v>
      </c>
      <c r="X18" s="124">
        <f t="shared" si="9"/>
        <v>0</v>
      </c>
      <c r="Y18" s="601"/>
      <c r="Z18" s="601"/>
      <c r="AA18" s="590"/>
      <c r="AB18" s="590"/>
    </row>
    <row r="19" spans="2:28" ht="20.149999999999999" customHeight="1">
      <c r="B19" s="589"/>
      <c r="C19" s="590"/>
      <c r="D19" s="590"/>
      <c r="E19" s="590"/>
      <c r="F19" s="590"/>
      <c r="G19" s="590"/>
      <c r="H19" s="592"/>
      <c r="I19" s="592"/>
      <c r="J19" s="592"/>
      <c r="K19" s="592"/>
      <c r="L19" s="592"/>
      <c r="M19" s="590"/>
      <c r="N19" s="590"/>
      <c r="O19" s="120">
        <f t="shared" si="1"/>
        <v>0</v>
      </c>
      <c r="P19" s="590"/>
      <c r="Q19" s="598"/>
      <c r="R19" s="122" t="str">
        <f t="shared" si="2"/>
        <v>-</v>
      </c>
      <c r="S19" s="122" t="str">
        <f t="shared" si="3"/>
        <v>-</v>
      </c>
      <c r="T19" s="120" t="str">
        <f t="shared" si="4"/>
        <v/>
      </c>
      <c r="U19" s="120">
        <f t="shared" si="8"/>
        <v>0</v>
      </c>
      <c r="V19" s="600"/>
      <c r="W19" s="120">
        <f t="shared" si="7"/>
        <v>0</v>
      </c>
      <c r="X19" s="124">
        <f t="shared" si="9"/>
        <v>0</v>
      </c>
      <c r="Y19" s="601"/>
      <c r="Z19" s="601"/>
      <c r="AA19" s="590"/>
      <c r="AB19" s="590"/>
    </row>
    <row r="20" spans="2:28" ht="20.149999999999999" customHeight="1">
      <c r="B20" s="589"/>
      <c r="C20" s="590"/>
      <c r="D20" s="590"/>
      <c r="E20" s="590"/>
      <c r="F20" s="590"/>
      <c r="G20" s="590"/>
      <c r="H20" s="592"/>
      <c r="I20" s="592"/>
      <c r="J20" s="592"/>
      <c r="K20" s="592"/>
      <c r="L20" s="592"/>
      <c r="M20" s="590"/>
      <c r="N20" s="590"/>
      <c r="O20" s="120">
        <f t="shared" si="1"/>
        <v>0</v>
      </c>
      <c r="P20" s="590"/>
      <c r="Q20" s="598"/>
      <c r="R20" s="122" t="str">
        <f t="shared" si="2"/>
        <v>-</v>
      </c>
      <c r="S20" s="122" t="str">
        <f t="shared" si="3"/>
        <v>-</v>
      </c>
      <c r="T20" s="120" t="str">
        <f t="shared" si="4"/>
        <v/>
      </c>
      <c r="U20" s="120">
        <f t="shared" si="8"/>
        <v>0</v>
      </c>
      <c r="V20" s="600"/>
      <c r="W20" s="120">
        <f t="shared" si="7"/>
        <v>0</v>
      </c>
      <c r="X20" s="124">
        <f t="shared" si="9"/>
        <v>0</v>
      </c>
      <c r="Y20" s="601"/>
      <c r="Z20" s="601"/>
      <c r="AA20" s="590"/>
      <c r="AB20" s="590"/>
    </row>
    <row r="21" spans="2:28" ht="19.5" customHeight="1">
      <c r="B21" s="589"/>
      <c r="C21" s="590"/>
      <c r="D21" s="590"/>
      <c r="E21" s="590"/>
      <c r="F21" s="590"/>
      <c r="G21" s="590"/>
      <c r="H21" s="592"/>
      <c r="I21" s="597"/>
      <c r="J21" s="592"/>
      <c r="K21" s="592"/>
      <c r="L21" s="625"/>
      <c r="M21" s="595"/>
      <c r="N21" s="595"/>
      <c r="O21" s="120">
        <f t="shared" si="1"/>
        <v>0</v>
      </c>
      <c r="P21" s="595"/>
      <c r="Q21" s="598"/>
      <c r="R21" s="122" t="str">
        <f t="shared" si="2"/>
        <v>-</v>
      </c>
      <c r="S21" s="122" t="str">
        <f t="shared" si="3"/>
        <v>-</v>
      </c>
      <c r="T21" s="120" t="str">
        <f t="shared" si="4"/>
        <v/>
      </c>
      <c r="U21" s="120">
        <f>MIN(P21,T21)</f>
        <v>0</v>
      </c>
      <c r="V21" s="600"/>
      <c r="W21" s="120">
        <f t="shared" si="7"/>
        <v>0</v>
      </c>
      <c r="X21" s="124">
        <f>ROUNDDOWN(W21,-3)</f>
        <v>0</v>
      </c>
      <c r="Y21" s="601"/>
      <c r="Z21" s="601"/>
      <c r="AA21" s="590"/>
      <c r="AB21" s="590"/>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5"/>
  <dataValidations count="2">
    <dataValidation type="list" allowBlank="1" showInputMessage="1" showErrorMessage="1" sqref="I7:I21 K7:K21" xr:uid="{00000000-0002-0000-0E00-000000000000}">
      <formula1>"1,2,3,4"</formula1>
    </dataValidation>
    <dataValidation type="list" allowBlank="1" showInputMessage="1" showErrorMessage="1" sqref="J7:J21 L7:L21" xr:uid="{00000000-0002-0000-0E00-000001000000}">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70"/>
  <sheetViews>
    <sheetView view="pageBreakPreview" topLeftCell="A40" zoomScaleNormal="100" zoomScaleSheetLayoutView="100" workbookViewId="0">
      <selection activeCell="G60" sqref="G60:H60"/>
    </sheetView>
  </sheetViews>
  <sheetFormatPr defaultColWidth="9" defaultRowHeight="12"/>
  <cols>
    <col min="1" max="1" width="11.26953125" style="167" customWidth="1"/>
    <col min="2" max="2" width="10" style="167" customWidth="1"/>
    <col min="3" max="3" width="17" style="167" customWidth="1"/>
    <col min="4" max="4" width="12.36328125" style="167" customWidth="1"/>
    <col min="5" max="5" width="10.7265625" style="167" customWidth="1"/>
    <col min="6" max="6" width="10.453125" style="167" customWidth="1"/>
    <col min="7" max="15" width="10" style="167" customWidth="1"/>
    <col min="16" max="16" width="115.90625" style="167" customWidth="1"/>
    <col min="17" max="21" width="10" style="167" customWidth="1"/>
    <col min="22" max="16384" width="9" style="167"/>
  </cols>
  <sheetData>
    <row r="1" spans="1:15">
      <c r="A1" s="167" t="s">
        <v>766</v>
      </c>
    </row>
    <row r="2" spans="1:15" ht="18" customHeight="1">
      <c r="A2" s="688" t="s">
        <v>285</v>
      </c>
      <c r="B2" s="688"/>
      <c r="C2" s="688"/>
      <c r="D2" s="688"/>
      <c r="E2" s="688"/>
      <c r="F2" s="688"/>
      <c r="G2" s="688"/>
      <c r="H2" s="688"/>
      <c r="I2" s="688"/>
      <c r="J2" s="688"/>
      <c r="K2" s="688"/>
      <c r="L2" s="688"/>
      <c r="M2" s="604"/>
      <c r="N2" s="604"/>
      <c r="O2" s="604"/>
    </row>
    <row r="5" spans="1:15" ht="18.75" customHeight="1">
      <c r="A5" s="290" t="s">
        <v>86</v>
      </c>
      <c r="B5" s="692" t="s">
        <v>593</v>
      </c>
      <c r="C5" s="692"/>
      <c r="D5" s="692"/>
      <c r="E5" s="692"/>
      <c r="F5" s="692"/>
    </row>
    <row r="6" spans="1:15" ht="18.75" customHeight="1">
      <c r="A6" s="290" t="s">
        <v>594</v>
      </c>
      <c r="B6" s="701"/>
      <c r="C6" s="701"/>
      <c r="D6" s="701"/>
      <c r="E6" s="701"/>
      <c r="F6" s="701"/>
    </row>
    <row r="9" spans="1:15">
      <c r="A9" s="692" t="s">
        <v>271</v>
      </c>
      <c r="B9" s="692"/>
      <c r="C9" s="692"/>
      <c r="D9" s="692" t="s">
        <v>312</v>
      </c>
      <c r="E9" s="692"/>
      <c r="F9" s="692"/>
      <c r="G9" s="692" t="s">
        <v>272</v>
      </c>
      <c r="H9" s="692"/>
      <c r="I9" s="692"/>
      <c r="J9" s="692"/>
      <c r="K9" s="692"/>
    </row>
    <row r="10" spans="1:15" ht="18.75" customHeight="1">
      <c r="A10" s="693"/>
      <c r="B10" s="693"/>
      <c r="C10" s="693"/>
      <c r="D10" s="693"/>
      <c r="E10" s="693"/>
      <c r="F10" s="693"/>
      <c r="G10" s="693"/>
      <c r="H10" s="693"/>
      <c r="I10" s="693"/>
      <c r="J10" s="693"/>
      <c r="K10" s="693"/>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690" t="s">
        <v>273</v>
      </c>
      <c r="B15" s="689" t="s">
        <v>286</v>
      </c>
      <c r="C15" s="689"/>
      <c r="D15" s="689"/>
      <c r="E15" s="689"/>
      <c r="F15" s="689"/>
      <c r="G15" s="689" t="s">
        <v>287</v>
      </c>
      <c r="H15" s="689"/>
      <c r="I15" s="689"/>
      <c r="J15" s="689"/>
      <c r="K15" s="689"/>
    </row>
    <row r="16" spans="1:15" ht="18.75" customHeight="1">
      <c r="A16" s="691"/>
      <c r="B16" s="345" t="s">
        <v>619</v>
      </c>
      <c r="C16" s="347"/>
      <c r="D16" s="346" t="s">
        <v>621</v>
      </c>
      <c r="E16" s="346" t="s">
        <v>622</v>
      </c>
      <c r="F16" s="348"/>
      <c r="G16" s="345" t="s">
        <v>619</v>
      </c>
      <c r="H16" s="347"/>
      <c r="I16" s="346" t="s">
        <v>621</v>
      </c>
      <c r="J16" s="346" t="s">
        <v>622</v>
      </c>
      <c r="K16" s="348"/>
    </row>
    <row r="17" spans="1:21" ht="30.75" customHeight="1">
      <c r="A17" s="438" t="s">
        <v>383</v>
      </c>
      <c r="B17" s="721"/>
      <c r="C17" s="740"/>
      <c r="D17" s="740"/>
      <c r="E17" s="740"/>
      <c r="F17" s="539" t="s">
        <v>746</v>
      </c>
      <c r="G17" s="440" t="s">
        <v>595</v>
      </c>
      <c r="H17" s="721"/>
      <c r="I17" s="740"/>
      <c r="J17" s="740"/>
      <c r="K17" s="722"/>
    </row>
    <row r="18" spans="1:21" ht="17.25" customHeight="1">
      <c r="A18" s="934" t="s">
        <v>732</v>
      </c>
      <c r="B18" s="934"/>
      <c r="C18" s="934"/>
      <c r="D18" s="934"/>
      <c r="E18" s="934"/>
      <c r="F18" s="934"/>
      <c r="G18" s="694"/>
      <c r="H18" s="694"/>
      <c r="I18" s="694"/>
      <c r="J18" s="694"/>
      <c r="K18" s="694"/>
    </row>
    <row r="19" spans="1:21" ht="17.25" customHeight="1">
      <c r="A19" s="982" t="s">
        <v>809</v>
      </c>
      <c r="B19" s="982"/>
      <c r="C19" s="982"/>
      <c r="D19" s="982"/>
      <c r="E19" s="982"/>
      <c r="F19" s="982"/>
      <c r="G19" s="694"/>
      <c r="H19" s="694"/>
      <c r="I19" s="694"/>
      <c r="J19" s="694"/>
      <c r="K19" s="694"/>
    </row>
    <row r="20" spans="1:21" ht="11.25" customHeight="1"/>
    <row r="21" spans="1:21" ht="21.75" customHeight="1"/>
    <row r="22" spans="1:21">
      <c r="A22" s="167" t="s">
        <v>316</v>
      </c>
    </row>
    <row r="23" spans="1:21" ht="3.75" customHeight="1"/>
    <row r="24" spans="1:21" ht="14.25" customHeight="1">
      <c r="A24" s="167" t="s">
        <v>812</v>
      </c>
      <c r="U24" s="167">
        <f>SUM(P38)</f>
        <v>0</v>
      </c>
    </row>
    <row r="25" spans="1:21" ht="15" customHeight="1">
      <c r="A25" s="877" t="s">
        <v>596</v>
      </c>
      <c r="B25" s="875"/>
      <c r="C25" s="983" t="s">
        <v>813</v>
      </c>
      <c r="D25" s="984"/>
      <c r="E25" s="984"/>
      <c r="F25" s="984"/>
      <c r="G25" s="984"/>
      <c r="H25" s="984"/>
      <c r="I25" s="984"/>
      <c r="J25" s="985"/>
      <c r="K25" s="695" t="s">
        <v>598</v>
      </c>
      <c r="L25" s="695" t="s">
        <v>345</v>
      </c>
      <c r="M25" s="608"/>
      <c r="N25" s="608"/>
      <c r="O25" s="608"/>
    </row>
    <row r="26" spans="1:21" ht="15" customHeight="1">
      <c r="A26" s="995"/>
      <c r="B26" s="996"/>
      <c r="C26" s="986" t="s">
        <v>597</v>
      </c>
      <c r="D26" s="988" t="s">
        <v>851</v>
      </c>
      <c r="E26" s="877" t="s">
        <v>814</v>
      </c>
      <c r="F26" s="580"/>
      <c r="G26" s="581"/>
      <c r="H26" s="949" t="s">
        <v>747</v>
      </c>
      <c r="I26" s="959" t="s">
        <v>754</v>
      </c>
      <c r="J26" s="695" t="s">
        <v>609</v>
      </c>
      <c r="K26" s="957"/>
      <c r="L26" s="957"/>
      <c r="M26" s="608"/>
      <c r="N26" s="608"/>
      <c r="O26" s="608"/>
    </row>
    <row r="27" spans="1:21" ht="33">
      <c r="A27" s="878"/>
      <c r="B27" s="876"/>
      <c r="C27" s="987"/>
      <c r="D27" s="989"/>
      <c r="E27" s="838"/>
      <c r="F27" s="579" t="s">
        <v>815</v>
      </c>
      <c r="G27" s="565" t="s">
        <v>816</v>
      </c>
      <c r="H27" s="950"/>
      <c r="I27" s="960"/>
      <c r="J27" s="838"/>
      <c r="K27" s="838"/>
      <c r="L27" s="838"/>
      <c r="M27" s="610"/>
      <c r="N27" s="610"/>
      <c r="O27" s="610"/>
    </row>
    <row r="28" spans="1:21" ht="18.75" customHeight="1">
      <c r="A28" s="888"/>
      <c r="B28" s="890"/>
      <c r="C28" s="618"/>
      <c r="D28" s="619"/>
      <c r="E28" s="541">
        <f>SUM(F28:G28)</f>
        <v>0</v>
      </c>
      <c r="F28" s="541">
        <f>施設面積内訳!D37</f>
        <v>0</v>
      </c>
      <c r="G28" s="541">
        <f>施設面積内訳!E37</f>
        <v>0</v>
      </c>
      <c r="H28" s="541">
        <f>施設面積内訳!F37</f>
        <v>0</v>
      </c>
      <c r="I28" s="617"/>
      <c r="J28" s="377"/>
      <c r="K28" s="541">
        <f>E28+H28</f>
        <v>0</v>
      </c>
      <c r="L28" s="616"/>
      <c r="M28" s="566"/>
      <c r="N28" s="566"/>
      <c r="O28" s="566"/>
    </row>
    <row r="29" spans="1:21" ht="18.75" customHeight="1">
      <c r="A29" s="888"/>
      <c r="B29" s="890"/>
      <c r="C29" s="618"/>
      <c r="D29" s="619"/>
      <c r="E29" s="541">
        <f t="shared" ref="E29:E30" si="0">SUM(F29:G29)</f>
        <v>0</v>
      </c>
      <c r="F29" s="541">
        <f>'施設面積内訳 (２)'!D37</f>
        <v>0</v>
      </c>
      <c r="G29" s="541">
        <f>'施設面積内訳 (２)'!E37</f>
        <v>0</v>
      </c>
      <c r="H29" s="541">
        <f>'施設面積内訳 (２)'!F37</f>
        <v>0</v>
      </c>
      <c r="I29" s="617"/>
      <c r="J29" s="377"/>
      <c r="K29" s="541">
        <f>E29+H29</f>
        <v>0</v>
      </c>
      <c r="L29" s="616"/>
      <c r="M29" s="566"/>
      <c r="N29" s="566"/>
      <c r="O29" s="566"/>
    </row>
    <row r="30" spans="1:21" ht="18.75" customHeight="1">
      <c r="A30" s="888"/>
      <c r="B30" s="890"/>
      <c r="C30" s="618"/>
      <c r="D30" s="619"/>
      <c r="E30" s="541">
        <f t="shared" si="0"/>
        <v>0</v>
      </c>
      <c r="F30" s="541">
        <f>'施設面積内訳 (3)'!D37</f>
        <v>0</v>
      </c>
      <c r="G30" s="541">
        <f>'施設面積内訳 (3)'!E37</f>
        <v>0</v>
      </c>
      <c r="H30" s="541">
        <f>'施設面積内訳 (3)'!F37</f>
        <v>0</v>
      </c>
      <c r="I30" s="617"/>
      <c r="J30" s="377"/>
      <c r="K30" s="541">
        <f>E30+H30</f>
        <v>0</v>
      </c>
      <c r="L30" s="616"/>
      <c r="M30" s="611"/>
      <c r="N30" s="566"/>
      <c r="O30" s="566"/>
      <c r="P30" s="538"/>
    </row>
    <row r="31" spans="1:21" s="313" customFormat="1" ht="4.5" customHeight="1">
      <c r="A31" s="543"/>
      <c r="B31" s="543"/>
      <c r="C31" s="544"/>
      <c r="D31" s="544"/>
      <c r="E31" s="542"/>
      <c r="F31" s="545"/>
      <c r="G31" s="545"/>
      <c r="H31" s="546"/>
      <c r="I31" s="542"/>
      <c r="J31" s="543"/>
      <c r="K31" s="547"/>
      <c r="N31" s="547"/>
    </row>
    <row r="32" spans="1:21" s="313" customFormat="1" ht="10" customHeight="1">
      <c r="A32" s="566"/>
      <c r="B32" s="566"/>
      <c r="C32" s="567"/>
      <c r="D32" s="567"/>
      <c r="E32" s="568"/>
      <c r="F32" s="569"/>
      <c r="G32" s="569"/>
      <c r="H32" s="570"/>
      <c r="I32" s="568"/>
      <c r="J32" s="566"/>
      <c r="K32" s="547"/>
      <c r="N32" s="547"/>
    </row>
    <row r="33" spans="1:16" s="313" customFormat="1" ht="30" customHeight="1">
      <c r="A33" s="992" t="s">
        <v>769</v>
      </c>
      <c r="B33" s="993"/>
      <c r="C33" s="992" t="s">
        <v>770</v>
      </c>
      <c r="D33" s="993"/>
      <c r="E33" s="997" t="s">
        <v>817</v>
      </c>
      <c r="F33" s="997"/>
      <c r="G33" s="571" t="s">
        <v>771</v>
      </c>
      <c r="H33" s="954" t="s">
        <v>818</v>
      </c>
      <c r="I33" s="954"/>
      <c r="J33" s="566"/>
      <c r="K33" s="547"/>
      <c r="N33" s="547"/>
      <c r="P33" s="990" t="s">
        <v>772</v>
      </c>
    </row>
    <row r="34" spans="1:16" s="313" customFormat="1" ht="18.75" customHeight="1">
      <c r="A34" s="841">
        <f>A28</f>
        <v>0</v>
      </c>
      <c r="B34" s="843"/>
      <c r="C34" s="994"/>
      <c r="D34" s="725"/>
      <c r="E34" s="952"/>
      <c r="F34" s="953"/>
      <c r="G34" s="577"/>
      <c r="H34" s="955" t="str">
        <f>IF(OR(G34="(6)項イ(1)",G34="(6)項イ(2)"),"有",IF(OR(AND(G34="(6)項イ(3)",K28&gt;=3000),AND(G34="(6)項イ(4)",K28&gt;=6000)),"有","無"))</f>
        <v>無</v>
      </c>
      <c r="I34" s="955"/>
      <c r="J34" s="578" t="str">
        <f>(IF(E34="有","補助対象外です"," "))</f>
        <v xml:space="preserve"> </v>
      </c>
      <c r="K34" s="578"/>
      <c r="N34" s="547"/>
      <c r="P34" s="991"/>
    </row>
    <row r="35" spans="1:16" s="313" customFormat="1" ht="18.75" customHeight="1">
      <c r="A35" s="841">
        <f>A29</f>
        <v>0</v>
      </c>
      <c r="B35" s="843"/>
      <c r="C35" s="723"/>
      <c r="D35" s="725"/>
      <c r="E35" s="952"/>
      <c r="F35" s="953"/>
      <c r="G35" s="353"/>
      <c r="H35" s="955" t="str">
        <f>IF(OR(G35="(6)項イ(1)",G35="(6)項イ(2)"),"有",IF(OR(AND(G35="(6)項イ(3)",K29&gt;=3000),AND(G35="(6)項イ(4)",K29&gt;=6000)),"有","無"))</f>
        <v>無</v>
      </c>
      <c r="I35" s="955"/>
      <c r="J35" s="578" t="str">
        <f>(IF(E35="有","補助対象外です"," "))</f>
        <v xml:space="preserve"> </v>
      </c>
      <c r="K35" s="547"/>
      <c r="P35" s="991"/>
    </row>
    <row r="36" spans="1:16" s="313" customFormat="1" ht="18.75" customHeight="1">
      <c r="A36" s="841">
        <f>A30</f>
        <v>0</v>
      </c>
      <c r="B36" s="843"/>
      <c r="C36" s="723"/>
      <c r="D36" s="725"/>
      <c r="E36" s="952"/>
      <c r="F36" s="953"/>
      <c r="G36" s="353"/>
      <c r="H36" s="955" t="str">
        <f>IF(OR(G36="(6)項イ(1)",G36="(6)項イ(2)"),"有",IF(OR(AND(G36="(6)項イ(3)",K30&gt;=3000),AND(G36="(6)項イ(4)",K30&gt;=6000)),"有","無"))</f>
        <v>無</v>
      </c>
      <c r="I36" s="955"/>
      <c r="J36" s="578" t="str">
        <f>(IF(E36="有","補助対象外です"," "))</f>
        <v xml:space="preserve"> </v>
      </c>
      <c r="K36" s="547"/>
      <c r="P36" s="991"/>
    </row>
    <row r="37" spans="1:16" s="313" customFormat="1" ht="30.75" customHeight="1">
      <c r="A37" s="951" t="s">
        <v>810</v>
      </c>
      <c r="B37" s="956"/>
      <c r="C37" s="956"/>
      <c r="D37" s="956"/>
      <c r="E37" s="956"/>
      <c r="F37" s="956"/>
      <c r="G37" s="956"/>
      <c r="H37" s="956"/>
      <c r="I37" s="956"/>
      <c r="J37" s="956"/>
      <c r="K37" s="956"/>
      <c r="L37" s="956"/>
      <c r="M37" s="606"/>
      <c r="N37" s="606"/>
      <c r="O37" s="606"/>
      <c r="P37" s="991"/>
    </row>
    <row r="38" spans="1:16" s="535" customFormat="1" ht="24.75" customHeight="1">
      <c r="A38" s="951" t="s">
        <v>819</v>
      </c>
      <c r="B38" s="951"/>
      <c r="C38" s="951"/>
      <c r="D38" s="951"/>
      <c r="E38" s="951"/>
      <c r="F38" s="951"/>
      <c r="G38" s="951"/>
      <c r="H38" s="951"/>
      <c r="I38" s="951"/>
      <c r="J38" s="951"/>
      <c r="K38" s="951"/>
      <c r="L38" s="951"/>
      <c r="M38" s="605"/>
      <c r="N38" s="605"/>
      <c r="O38" s="605"/>
      <c r="P38" s="991"/>
    </row>
    <row r="39" spans="1:16" s="535" customFormat="1" ht="21.75" customHeight="1">
      <c r="A39" s="951"/>
      <c r="B39" s="951"/>
      <c r="C39" s="951"/>
      <c r="D39" s="951"/>
      <c r="E39" s="951"/>
      <c r="F39" s="951"/>
      <c r="G39" s="951"/>
      <c r="H39" s="951"/>
      <c r="I39" s="951"/>
      <c r="J39" s="951"/>
      <c r="K39" s="951"/>
      <c r="L39" s="951"/>
      <c r="M39" s="605"/>
      <c r="N39" s="605"/>
      <c r="O39" s="605"/>
      <c r="P39" s="991"/>
    </row>
    <row r="40" spans="1:16" s="313" customFormat="1" ht="20.149999999999999" customHeight="1">
      <c r="A40" s="951" t="s">
        <v>820</v>
      </c>
      <c r="B40" s="951"/>
      <c r="C40" s="951"/>
      <c r="D40" s="951"/>
      <c r="E40" s="951"/>
      <c r="F40" s="951"/>
      <c r="G40" s="951"/>
      <c r="H40" s="951"/>
      <c r="I40" s="951"/>
      <c r="J40" s="951"/>
      <c r="K40" s="951"/>
      <c r="L40" s="951"/>
      <c r="M40" s="605"/>
      <c r="N40" s="605"/>
      <c r="O40" s="605"/>
      <c r="P40" s="991"/>
    </row>
    <row r="41" spans="1:16" s="535" customFormat="1" ht="20.149999999999999" customHeight="1">
      <c r="A41" s="951" t="s">
        <v>821</v>
      </c>
      <c r="B41" s="951"/>
      <c r="C41" s="951"/>
      <c r="D41" s="951"/>
      <c r="E41" s="951"/>
      <c r="F41" s="951"/>
      <c r="G41" s="951"/>
      <c r="H41" s="951"/>
      <c r="I41" s="951"/>
      <c r="J41" s="951"/>
      <c r="K41" s="951"/>
      <c r="L41" s="951"/>
      <c r="M41" s="605"/>
      <c r="N41" s="605"/>
      <c r="O41" s="605"/>
      <c r="P41" s="991"/>
    </row>
    <row r="42" spans="1:16" ht="30.75" customHeight="1">
      <c r="A42" s="951" t="s">
        <v>822</v>
      </c>
      <c r="B42" s="951"/>
      <c r="C42" s="951"/>
      <c r="D42" s="951"/>
      <c r="E42" s="951"/>
      <c r="F42" s="951"/>
      <c r="G42" s="951"/>
      <c r="H42" s="951"/>
      <c r="I42" s="951"/>
      <c r="J42" s="951"/>
      <c r="K42" s="951"/>
      <c r="L42" s="951"/>
      <c r="M42" s="605"/>
      <c r="N42" s="605"/>
      <c r="O42" s="605"/>
      <c r="P42" s="991"/>
    </row>
    <row r="43" spans="1:16" ht="14.25" customHeight="1">
      <c r="P43" s="991"/>
    </row>
    <row r="44" spans="1:16" ht="15" customHeight="1">
      <c r="A44" s="540"/>
      <c r="B44" s="540"/>
      <c r="C44" s="540"/>
      <c r="D44" s="540"/>
      <c r="E44" s="540"/>
      <c r="F44" s="540"/>
      <c r="G44" s="540"/>
      <c r="H44" s="540"/>
      <c r="I44" s="540"/>
      <c r="J44" s="540"/>
      <c r="K44" s="540"/>
      <c r="P44" s="991"/>
    </row>
    <row r="45" spans="1:16" ht="24" customHeight="1">
      <c r="A45" s="328" t="s">
        <v>742</v>
      </c>
      <c r="P45" s="991"/>
    </row>
    <row r="46" spans="1:16" ht="19.5" customHeight="1">
      <c r="A46" s="877" t="s">
        <v>603</v>
      </c>
      <c r="B46" s="947"/>
      <c r="C46" s="947"/>
      <c r="D46" s="875"/>
      <c r="E46" s="695" t="s">
        <v>764</v>
      </c>
      <c r="F46" s="961" t="s">
        <v>745</v>
      </c>
      <c r="G46" s="962"/>
      <c r="H46" s="962"/>
      <c r="I46" s="963"/>
      <c r="P46" s="991"/>
    </row>
    <row r="47" spans="1:16" ht="30" customHeight="1">
      <c r="A47" s="878"/>
      <c r="B47" s="948"/>
      <c r="C47" s="948"/>
      <c r="D47" s="876"/>
      <c r="E47" s="838"/>
      <c r="F47" s="964"/>
      <c r="G47" s="965"/>
      <c r="H47" s="965"/>
      <c r="I47" s="966"/>
    </row>
    <row r="48" spans="1:16" ht="20.25" customHeight="1">
      <c r="A48" s="941" t="s">
        <v>744</v>
      </c>
      <c r="B48" s="942"/>
      <c r="C48" s="942"/>
      <c r="D48" s="943"/>
      <c r="E48" s="376"/>
      <c r="F48" s="944"/>
      <c r="G48" s="945"/>
      <c r="H48" s="945"/>
      <c r="I48" s="946"/>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823</v>
      </c>
    </row>
    <row r="53" spans="1:16" ht="44.25" customHeight="1">
      <c r="A53" s="780" t="s">
        <v>606</v>
      </c>
      <c r="B53" s="782"/>
      <c r="C53" s="615" t="s">
        <v>765</v>
      </c>
      <c r="D53" s="615" t="s">
        <v>753</v>
      </c>
      <c r="E53" s="620" t="s">
        <v>605</v>
      </c>
      <c r="F53" s="620" t="s">
        <v>856</v>
      </c>
      <c r="G53" s="980" t="s">
        <v>857</v>
      </c>
      <c r="H53" s="981"/>
      <c r="I53" s="345" t="s">
        <v>853</v>
      </c>
      <c r="J53" s="939" t="s">
        <v>854</v>
      </c>
      <c r="K53" s="940"/>
    </row>
    <row r="54" spans="1:16" ht="14.25" customHeight="1">
      <c r="A54" s="858" t="str">
        <f>IF(A28="","",A28)</f>
        <v/>
      </c>
      <c r="B54" s="729"/>
      <c r="C54" s="612" t="str">
        <f>IF(I28="","",I28)</f>
        <v/>
      </c>
      <c r="D54" s="613">
        <f>IF(E28="","",E28)</f>
        <v>0</v>
      </c>
      <c r="E54" s="621" t="b">
        <f>IF(C28="1.通常型スプリンクラー",23000,IF(C28="2.水道連結型スプリンクラー",22000,IF(C28="3.パッケージ型自動消火設備",27000,IF(C28="4.消防法施行令第32条適用設備",26000))))</f>
        <v>0</v>
      </c>
      <c r="F54" s="622">
        <f>IF(AND(OR(C28="1.通常型スプリンクラー",C28="2.水道連結型スプリンクラー"),D28="有"),2350000,0)</f>
        <v>0</v>
      </c>
      <c r="G54" s="968">
        <f>IF(D54="","",SUM(ROUND(D54,0)*E54,F54))</f>
        <v>0</v>
      </c>
      <c r="H54" s="969"/>
      <c r="I54" s="623">
        <v>0.5</v>
      </c>
      <c r="J54" s="978">
        <f>IF(D54="","",ROUNDDOWN(MIN(C54,G54)*I54,-3))</f>
        <v>0</v>
      </c>
      <c r="K54" s="979"/>
    </row>
    <row r="55" spans="1:16" ht="14.25" customHeight="1">
      <c r="A55" s="858" t="str">
        <f>IF(A29="","",A29)</f>
        <v/>
      </c>
      <c r="B55" s="729"/>
      <c r="C55" s="612" t="str">
        <f>IF(I29="","",I29)</f>
        <v/>
      </c>
      <c r="D55" s="614">
        <f>IF(E29="","",E29)</f>
        <v>0</v>
      </c>
      <c r="E55" s="621" t="b">
        <f t="shared" ref="E55:E56" si="1">IF(C29="1.通常型スプリンクラー",23000,IF(C29="2.水道連結型スプリンクラー",22000,IF(C29="3.パッケージ型自動消火設備",27000,IF(C29="4.消防法施行令第32条適用設備",26000))))</f>
        <v>0</v>
      </c>
      <c r="F55" s="636">
        <f t="shared" ref="F55:F56" si="2">IF(AND(OR(C29="1.通常型スプリンクラー",C29="2.水道連結型スプリンクラー"),D29="有"),2350000,0)</f>
        <v>0</v>
      </c>
      <c r="G55" s="968">
        <f>IF(D55="","",SUM(ROUND(D55,0)*E55,F55))</f>
        <v>0</v>
      </c>
      <c r="H55" s="969"/>
      <c r="I55" s="623">
        <v>0.5</v>
      </c>
      <c r="J55" s="978">
        <f>IF(D55="","",ROUNDDOWN(MIN(C55,G55)*I55,-3))</f>
        <v>0</v>
      </c>
      <c r="K55" s="979"/>
      <c r="L55" s="576"/>
    </row>
    <row r="56" spans="1:16" ht="14.25" customHeight="1" thickBot="1">
      <c r="A56" s="858" t="str">
        <f>IF(A30="","",A30)</f>
        <v/>
      </c>
      <c r="B56" s="729"/>
      <c r="C56" s="612" t="str">
        <f>IF(I30="","",I30)</f>
        <v/>
      </c>
      <c r="D56" s="614">
        <f>IF(E30="","",E30)</f>
        <v>0</v>
      </c>
      <c r="E56" s="621" t="b">
        <f t="shared" si="1"/>
        <v>0</v>
      </c>
      <c r="F56" s="636">
        <f t="shared" si="2"/>
        <v>0</v>
      </c>
      <c r="G56" s="968">
        <f>IF(D56="","",SUM(ROUND(D56,0)*E56,F56))</f>
        <v>0</v>
      </c>
      <c r="H56" s="969"/>
      <c r="I56" s="623">
        <v>0.5</v>
      </c>
      <c r="J56" s="976">
        <f>IF(D56="","",ROUNDDOWN(MIN(C56,G56)*I56,-3))</f>
        <v>0</v>
      </c>
      <c r="K56" s="977"/>
      <c r="L56" s="576"/>
    </row>
    <row r="57" spans="1:16" ht="27.75" customHeight="1">
      <c r="K57" s="936" t="s">
        <v>636</v>
      </c>
      <c r="L57" s="936"/>
      <c r="N57" s="609"/>
      <c r="O57" s="609"/>
    </row>
    <row r="58" spans="1:16" ht="19.5" customHeight="1" thickBot="1">
      <c r="A58" s="328" t="s">
        <v>741</v>
      </c>
      <c r="M58" s="576"/>
      <c r="N58" s="576"/>
      <c r="O58" s="576"/>
    </row>
    <row r="59" spans="1:16" ht="37.5" customHeight="1">
      <c r="A59" s="780" t="s">
        <v>607</v>
      </c>
      <c r="B59" s="782"/>
      <c r="C59" s="935" t="s">
        <v>765</v>
      </c>
      <c r="D59" s="782"/>
      <c r="E59" s="717" t="s">
        <v>608</v>
      </c>
      <c r="F59" s="689"/>
      <c r="G59" s="970" t="s">
        <v>824</v>
      </c>
      <c r="H59" s="971"/>
      <c r="I59" s="235"/>
      <c r="J59" s="974"/>
      <c r="K59" s="975"/>
    </row>
    <row r="60" spans="1:16" ht="14.25" customHeight="1" thickBot="1">
      <c r="A60" s="858" t="s">
        <v>602</v>
      </c>
      <c r="B60" s="729"/>
      <c r="C60" s="937" t="str">
        <f>IF(E48="","",E48)</f>
        <v/>
      </c>
      <c r="D60" s="937"/>
      <c r="E60" s="938">
        <v>1222000</v>
      </c>
      <c r="F60" s="938"/>
      <c r="G60" s="972" t="str">
        <f>IF(C60="","",ROUNDDOWN(MIN(C60,E60),-3))</f>
        <v/>
      </c>
      <c r="H60" s="973"/>
      <c r="I60" s="235"/>
      <c r="J60" s="967"/>
      <c r="K60" s="967"/>
    </row>
    <row r="61" spans="1:16" ht="9" customHeight="1"/>
    <row r="62" spans="1:16" ht="18.75" customHeight="1">
      <c r="A62" s="933" t="s">
        <v>825</v>
      </c>
      <c r="B62" s="933"/>
      <c r="C62" s="933"/>
      <c r="D62" s="933"/>
      <c r="E62" s="933"/>
      <c r="F62" s="933"/>
      <c r="G62" s="933"/>
      <c r="H62" s="933"/>
      <c r="I62" s="933"/>
      <c r="J62" s="933"/>
      <c r="K62" s="933"/>
      <c r="L62" s="933"/>
      <c r="M62" s="607"/>
      <c r="N62" s="607"/>
      <c r="O62" s="607"/>
      <c r="P62" s="958" t="s">
        <v>743</v>
      </c>
    </row>
    <row r="63" spans="1:16">
      <c r="P63" s="958"/>
    </row>
    <row r="64" spans="1:16">
      <c r="P64" s="958"/>
    </row>
    <row r="65" spans="16:16">
      <c r="P65" s="958"/>
    </row>
    <row r="66" spans="16:16">
      <c r="P66" s="958"/>
    </row>
    <row r="67" spans="16:16">
      <c r="P67" s="958"/>
    </row>
    <row r="68" spans="16:16">
      <c r="P68" s="958"/>
    </row>
    <row r="69" spans="16:16">
      <c r="P69" s="958"/>
    </row>
    <row r="70" spans="16:16">
      <c r="P70" s="958"/>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39370078740157483" right="0.19685039370078741" top="0.55118110236220474" bottom="0.55118110236220474" header="0" footer="0"/>
  <pageSetup paperSize="9" scale="72"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topLeftCell="A37" zoomScaleNormal="100" zoomScaleSheetLayoutView="100" workbookViewId="0">
      <selection activeCell="C44" sqref="C44"/>
    </sheetView>
  </sheetViews>
  <sheetFormatPr defaultColWidth="9" defaultRowHeight="13" outlineLevelCol="1"/>
  <cols>
    <col min="1" max="2" width="5" style="76" customWidth="1"/>
    <col min="3" max="3" width="24.90625" style="76" customWidth="1"/>
    <col min="4" max="12" width="8.453125" style="76" customWidth="1"/>
    <col min="13" max="21" width="8.453125" style="76" hidden="1" customWidth="1" outlineLevel="1"/>
    <col min="22" max="22" width="9" style="76" collapsed="1"/>
    <col min="23" max="16384" width="9" style="76"/>
  </cols>
  <sheetData>
    <row r="1" spans="1:22" ht="19.5" customHeight="1">
      <c r="A1" s="332" t="s">
        <v>62</v>
      </c>
    </row>
    <row r="2" spans="1:22" ht="17.25" customHeight="1">
      <c r="A2" s="332"/>
      <c r="B2" s="332"/>
      <c r="C2" s="332"/>
      <c r="D2" s="1001" t="s">
        <v>876</v>
      </c>
      <c r="E2" s="1001"/>
      <c r="F2" s="1001"/>
      <c r="G2" s="1001"/>
      <c r="H2" s="1001"/>
      <c r="I2" s="332"/>
      <c r="J2" s="332"/>
      <c r="K2" s="332"/>
      <c r="L2" s="332"/>
      <c r="M2" s="626"/>
      <c r="N2" s="626"/>
      <c r="O2" s="626"/>
      <c r="P2" s="626"/>
      <c r="Q2" s="626"/>
      <c r="R2" s="626"/>
      <c r="S2" s="626"/>
      <c r="T2" s="626"/>
      <c r="U2" s="626"/>
    </row>
    <row r="3" spans="1:22" ht="16.5">
      <c r="A3" s="332"/>
      <c r="B3" s="332"/>
      <c r="C3" s="332"/>
      <c r="D3" s="1001"/>
      <c r="E3" s="1001"/>
      <c r="F3" s="1001"/>
      <c r="G3" s="1001"/>
      <c r="H3" s="1001"/>
      <c r="I3" s="332"/>
      <c r="J3" s="332"/>
      <c r="K3" s="332"/>
      <c r="L3" s="332"/>
      <c r="M3" s="626"/>
      <c r="N3" s="626"/>
      <c r="O3" s="626"/>
      <c r="P3" s="626"/>
      <c r="Q3" s="626"/>
      <c r="R3" s="626"/>
      <c r="S3" s="626"/>
      <c r="T3" s="626"/>
      <c r="U3" s="626"/>
    </row>
    <row r="4" spans="1:22" ht="13.5" thickBot="1">
      <c r="A4" s="77" t="s">
        <v>43</v>
      </c>
    </row>
    <row r="5" spans="1:22" s="79" customFormat="1" ht="19.5" customHeight="1" thickBot="1">
      <c r="A5" s="682" t="s">
        <v>44</v>
      </c>
      <c r="B5" s="683"/>
      <c r="C5" s="507"/>
      <c r="D5" s="78" t="s">
        <v>72</v>
      </c>
      <c r="E5" s="684" t="s">
        <v>866</v>
      </c>
      <c r="F5" s="685"/>
      <c r="G5" s="685"/>
      <c r="H5" s="685"/>
      <c r="I5" s="686"/>
      <c r="V5" s="79" t="s">
        <v>110</v>
      </c>
    </row>
    <row r="6" spans="1:22" s="79" customFormat="1" ht="12.5" thickBot="1">
      <c r="A6" s="75"/>
    </row>
    <row r="7" spans="1:22" s="79" customFormat="1" ht="18" customHeight="1">
      <c r="A7" s="648" t="s">
        <v>63</v>
      </c>
      <c r="B7" s="649" t="s">
        <v>64</v>
      </c>
      <c r="C7" s="650"/>
      <c r="D7" s="648" t="s">
        <v>729</v>
      </c>
      <c r="E7" s="649"/>
      <c r="F7" s="650"/>
      <c r="G7" s="648" t="s">
        <v>45</v>
      </c>
      <c r="H7" s="649"/>
      <c r="I7" s="649"/>
      <c r="J7" s="649"/>
      <c r="K7" s="649"/>
      <c r="L7" s="650"/>
      <c r="M7" s="648" t="s">
        <v>45</v>
      </c>
      <c r="N7" s="649"/>
      <c r="O7" s="649"/>
      <c r="P7" s="649"/>
      <c r="Q7" s="649"/>
      <c r="R7" s="649"/>
      <c r="S7" s="649"/>
      <c r="T7" s="649"/>
      <c r="U7" s="650"/>
    </row>
    <row r="8" spans="1:22" s="79" customFormat="1" ht="18" customHeight="1">
      <c r="A8" s="687"/>
      <c r="B8" s="668"/>
      <c r="C8" s="669"/>
      <c r="D8" s="687" t="s">
        <v>65</v>
      </c>
      <c r="E8" s="668" t="s">
        <v>66</v>
      </c>
      <c r="F8" s="669" t="s">
        <v>67</v>
      </c>
      <c r="G8" s="651" t="s">
        <v>874</v>
      </c>
      <c r="H8" s="652"/>
      <c r="I8" s="633" t="str">
        <f>IF(I28="","",ROUND(I28/F28*100,0))</f>
        <v/>
      </c>
      <c r="J8" s="653" t="s">
        <v>874</v>
      </c>
      <c r="K8" s="652"/>
      <c r="L8" s="634" t="str">
        <f>IF(I8="","",IF(I8=100,"",100-I8))</f>
        <v/>
      </c>
      <c r="M8" s="651" t="s">
        <v>642</v>
      </c>
      <c r="N8" s="652"/>
      <c r="O8" s="633" t="str">
        <f>IF(O28="","",ROUND(O28/L28*100,0))</f>
        <v/>
      </c>
      <c r="P8" s="651" t="s">
        <v>642</v>
      </c>
      <c r="Q8" s="652"/>
      <c r="R8" s="633" t="str">
        <f>IF(R28="","",ROUND(R28/O28*100,0))</f>
        <v/>
      </c>
      <c r="S8" s="653" t="s">
        <v>642</v>
      </c>
      <c r="T8" s="652"/>
      <c r="U8" s="634" t="str">
        <f>IF(O8="","",IF(O8=100,"",100-O8))</f>
        <v/>
      </c>
    </row>
    <row r="9" spans="1:22" s="79" customFormat="1" ht="18" customHeight="1" thickBot="1">
      <c r="A9" s="677"/>
      <c r="B9" s="678"/>
      <c r="C9" s="679"/>
      <c r="D9" s="677"/>
      <c r="E9" s="678"/>
      <c r="F9" s="679"/>
      <c r="G9" s="630" t="s">
        <v>65</v>
      </c>
      <c r="H9" s="631" t="s">
        <v>66</v>
      </c>
      <c r="I9" s="631" t="s">
        <v>67</v>
      </c>
      <c r="J9" s="631" t="s">
        <v>65</v>
      </c>
      <c r="K9" s="631" t="s">
        <v>66</v>
      </c>
      <c r="L9" s="632" t="s">
        <v>67</v>
      </c>
      <c r="M9" s="630" t="s">
        <v>65</v>
      </c>
      <c r="N9" s="631" t="s">
        <v>66</v>
      </c>
      <c r="O9" s="631" t="s">
        <v>67</v>
      </c>
      <c r="P9" s="630" t="s">
        <v>65</v>
      </c>
      <c r="Q9" s="631" t="s">
        <v>66</v>
      </c>
      <c r="R9" s="631" t="s">
        <v>67</v>
      </c>
      <c r="S9" s="631" t="s">
        <v>65</v>
      </c>
      <c r="T9" s="631" t="s">
        <v>66</v>
      </c>
      <c r="U9" s="632" t="s">
        <v>67</v>
      </c>
    </row>
    <row r="10" spans="1:22" s="79" customFormat="1" ht="18" customHeight="1">
      <c r="A10" s="659" t="s">
        <v>68</v>
      </c>
      <c r="B10" s="680"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0"/>
      <c r="B11" s="681"/>
      <c r="C11" s="628" t="s">
        <v>867</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0"/>
      <c r="B12" s="681"/>
      <c r="C12" s="394" t="s">
        <v>868</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0"/>
      <c r="B13" s="681"/>
      <c r="C13" s="508" t="s">
        <v>869</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0"/>
      <c r="B14" s="681"/>
      <c r="C14" s="628"/>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0"/>
      <c r="B15" s="681"/>
      <c r="C15" s="394"/>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0"/>
      <c r="B16" s="681"/>
      <c r="C16" s="394"/>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0"/>
      <c r="B17" s="681"/>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0"/>
      <c r="B18" s="681"/>
      <c r="C18" s="628"/>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0"/>
      <c r="B19" s="681"/>
      <c r="C19" s="628"/>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0"/>
      <c r="B20" s="681"/>
      <c r="C20" s="628"/>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0"/>
      <c r="B21" s="681"/>
      <c r="C21" s="628"/>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0"/>
      <c r="B22" s="681"/>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0"/>
      <c r="B23" s="681"/>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0"/>
      <c r="B24" s="681"/>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0"/>
      <c r="B25" s="681"/>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0"/>
      <c r="B26" s="681"/>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0"/>
      <c r="B27" s="681"/>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0"/>
      <c r="B28" s="681"/>
      <c r="C28" s="627"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0"/>
      <c r="B29" s="681"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0"/>
      <c r="B30" s="681"/>
      <c r="C30" s="394"/>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0"/>
      <c r="B31" s="681"/>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0"/>
      <c r="B32" s="681"/>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6" t="s">
        <v>115</v>
      </c>
      <c r="W32" s="999"/>
      <c r="X32" s="999"/>
    </row>
    <row r="33" spans="1:24" s="79" customFormat="1" ht="18" customHeight="1">
      <c r="A33" s="660"/>
      <c r="B33" s="681"/>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6"/>
      <c r="W33" s="999"/>
      <c r="X33" s="999"/>
    </row>
    <row r="34" spans="1:24" s="79" customFormat="1" ht="18" customHeight="1">
      <c r="A34" s="660"/>
      <c r="B34" s="681"/>
      <c r="C34" s="629"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0"/>
      <c r="B35" s="668" t="s">
        <v>81</v>
      </c>
      <c r="C35" s="669"/>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0" t="s">
        <v>69</v>
      </c>
      <c r="B36" s="1000" t="str">
        <f>C12</f>
        <v>&lt;改修工事&gt;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0"/>
      <c r="B37" s="1000">
        <f>C20</f>
        <v>0</v>
      </c>
      <c r="C37" s="672"/>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0"/>
      <c r="B38" s="84"/>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0"/>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0"/>
      <c r="B40" s="635"/>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0"/>
      <c r="B41" s="1000"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0"/>
      <c r="B42" s="1000">
        <f>C20</f>
        <v>0</v>
      </c>
      <c r="C42" s="672"/>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0"/>
      <c r="B43" s="635"/>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0"/>
      <c r="B44" s="84"/>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0"/>
      <c r="B45" s="86"/>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7" t="s">
        <v>85</v>
      </c>
      <c r="B47" s="678"/>
      <c r="C47" s="679"/>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9" t="s">
        <v>53</v>
      </c>
      <c r="B48" s="662" t="s">
        <v>54</v>
      </c>
      <c r="C48" s="663"/>
      <c r="D48" s="654" t="s">
        <v>49</v>
      </c>
      <c r="E48" s="644" t="s">
        <v>49</v>
      </c>
      <c r="F48" s="494"/>
      <c r="G48" s="654"/>
      <c r="H48" s="644"/>
      <c r="I48" s="495"/>
      <c r="J48" s="644"/>
      <c r="K48" s="644" t="s">
        <v>49</v>
      </c>
      <c r="L48" s="494"/>
      <c r="M48" s="654"/>
      <c r="N48" s="644"/>
      <c r="O48" s="495"/>
      <c r="P48" s="654"/>
      <c r="Q48" s="644"/>
      <c r="R48" s="495"/>
      <c r="S48" s="644"/>
      <c r="T48" s="644" t="s">
        <v>49</v>
      </c>
      <c r="U48" s="494" t="s">
        <v>49</v>
      </c>
    </row>
    <row r="49" spans="1:21" s="79" customFormat="1" ht="18" customHeight="1">
      <c r="A49" s="660"/>
      <c r="B49" s="998" t="s">
        <v>643</v>
      </c>
      <c r="C49" s="658"/>
      <c r="D49" s="655"/>
      <c r="E49" s="645"/>
      <c r="F49" s="480"/>
      <c r="G49" s="655"/>
      <c r="H49" s="645"/>
      <c r="I49" s="481"/>
      <c r="J49" s="645"/>
      <c r="K49" s="645"/>
      <c r="L49" s="480"/>
      <c r="M49" s="655"/>
      <c r="N49" s="645"/>
      <c r="O49" s="481"/>
      <c r="P49" s="655"/>
      <c r="Q49" s="645"/>
      <c r="R49" s="481"/>
      <c r="S49" s="645"/>
      <c r="T49" s="645"/>
      <c r="U49" s="480" t="s">
        <v>49</v>
      </c>
    </row>
    <row r="50" spans="1:21" s="79" customFormat="1" ht="18" customHeight="1">
      <c r="A50" s="660"/>
      <c r="B50" s="998" t="s">
        <v>55</v>
      </c>
      <c r="C50" s="658"/>
      <c r="D50" s="655"/>
      <c r="E50" s="645"/>
      <c r="F50" s="480"/>
      <c r="G50" s="655"/>
      <c r="H50" s="645"/>
      <c r="I50" s="481"/>
      <c r="J50" s="645"/>
      <c r="K50" s="645"/>
      <c r="L50" s="480"/>
      <c r="M50" s="655"/>
      <c r="N50" s="645"/>
      <c r="O50" s="481"/>
      <c r="P50" s="655"/>
      <c r="Q50" s="645"/>
      <c r="R50" s="481"/>
      <c r="S50" s="645"/>
      <c r="T50" s="645"/>
      <c r="U50" s="480" t="s">
        <v>49</v>
      </c>
    </row>
    <row r="51" spans="1:21" s="79" customFormat="1" ht="18" customHeight="1">
      <c r="A51" s="660"/>
      <c r="B51" s="998" t="s">
        <v>56</v>
      </c>
      <c r="C51" s="658"/>
      <c r="D51" s="655"/>
      <c r="E51" s="645"/>
      <c r="F51" s="480"/>
      <c r="G51" s="655"/>
      <c r="H51" s="645"/>
      <c r="I51" s="481"/>
      <c r="J51" s="645"/>
      <c r="K51" s="645"/>
      <c r="L51" s="480"/>
      <c r="M51" s="655"/>
      <c r="N51" s="645"/>
      <c r="O51" s="481"/>
      <c r="P51" s="655"/>
      <c r="Q51" s="645"/>
      <c r="R51" s="481"/>
      <c r="S51" s="645"/>
      <c r="T51" s="645"/>
      <c r="U51" s="480" t="s">
        <v>49</v>
      </c>
    </row>
    <row r="52" spans="1:21" s="79" customFormat="1" ht="18" customHeight="1">
      <c r="A52" s="660"/>
      <c r="B52" s="998" t="s">
        <v>141</v>
      </c>
      <c r="C52" s="658"/>
      <c r="D52" s="655"/>
      <c r="E52" s="645"/>
      <c r="F52" s="468"/>
      <c r="G52" s="655"/>
      <c r="H52" s="645"/>
      <c r="I52" s="481"/>
      <c r="J52" s="645"/>
      <c r="K52" s="645"/>
      <c r="L52" s="480"/>
      <c r="M52" s="655"/>
      <c r="N52" s="645"/>
      <c r="O52" s="481"/>
      <c r="P52" s="655"/>
      <c r="Q52" s="645"/>
      <c r="R52" s="481"/>
      <c r="S52" s="645"/>
      <c r="T52" s="645"/>
      <c r="U52" s="480" t="s">
        <v>49</v>
      </c>
    </row>
    <row r="53" spans="1:21" s="79" customFormat="1" ht="18" customHeight="1">
      <c r="A53" s="660"/>
      <c r="B53" s="998" t="s">
        <v>57</v>
      </c>
      <c r="C53" s="658"/>
      <c r="D53" s="655"/>
      <c r="E53" s="645"/>
      <c r="F53" s="468"/>
      <c r="G53" s="655"/>
      <c r="H53" s="645"/>
      <c r="I53" s="481"/>
      <c r="J53" s="645"/>
      <c r="K53" s="645"/>
      <c r="L53" s="480"/>
      <c r="M53" s="655"/>
      <c r="N53" s="645"/>
      <c r="O53" s="481"/>
      <c r="P53" s="655"/>
      <c r="Q53" s="645"/>
      <c r="R53" s="481"/>
      <c r="S53" s="645"/>
      <c r="T53" s="645"/>
      <c r="U53" s="480" t="s">
        <v>49</v>
      </c>
    </row>
    <row r="54" spans="1:21" s="79" customFormat="1" ht="18" customHeight="1">
      <c r="A54" s="660"/>
      <c r="B54" s="998" t="s">
        <v>58</v>
      </c>
      <c r="C54" s="658"/>
      <c r="D54" s="656"/>
      <c r="E54" s="646"/>
      <c r="F54" s="468"/>
      <c r="G54" s="656"/>
      <c r="H54" s="646"/>
      <c r="I54" s="485"/>
      <c r="J54" s="646"/>
      <c r="K54" s="646"/>
      <c r="L54" s="480"/>
      <c r="M54" s="656"/>
      <c r="N54" s="646"/>
      <c r="O54" s="485"/>
      <c r="P54" s="656"/>
      <c r="Q54" s="646"/>
      <c r="R54" s="485"/>
      <c r="S54" s="646"/>
      <c r="T54" s="646"/>
      <c r="U54" s="480" t="s">
        <v>49</v>
      </c>
    </row>
    <row r="55" spans="1:21" s="79" customFormat="1" ht="18" customHeight="1" thickBot="1">
      <c r="A55" s="661"/>
      <c r="B55" s="664" t="s">
        <v>82</v>
      </c>
      <c r="C55" s="665"/>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870</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871</v>
      </c>
      <c r="C66" s="400"/>
      <c r="D66" s="400"/>
      <c r="E66" s="400"/>
      <c r="F66" s="400"/>
      <c r="G66" s="400"/>
      <c r="H66" s="400"/>
      <c r="I66" s="400"/>
      <c r="J66" s="400"/>
      <c r="K66" s="400"/>
      <c r="L66" s="400"/>
    </row>
    <row r="67" spans="1:12">
      <c r="A67" s="88"/>
      <c r="B67" s="400" t="s">
        <v>872</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873</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64" orientation="portrait" r:id="rId1"/>
  <headerFooter>
    <oddFooter>&amp;P / &amp;N ページ</oddFooter>
  </headerFooter>
  <colBreaks count="1" manualBreakCount="1">
    <brk id="21" max="1048575"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0"/>
  <sheetViews>
    <sheetView topLeftCell="A19" zoomScaleNormal="100" workbookViewId="0">
      <selection activeCell="B39" sqref="B39:G40"/>
    </sheetView>
  </sheetViews>
  <sheetFormatPr defaultColWidth="9" defaultRowHeight="18.75" customHeight="1"/>
  <cols>
    <col min="1" max="1" width="6.453125" style="548" bestFit="1" customWidth="1"/>
    <col min="2" max="2" width="4.6328125" style="548" customWidth="1"/>
    <col min="3" max="3" width="26.7265625" style="548" customWidth="1"/>
    <col min="4" max="6" width="15.08984375" style="548" customWidth="1"/>
    <col min="7" max="7" width="15.6328125" style="548" customWidth="1"/>
    <col min="8" max="8" width="3.6328125" style="548" customWidth="1"/>
    <col min="9" max="16384" width="9" style="548"/>
  </cols>
  <sheetData>
    <row r="1" spans="1:7" ht="48" customHeight="1">
      <c r="A1" s="548" t="s">
        <v>877</v>
      </c>
      <c r="B1" s="1004" t="s">
        <v>878</v>
      </c>
      <c r="C1" s="1004"/>
      <c r="D1" s="1004"/>
      <c r="E1" s="1004"/>
      <c r="F1" s="1004"/>
      <c r="G1" s="1004"/>
    </row>
    <row r="2" spans="1:7" ht="18.75" customHeight="1">
      <c r="B2" s="1012"/>
      <c r="C2" s="1009" t="s">
        <v>751</v>
      </c>
      <c r="D2" s="549" t="s">
        <v>752</v>
      </c>
      <c r="E2" s="549"/>
      <c r="F2" s="549"/>
      <c r="G2" s="549"/>
    </row>
    <row r="3" spans="1:7" ht="18.75" customHeight="1">
      <c r="B3" s="1013"/>
      <c r="C3" s="1010"/>
      <c r="D3" s="1015" t="s">
        <v>749</v>
      </c>
      <c r="E3" s="1016"/>
      <c r="F3" s="1009" t="s">
        <v>748</v>
      </c>
      <c r="G3" s="1009" t="s">
        <v>750</v>
      </c>
    </row>
    <row r="4" spans="1:7" ht="39">
      <c r="B4" s="1014"/>
      <c r="C4" s="1011"/>
      <c r="D4" s="582" t="s">
        <v>815</v>
      </c>
      <c r="E4" s="554" t="s">
        <v>755</v>
      </c>
      <c r="F4" s="1011"/>
      <c r="G4" s="1011"/>
    </row>
    <row r="5" spans="1:7" ht="18.75" customHeight="1">
      <c r="B5" s="1005" t="s">
        <v>756</v>
      </c>
      <c r="C5" s="550"/>
      <c r="D5" s="552"/>
      <c r="E5" s="552"/>
      <c r="F5" s="552"/>
      <c r="G5" s="553">
        <f t="shared" ref="G5:G35" si="0">SUM(D5:F5)</f>
        <v>0</v>
      </c>
    </row>
    <row r="6" spans="1:7" ht="18.75" customHeight="1">
      <c r="B6" s="1006"/>
      <c r="C6" s="550"/>
      <c r="D6" s="552"/>
      <c r="E6" s="552"/>
      <c r="F6" s="552"/>
      <c r="G6" s="553">
        <f t="shared" si="0"/>
        <v>0</v>
      </c>
    </row>
    <row r="7" spans="1:7" ht="18.75" customHeight="1">
      <c r="B7" s="1006"/>
      <c r="C7" s="550"/>
      <c r="D7" s="552"/>
      <c r="E7" s="552"/>
      <c r="F7" s="574"/>
      <c r="G7" s="553">
        <f t="shared" si="0"/>
        <v>0</v>
      </c>
    </row>
    <row r="8" spans="1:7" ht="18.75" customHeight="1">
      <c r="B8" s="1006"/>
      <c r="C8" s="550"/>
      <c r="D8" s="552"/>
      <c r="E8" s="552"/>
      <c r="F8" s="552"/>
      <c r="G8" s="553">
        <f t="shared" si="0"/>
        <v>0</v>
      </c>
    </row>
    <row r="9" spans="1:7" ht="18.75" customHeight="1">
      <c r="B9" s="1006"/>
      <c r="C9" s="550"/>
      <c r="D9" s="552"/>
      <c r="E9" s="552"/>
      <c r="F9" s="552"/>
      <c r="G9" s="553">
        <f t="shared" si="0"/>
        <v>0</v>
      </c>
    </row>
    <row r="10" spans="1:7" ht="18.75" customHeight="1">
      <c r="B10" s="1006"/>
      <c r="C10" s="550"/>
      <c r="D10" s="552"/>
      <c r="E10" s="552"/>
      <c r="F10" s="552"/>
      <c r="G10" s="553">
        <f t="shared" si="0"/>
        <v>0</v>
      </c>
    </row>
    <row r="11" spans="1:7" ht="18.75" customHeight="1">
      <c r="B11" s="1006"/>
      <c r="C11" s="550"/>
      <c r="D11" s="552"/>
      <c r="E11" s="552"/>
      <c r="F11" s="552"/>
      <c r="G11" s="553">
        <f t="shared" si="0"/>
        <v>0</v>
      </c>
    </row>
    <row r="12" spans="1:7" ht="18.75" customHeight="1">
      <c r="B12" s="1006"/>
      <c r="C12" s="550"/>
      <c r="D12" s="552"/>
      <c r="E12" s="552"/>
      <c r="F12" s="552"/>
      <c r="G12" s="553">
        <f t="shared" si="0"/>
        <v>0</v>
      </c>
    </row>
    <row r="13" spans="1:7" ht="18.75" customHeight="1">
      <c r="B13" s="1006"/>
      <c r="C13" s="550"/>
      <c r="D13" s="552"/>
      <c r="E13" s="552"/>
      <c r="F13" s="552"/>
      <c r="G13" s="553">
        <f t="shared" si="0"/>
        <v>0</v>
      </c>
    </row>
    <row r="14" spans="1:7" ht="18.75" customHeight="1">
      <c r="B14" s="1006"/>
      <c r="C14" s="550"/>
      <c r="D14" s="552"/>
      <c r="E14" s="552"/>
      <c r="F14" s="552"/>
      <c r="G14" s="553">
        <f t="shared" si="0"/>
        <v>0</v>
      </c>
    </row>
    <row r="15" spans="1:7" ht="18.75" customHeight="1">
      <c r="B15" s="1006"/>
      <c r="C15" s="550"/>
      <c r="D15" s="552"/>
      <c r="E15" s="552"/>
      <c r="F15" s="552"/>
      <c r="G15" s="553">
        <f t="shared" si="0"/>
        <v>0</v>
      </c>
    </row>
    <row r="16" spans="1:7" ht="18.75" customHeight="1">
      <c r="B16" s="1006"/>
      <c r="C16" s="550"/>
      <c r="D16" s="552"/>
      <c r="E16" s="552"/>
      <c r="F16" s="552"/>
      <c r="G16" s="553">
        <f t="shared" si="0"/>
        <v>0</v>
      </c>
    </row>
    <row r="17" spans="2:8" ht="18.75" customHeight="1">
      <c r="B17" s="1006"/>
      <c r="C17" s="550"/>
      <c r="D17" s="552"/>
      <c r="E17" s="552"/>
      <c r="F17" s="552"/>
      <c r="G17" s="553">
        <f t="shared" si="0"/>
        <v>0</v>
      </c>
    </row>
    <row r="18" spans="2:8" ht="18.75" customHeight="1">
      <c r="B18" s="1006"/>
      <c r="C18" s="550"/>
      <c r="D18" s="552"/>
      <c r="E18" s="552"/>
      <c r="F18" s="552"/>
      <c r="G18" s="553">
        <f t="shared" si="0"/>
        <v>0</v>
      </c>
    </row>
    <row r="19" spans="2:8" ht="18.75" customHeight="1">
      <c r="B19" s="1006"/>
      <c r="C19" s="550"/>
      <c r="D19" s="552"/>
      <c r="E19" s="552"/>
      <c r="F19" s="552"/>
      <c r="G19" s="553">
        <f t="shared" si="0"/>
        <v>0</v>
      </c>
    </row>
    <row r="20" spans="2:8" ht="18.75" customHeight="1">
      <c r="B20" s="1006"/>
      <c r="C20" s="550"/>
      <c r="D20" s="552"/>
      <c r="E20" s="552"/>
      <c r="F20" s="552"/>
      <c r="G20" s="553">
        <f t="shared" si="0"/>
        <v>0</v>
      </c>
    </row>
    <row r="21" spans="2:8" ht="18.75" customHeight="1">
      <c r="B21" s="1006"/>
      <c r="C21" s="550"/>
      <c r="D21" s="552"/>
      <c r="E21" s="552"/>
      <c r="F21" s="552"/>
      <c r="G21" s="553">
        <f t="shared" si="0"/>
        <v>0</v>
      </c>
    </row>
    <row r="22" spans="2:8" ht="18.75" customHeight="1">
      <c r="B22" s="1006"/>
      <c r="C22" s="550"/>
      <c r="D22" s="552"/>
      <c r="E22" s="552"/>
      <c r="F22" s="552"/>
      <c r="G22" s="553">
        <f t="shared" si="0"/>
        <v>0</v>
      </c>
    </row>
    <row r="23" spans="2:8" ht="18.75" customHeight="1">
      <c r="B23" s="1006"/>
      <c r="C23" s="550"/>
      <c r="D23" s="552"/>
      <c r="E23" s="552"/>
      <c r="F23" s="552"/>
      <c r="G23" s="553">
        <f t="shared" si="0"/>
        <v>0</v>
      </c>
    </row>
    <row r="24" spans="2:8" ht="18.75" customHeight="1">
      <c r="B24" s="1006"/>
      <c r="C24" s="550"/>
      <c r="D24" s="552"/>
      <c r="E24" s="552"/>
      <c r="F24" s="552"/>
      <c r="G24" s="553">
        <f t="shared" si="0"/>
        <v>0</v>
      </c>
    </row>
    <row r="25" spans="2:8" ht="18.75" customHeight="1">
      <c r="B25" s="1006"/>
      <c r="C25" s="550"/>
      <c r="D25" s="552"/>
      <c r="E25" s="552"/>
      <c r="F25" s="552"/>
      <c r="G25" s="553">
        <f t="shared" si="0"/>
        <v>0</v>
      </c>
    </row>
    <row r="26" spans="2:8" ht="18.75" customHeight="1">
      <c r="B26" s="1006"/>
      <c r="C26" s="550"/>
      <c r="D26" s="552"/>
      <c r="E26" s="552"/>
      <c r="F26" s="552"/>
      <c r="G26" s="553">
        <f t="shared" si="0"/>
        <v>0</v>
      </c>
    </row>
    <row r="27" spans="2:8" ht="18.75" customHeight="1">
      <c r="B27" s="1006"/>
      <c r="C27" s="550"/>
      <c r="D27" s="552"/>
      <c r="E27" s="552"/>
      <c r="F27" s="552"/>
      <c r="G27" s="553">
        <f t="shared" si="0"/>
        <v>0</v>
      </c>
    </row>
    <row r="28" spans="2:8" ht="18.75" customHeight="1">
      <c r="B28" s="1006"/>
      <c r="C28" s="550"/>
      <c r="D28" s="552"/>
      <c r="E28" s="552"/>
      <c r="F28" s="552"/>
      <c r="G28" s="553">
        <f t="shared" si="0"/>
        <v>0</v>
      </c>
    </row>
    <row r="29" spans="2:8" ht="18.75" customHeight="1" thickBot="1">
      <c r="B29" s="1006"/>
      <c r="C29" s="550"/>
      <c r="D29" s="552"/>
      <c r="E29" s="552"/>
      <c r="F29" s="552"/>
      <c r="G29" s="553">
        <f t="shared" si="0"/>
        <v>0</v>
      </c>
    </row>
    <row r="30" spans="2:8" ht="25" customHeight="1" thickBot="1">
      <c r="B30" s="1007"/>
      <c r="C30" s="560" t="s">
        <v>758</v>
      </c>
      <c r="D30" s="561">
        <f>SUM(D5:D29)</f>
        <v>0</v>
      </c>
      <c r="E30" s="561">
        <f>SUM(E5:E29)</f>
        <v>0</v>
      </c>
      <c r="F30" s="561">
        <f>SUM(F5:F29)</f>
        <v>0</v>
      </c>
      <c r="G30" s="562">
        <f>SUM(D30:F30)</f>
        <v>0</v>
      </c>
      <c r="H30" s="167"/>
    </row>
    <row r="31" spans="2:8" ht="18.75" customHeight="1">
      <c r="B31" s="1005" t="s">
        <v>757</v>
      </c>
      <c r="C31" s="557"/>
      <c r="D31" s="573"/>
      <c r="E31" s="573"/>
      <c r="F31" s="558"/>
      <c r="G31" s="559">
        <f t="shared" si="0"/>
        <v>0</v>
      </c>
    </row>
    <row r="32" spans="2:8" ht="18.75" customHeight="1">
      <c r="B32" s="1006"/>
      <c r="C32" s="550"/>
      <c r="D32" s="552"/>
      <c r="E32" s="552"/>
      <c r="F32" s="552"/>
      <c r="G32" s="559">
        <f t="shared" si="0"/>
        <v>0</v>
      </c>
    </row>
    <row r="33" spans="2:8" ht="18.75" customHeight="1">
      <c r="B33" s="1006"/>
      <c r="C33" s="550"/>
      <c r="D33" s="552"/>
      <c r="E33" s="552"/>
      <c r="F33" s="552"/>
      <c r="G33" s="559">
        <f t="shared" si="0"/>
        <v>0</v>
      </c>
    </row>
    <row r="34" spans="2:8" ht="18.75" customHeight="1">
      <c r="B34" s="1006"/>
      <c r="C34" s="550"/>
      <c r="D34" s="552"/>
      <c r="E34" s="552"/>
      <c r="F34" s="552"/>
      <c r="G34" s="559">
        <f t="shared" si="0"/>
        <v>0</v>
      </c>
    </row>
    <row r="35" spans="2:8" ht="18.75" customHeight="1" thickBot="1">
      <c r="B35" s="1006"/>
      <c r="C35" s="555"/>
      <c r="D35" s="572"/>
      <c r="E35" s="572"/>
      <c r="F35" s="556"/>
      <c r="G35" s="559">
        <f t="shared" si="0"/>
        <v>0</v>
      </c>
    </row>
    <row r="36" spans="2:8" ht="25" customHeight="1" thickBot="1">
      <c r="B36" s="1008"/>
      <c r="C36" s="563" t="s">
        <v>759</v>
      </c>
      <c r="D36" s="575"/>
      <c r="E36" s="575"/>
      <c r="F36" s="561">
        <f>SUM(F31:F35)</f>
        <v>0</v>
      </c>
      <c r="G36" s="562">
        <f>SUM(D36:F36)</f>
        <v>0</v>
      </c>
    </row>
    <row r="37" spans="2:8" ht="33.75" customHeight="1" thickBot="1">
      <c r="B37" s="1002" t="s">
        <v>760</v>
      </c>
      <c r="C37" s="1003"/>
      <c r="D37" s="561">
        <f>D30+D36</f>
        <v>0</v>
      </c>
      <c r="E37" s="561">
        <f>E30+E36</f>
        <v>0</v>
      </c>
      <c r="F37" s="561">
        <f>F30+F36</f>
        <v>0</v>
      </c>
      <c r="G37" s="562">
        <f>SUM(D37:F37)</f>
        <v>0</v>
      </c>
      <c r="H37" s="167"/>
    </row>
    <row r="38" spans="2:8" ht="6" customHeight="1">
      <c r="G38" s="551"/>
    </row>
    <row r="39" spans="2:8" ht="18.75" customHeight="1">
      <c r="B39" s="958" t="s">
        <v>762</v>
      </c>
      <c r="C39" s="958"/>
      <c r="D39" s="958"/>
      <c r="E39" s="958"/>
      <c r="F39" s="958"/>
      <c r="G39" s="958"/>
    </row>
    <row r="40" spans="2:8" ht="18.75" customHeight="1">
      <c r="B40" s="958"/>
      <c r="C40" s="958"/>
      <c r="D40" s="958"/>
      <c r="E40" s="958"/>
      <c r="F40" s="958"/>
      <c r="G40" s="958"/>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R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136"/>
    <col min="69" max="69" width="7.08984375" style="136" customWidth="1"/>
    <col min="70" max="324" width="7.08984375" style="136"/>
    <col min="325" max="325" width="7.08984375" style="136" customWidth="1"/>
    <col min="326" max="580" width="7.08984375" style="136"/>
    <col min="581" max="581" width="7.08984375" style="136" customWidth="1"/>
    <col min="582" max="836" width="7.08984375" style="136"/>
    <col min="837" max="837" width="7.08984375" style="136" customWidth="1"/>
    <col min="838" max="1092" width="7.08984375" style="136"/>
    <col min="1093" max="1093" width="7.08984375" style="136" customWidth="1"/>
    <col min="1094" max="1348" width="7.08984375" style="136"/>
    <col min="1349" max="1349" width="7.08984375" style="136" customWidth="1"/>
    <col min="1350" max="1604" width="7.08984375" style="136"/>
    <col min="1605" max="1605" width="7.08984375" style="136" customWidth="1"/>
    <col min="1606" max="1860" width="7.08984375" style="136"/>
    <col min="1861" max="1861" width="7.08984375" style="136" customWidth="1"/>
    <col min="1862" max="2116" width="7.08984375" style="136"/>
    <col min="2117" max="2117" width="7.08984375" style="136" customWidth="1"/>
    <col min="2118" max="2372" width="7.08984375" style="136"/>
    <col min="2373" max="2373" width="7.08984375" style="136" customWidth="1"/>
    <col min="2374" max="2628" width="7.08984375" style="136"/>
    <col min="2629" max="2629" width="7.08984375" style="136" customWidth="1"/>
    <col min="2630" max="2884" width="7.08984375" style="136"/>
    <col min="2885" max="2885" width="7.08984375" style="136" customWidth="1"/>
    <col min="2886" max="3140" width="7.08984375" style="136"/>
    <col min="3141" max="3141" width="7.08984375" style="136" customWidth="1"/>
    <col min="3142" max="3396" width="7.08984375" style="136"/>
    <col min="3397" max="3397" width="7.08984375" style="136" customWidth="1"/>
    <col min="3398" max="3652" width="7.08984375" style="136"/>
    <col min="3653" max="3653" width="7.08984375" style="136" customWidth="1"/>
    <col min="3654" max="3908" width="7.08984375" style="136"/>
    <col min="3909" max="3909" width="7.08984375" style="136" customWidth="1"/>
    <col min="3910" max="4164" width="7.08984375" style="136"/>
    <col min="4165" max="4165" width="7.08984375" style="136" customWidth="1"/>
    <col min="4166" max="4420" width="7.08984375" style="136"/>
    <col min="4421" max="4421" width="7.08984375" style="136" customWidth="1"/>
    <col min="4422" max="4676" width="7.08984375" style="136"/>
    <col min="4677" max="4677" width="7.08984375" style="136" customWidth="1"/>
    <col min="4678" max="4932" width="7.08984375" style="136"/>
    <col min="4933" max="4933" width="7.08984375" style="136" customWidth="1"/>
    <col min="4934" max="5188" width="7.08984375" style="136"/>
    <col min="5189" max="5189" width="7.08984375" style="136" customWidth="1"/>
    <col min="5190" max="5444" width="7.08984375" style="136"/>
    <col min="5445" max="5445" width="7.08984375" style="136" customWidth="1"/>
    <col min="5446" max="5700" width="7.08984375" style="136"/>
    <col min="5701" max="5701" width="7.08984375" style="136" customWidth="1"/>
    <col min="5702" max="5956" width="7.08984375" style="136"/>
    <col min="5957" max="5957" width="7.08984375" style="136" customWidth="1"/>
    <col min="5958" max="6212" width="7.08984375" style="136"/>
    <col min="6213" max="6213" width="7.08984375" style="136" customWidth="1"/>
    <col min="6214" max="6468" width="7.08984375" style="136"/>
    <col min="6469" max="6469" width="7.08984375" style="136" customWidth="1"/>
    <col min="6470" max="6724" width="7.08984375" style="136"/>
    <col min="6725" max="6725" width="7.08984375" style="136" customWidth="1"/>
    <col min="6726" max="6980" width="7.08984375" style="136"/>
    <col min="6981" max="6981" width="7.08984375" style="136" customWidth="1"/>
    <col min="6982" max="7236" width="7.08984375" style="136"/>
    <col min="7237" max="7237" width="7.08984375" style="136" customWidth="1"/>
    <col min="7238" max="7492" width="7.08984375" style="136"/>
    <col min="7493" max="7493" width="7.08984375" style="136" customWidth="1"/>
    <col min="7494" max="7748" width="7.08984375" style="136"/>
    <col min="7749" max="7749" width="7.08984375" style="136" customWidth="1"/>
    <col min="7750" max="8004" width="7.08984375" style="136"/>
    <col min="8005" max="8005" width="7.08984375" style="136" customWidth="1"/>
    <col min="8006" max="8260" width="7.08984375" style="136"/>
    <col min="8261" max="8261" width="7.08984375" style="136" customWidth="1"/>
    <col min="8262" max="8516" width="7.08984375" style="136"/>
    <col min="8517" max="8517" width="7.08984375" style="136" customWidth="1"/>
    <col min="8518" max="8772" width="7.08984375" style="136"/>
    <col min="8773" max="8773" width="7.08984375" style="136" customWidth="1"/>
    <col min="8774" max="9028" width="7.08984375" style="136"/>
    <col min="9029" max="9029" width="7.08984375" style="136" customWidth="1"/>
    <col min="9030" max="9284" width="7.08984375" style="136"/>
    <col min="9285" max="9285" width="7.08984375" style="136" customWidth="1"/>
    <col min="9286" max="9540" width="7.08984375" style="136"/>
    <col min="9541" max="9541" width="7.08984375" style="136" customWidth="1"/>
    <col min="9542" max="9796" width="7.08984375" style="136"/>
    <col min="9797" max="9797" width="7.08984375" style="136" customWidth="1"/>
    <col min="9798" max="10052" width="7.08984375" style="136"/>
    <col min="10053" max="10053" width="7.08984375" style="136" customWidth="1"/>
    <col min="10054" max="10308" width="7.08984375" style="136"/>
    <col min="10309" max="10309" width="7.08984375" style="136" customWidth="1"/>
    <col min="10310" max="10564" width="7.08984375" style="136"/>
    <col min="10565" max="10565" width="7.08984375" style="136" customWidth="1"/>
    <col min="10566" max="10820" width="7.08984375" style="136"/>
    <col min="10821" max="10821" width="7.08984375" style="136" customWidth="1"/>
    <col min="10822" max="11076" width="7.08984375" style="136"/>
    <col min="11077" max="11077" width="7.08984375" style="136" customWidth="1"/>
    <col min="11078" max="11332" width="7.08984375" style="136"/>
    <col min="11333" max="11333" width="7.08984375" style="136" customWidth="1"/>
    <col min="11334" max="11588" width="7.08984375" style="136"/>
    <col min="11589" max="11589" width="7.08984375" style="136" customWidth="1"/>
    <col min="11590" max="11844" width="7.08984375" style="136"/>
    <col min="11845" max="11845" width="7.08984375" style="136" customWidth="1"/>
    <col min="11846" max="12100" width="7.08984375" style="136"/>
    <col min="12101" max="12101" width="7.08984375" style="136" customWidth="1"/>
    <col min="12102" max="12356" width="7.08984375" style="136"/>
    <col min="12357" max="12357" width="7.08984375" style="136" customWidth="1"/>
    <col min="12358" max="12612" width="7.08984375" style="136"/>
    <col min="12613" max="12613" width="7.08984375" style="136" customWidth="1"/>
    <col min="12614" max="12868" width="7.08984375" style="136"/>
    <col min="12869" max="12869" width="7.08984375" style="136" customWidth="1"/>
    <col min="12870" max="13124" width="7.08984375" style="136"/>
    <col min="13125" max="13125" width="7.08984375" style="136" customWidth="1"/>
    <col min="13126" max="13380" width="7.08984375" style="136"/>
    <col min="13381" max="13381" width="7.08984375" style="136" customWidth="1"/>
    <col min="13382" max="13636" width="7.08984375" style="136"/>
    <col min="13637" max="13637" width="7.08984375" style="136" customWidth="1"/>
    <col min="13638" max="13892" width="7.08984375" style="136"/>
    <col min="13893" max="13893" width="7.08984375" style="136" customWidth="1"/>
    <col min="13894" max="14148" width="7.08984375" style="136"/>
    <col min="14149" max="14149" width="7.08984375" style="136" customWidth="1"/>
    <col min="14150" max="14404" width="7.08984375" style="136"/>
    <col min="14405" max="14405" width="7.08984375" style="136" customWidth="1"/>
    <col min="14406" max="14660" width="7.08984375" style="136"/>
    <col min="14661" max="14661" width="7.08984375" style="136" customWidth="1"/>
    <col min="14662" max="14916" width="7.08984375" style="136"/>
    <col min="14917" max="14917" width="7.08984375" style="136" customWidth="1"/>
    <col min="14918" max="15172" width="7.08984375" style="136"/>
    <col min="15173" max="15173" width="7.08984375" style="136" customWidth="1"/>
    <col min="15174" max="15428" width="7.08984375" style="136"/>
    <col min="15429" max="15429" width="7.08984375" style="136" customWidth="1"/>
    <col min="15430" max="15684" width="7.08984375" style="136"/>
    <col min="15685" max="15685" width="7.08984375" style="136" customWidth="1"/>
    <col min="15686" max="15940" width="7.08984375" style="136"/>
    <col min="15941" max="15941" width="7.08984375" style="136" customWidth="1"/>
    <col min="15942" max="16196" width="7.08984375" style="136"/>
    <col min="16197" max="16197" width="7.08984375" style="136" customWidth="1"/>
    <col min="16198" max="16384" width="7.08984375" style="136"/>
  </cols>
  <sheetData>
    <row r="1" spans="2:65" ht="44.25" customHeight="1">
      <c r="B1" s="135" t="s">
        <v>204</v>
      </c>
    </row>
    <row r="2" spans="2:65" ht="44.25" customHeight="1">
      <c r="B2" s="1017" t="s">
        <v>205</v>
      </c>
      <c r="C2" s="1017"/>
      <c r="D2" s="1017"/>
      <c r="E2" s="1017"/>
      <c r="F2" s="1017"/>
      <c r="G2" s="1017"/>
      <c r="H2" s="1017"/>
      <c r="I2" s="1017"/>
      <c r="J2" s="1017"/>
      <c r="K2" s="1017"/>
      <c r="L2" s="1017"/>
      <c r="M2" s="1017"/>
      <c r="N2" s="1017"/>
      <c r="O2" s="1017"/>
      <c r="P2" s="1017"/>
      <c r="Q2" s="1017"/>
      <c r="R2" s="1017"/>
      <c r="S2" s="1017"/>
      <c r="T2" s="1017"/>
      <c r="U2" s="1017"/>
      <c r="V2" s="1017"/>
      <c r="W2" s="1017"/>
      <c r="X2" s="1017"/>
      <c r="Y2" s="1017"/>
      <c r="Z2" s="1017"/>
      <c r="AA2" s="1017"/>
      <c r="AB2" s="1017"/>
      <c r="AC2" s="1017"/>
      <c r="AD2" s="1017"/>
      <c r="AE2" s="1017"/>
      <c r="AF2" s="1017"/>
      <c r="AG2" s="1017"/>
      <c r="AH2" s="1017"/>
      <c r="AI2" s="1017"/>
      <c r="AJ2" s="1017"/>
      <c r="AK2" s="1017"/>
      <c r="AL2" s="1017"/>
      <c r="AM2" s="1017"/>
      <c r="AN2" s="1017"/>
      <c r="AO2" s="1017"/>
      <c r="AP2" s="1017"/>
      <c r="AQ2" s="1017"/>
      <c r="AR2" s="1017"/>
      <c r="AS2" s="1017"/>
      <c r="AT2" s="1017"/>
      <c r="AU2" s="1017"/>
      <c r="AV2" s="1017"/>
      <c r="AW2" s="1017"/>
      <c r="AX2" s="1017"/>
      <c r="AY2" s="1017"/>
      <c r="AZ2" s="1017"/>
      <c r="BA2" s="1017"/>
      <c r="BB2" s="1017"/>
      <c r="BC2" s="1017"/>
      <c r="BD2" s="1017"/>
      <c r="BE2" s="1017"/>
      <c r="BF2" s="1017"/>
      <c r="BG2" s="1017"/>
      <c r="BH2" s="1017"/>
      <c r="BI2" s="1017"/>
      <c r="BJ2" s="1017"/>
      <c r="BK2" s="1017"/>
      <c r="BL2" s="1017"/>
      <c r="BM2" s="1017"/>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18" t="s">
        <v>142</v>
      </c>
      <c r="BA4" s="1019"/>
      <c r="BB4" s="1019"/>
      <c r="BC4" s="1019"/>
      <c r="BD4" s="1019"/>
      <c r="BE4" s="1019"/>
      <c r="BF4" s="1019"/>
      <c r="BG4" s="1019"/>
      <c r="BH4" s="1020"/>
      <c r="BI4" s="1019" t="s">
        <v>206</v>
      </c>
      <c r="BJ4" s="1019"/>
      <c r="BK4" s="1019"/>
      <c r="BL4" s="1019"/>
      <c r="BM4" s="1020"/>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21"/>
      <c r="AG5" s="1021"/>
      <c r="AH5" s="1021"/>
      <c r="AI5" s="1021"/>
      <c r="AJ5" s="1021"/>
      <c r="AK5" s="1021"/>
      <c r="AL5" s="1021"/>
      <c r="AM5" s="1021"/>
      <c r="AN5" s="1021"/>
      <c r="AO5" s="1021"/>
      <c r="AP5" s="1021"/>
      <c r="AQ5" s="1021"/>
      <c r="AR5" s="1021"/>
      <c r="AS5" s="1021"/>
      <c r="AT5" s="1021"/>
      <c r="AU5" s="1021"/>
      <c r="AV5" s="1021"/>
      <c r="AW5" s="1021"/>
      <c r="AX5" s="1021"/>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21"/>
      <c r="AG6" s="1021"/>
      <c r="AH6" s="1021"/>
      <c r="AI6" s="1021"/>
      <c r="AJ6" s="1021"/>
      <c r="AK6" s="1021"/>
      <c r="AL6" s="1021"/>
      <c r="AM6" s="1021"/>
      <c r="AN6" s="1021"/>
      <c r="AO6" s="1021"/>
      <c r="AP6" s="1021"/>
      <c r="AQ6" s="1021"/>
      <c r="AR6" s="1021"/>
      <c r="AS6" s="1021"/>
      <c r="AT6" s="1021"/>
      <c r="AU6" s="1021"/>
      <c r="AV6" s="1021"/>
      <c r="AW6" s="1021"/>
      <c r="AX6" s="1021"/>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21"/>
      <c r="AG7" s="1021"/>
      <c r="AH7" s="1021"/>
      <c r="AI7" s="1021"/>
      <c r="AJ7" s="1021"/>
      <c r="AK7" s="1021"/>
      <c r="AL7" s="1021"/>
      <c r="AM7" s="1021"/>
      <c r="AN7" s="1021"/>
      <c r="AO7" s="1021"/>
      <c r="AP7" s="1021"/>
      <c r="AQ7" s="1021"/>
      <c r="AR7" s="1021"/>
      <c r="AS7" s="1021"/>
      <c r="AT7" s="1021"/>
      <c r="AU7" s="1021"/>
      <c r="AV7" s="1021"/>
      <c r="AW7" s="1021"/>
      <c r="AX7" s="1021"/>
    </row>
    <row r="8" spans="2:65" s="141" customFormat="1" ht="44.25" customHeight="1" thickBot="1">
      <c r="B8" s="1022" t="s">
        <v>207</v>
      </c>
      <c r="C8" s="1023"/>
      <c r="D8" s="1023"/>
      <c r="E8" s="1023"/>
      <c r="F8" s="1023"/>
      <c r="G8" s="1023"/>
      <c r="H8" s="1023"/>
      <c r="I8" s="1023"/>
      <c r="J8" s="1023"/>
      <c r="K8" s="1023"/>
      <c r="L8" s="1023"/>
      <c r="M8" s="1023"/>
      <c r="N8" s="1023"/>
      <c r="O8" s="1023"/>
      <c r="P8" s="1023"/>
      <c r="Q8" s="1023"/>
      <c r="R8" s="1023"/>
      <c r="S8" s="1023"/>
      <c r="T8" s="1023"/>
      <c r="U8" s="1023"/>
      <c r="V8" s="1023"/>
      <c r="W8" s="1023"/>
      <c r="X8" s="1023"/>
      <c r="Y8" s="1024"/>
      <c r="AK8" s="142"/>
      <c r="AL8" s="142"/>
      <c r="AM8" s="142"/>
      <c r="AN8" s="142"/>
      <c r="AO8" s="143"/>
      <c r="AP8" s="143"/>
      <c r="AQ8" s="143"/>
      <c r="AR8" s="143"/>
      <c r="AS8" s="143"/>
    </row>
    <row r="9" spans="2:65" s="141" customFormat="1" ht="44.25" customHeight="1" thickBot="1">
      <c r="B9" s="1025" t="s">
        <v>208</v>
      </c>
      <c r="C9" s="1026"/>
      <c r="D9" s="1026"/>
      <c r="E9" s="1026"/>
      <c r="F9" s="1027"/>
      <c r="G9" s="1028" t="s">
        <v>209</v>
      </c>
      <c r="H9" s="1028"/>
      <c r="I9" s="1028"/>
      <c r="J9" s="1028"/>
      <c r="K9" s="1029" t="s">
        <v>210</v>
      </c>
      <c r="L9" s="1029"/>
      <c r="M9" s="1029"/>
      <c r="N9" s="1029"/>
      <c r="O9" s="1029"/>
      <c r="P9" s="1029" t="s">
        <v>211</v>
      </c>
      <c r="Q9" s="1029"/>
      <c r="R9" s="1029"/>
      <c r="S9" s="1029"/>
      <c r="T9" s="1029"/>
      <c r="U9" s="1029"/>
      <c r="V9" s="1029"/>
      <c r="W9" s="1029"/>
      <c r="X9" s="1029"/>
      <c r="Y9" s="1030"/>
    </row>
    <row r="10" spans="2:65" s="141" customFormat="1" ht="44.25" customHeight="1" thickBot="1">
      <c r="B10" s="1022" t="s">
        <v>212</v>
      </c>
      <c r="C10" s="1039"/>
      <c r="D10" s="1039"/>
      <c r="E10" s="1039"/>
      <c r="F10" s="1039"/>
      <c r="G10" s="1039"/>
      <c r="H10" s="1039"/>
      <c r="I10" s="1039"/>
      <c r="J10" s="1039"/>
      <c r="K10" s="1039"/>
      <c r="L10" s="1040"/>
      <c r="M10" s="1022" t="s">
        <v>145</v>
      </c>
      <c r="N10" s="1023"/>
      <c r="O10" s="1023"/>
      <c r="P10" s="1023"/>
      <c r="Q10" s="1023"/>
      <c r="R10" s="1023"/>
      <c r="S10" s="1023"/>
      <c r="T10" s="1023"/>
      <c r="U10" s="1023"/>
      <c r="V10" s="1023"/>
      <c r="W10" s="1023"/>
      <c r="X10" s="1023"/>
      <c r="Y10" s="1023"/>
      <c r="Z10" s="1023"/>
      <c r="AA10" s="1024"/>
      <c r="AB10" s="1041" t="s">
        <v>146</v>
      </c>
      <c r="AC10" s="1042"/>
      <c r="AD10" s="1042"/>
      <c r="AE10" s="1042"/>
      <c r="AF10" s="1042"/>
      <c r="AG10" s="1042"/>
      <c r="AH10" s="1042"/>
      <c r="AI10" s="1042"/>
      <c r="AJ10" s="1042"/>
      <c r="AK10" s="1042"/>
      <c r="AL10" s="1042"/>
      <c r="AM10" s="1042"/>
      <c r="AN10" s="1042"/>
      <c r="AO10" s="1042"/>
      <c r="AP10" s="1042"/>
      <c r="AQ10" s="1042"/>
      <c r="AR10" s="1042"/>
      <c r="AS10" s="1042"/>
      <c r="AT10" s="1042"/>
      <c r="AU10" s="1043"/>
    </row>
    <row r="11" spans="2:65" s="141" customFormat="1" ht="44.25" customHeight="1" thickBot="1">
      <c r="B11" s="1022"/>
      <c r="C11" s="1023"/>
      <c r="D11" s="1023"/>
      <c r="E11" s="1023"/>
      <c r="F11" s="1023"/>
      <c r="G11" s="1023"/>
      <c r="H11" s="1023"/>
      <c r="I11" s="1023"/>
      <c r="J11" s="1023"/>
      <c r="K11" s="1023"/>
      <c r="L11" s="1024"/>
      <c r="M11" s="1022"/>
      <c r="N11" s="1023"/>
      <c r="O11" s="1023"/>
      <c r="P11" s="1023"/>
      <c r="Q11" s="1023"/>
      <c r="R11" s="1023"/>
      <c r="S11" s="1023"/>
      <c r="T11" s="1023"/>
      <c r="U11" s="1023"/>
      <c r="V11" s="1023"/>
      <c r="W11" s="1023"/>
      <c r="X11" s="1023"/>
      <c r="Y11" s="1023"/>
      <c r="Z11" s="1023"/>
      <c r="AA11" s="1024"/>
      <c r="AB11" s="1044"/>
      <c r="AC11" s="1045"/>
      <c r="AD11" s="1045"/>
      <c r="AE11" s="1045"/>
      <c r="AF11" s="1045"/>
      <c r="AG11" s="1045"/>
      <c r="AH11" s="1045"/>
      <c r="AI11" s="1045"/>
      <c r="AJ11" s="1045"/>
      <c r="AK11" s="1045"/>
      <c r="AL11" s="1045"/>
      <c r="AM11" s="1045"/>
      <c r="AN11" s="1045"/>
      <c r="AO11" s="1045"/>
      <c r="AP11" s="1045"/>
      <c r="AQ11" s="1045"/>
      <c r="AR11" s="1045"/>
      <c r="AS11" s="1045"/>
      <c r="AT11" s="1045"/>
      <c r="AU11" s="1046"/>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31" t="s">
        <v>149</v>
      </c>
      <c r="C14" s="1032"/>
      <c r="D14" s="1032"/>
      <c r="E14" s="1032"/>
      <c r="F14" s="1032"/>
      <c r="G14" s="1032"/>
      <c r="H14" s="1033"/>
      <c r="I14" s="1022" t="s">
        <v>214</v>
      </c>
      <c r="J14" s="1023"/>
      <c r="K14" s="1023"/>
      <c r="L14" s="1023"/>
      <c r="M14" s="1023"/>
      <c r="N14" s="1023"/>
      <c r="O14" s="1023"/>
      <c r="P14" s="1023"/>
      <c r="Q14" s="1023"/>
      <c r="R14" s="1023"/>
      <c r="S14" s="1023"/>
      <c r="T14" s="1023"/>
      <c r="U14" s="1023"/>
      <c r="V14" s="1023"/>
      <c r="W14" s="1023"/>
      <c r="X14" s="1023"/>
      <c r="Y14" s="1023"/>
      <c r="Z14" s="1023"/>
      <c r="AA14" s="1023"/>
      <c r="AB14" s="1023"/>
      <c r="AC14" s="1037"/>
      <c r="AD14" s="1029"/>
      <c r="AE14" s="1029"/>
      <c r="AF14" s="1029"/>
      <c r="AG14" s="1029"/>
      <c r="AH14" s="1029"/>
      <c r="AI14" s="1029"/>
      <c r="AJ14" s="1029"/>
      <c r="AK14" s="1029"/>
      <c r="AL14" s="1029"/>
      <c r="AM14" s="1029"/>
      <c r="AN14" s="1029"/>
      <c r="AO14" s="1029"/>
      <c r="AP14" s="1029"/>
      <c r="AQ14" s="1029"/>
      <c r="AR14" s="1029"/>
      <c r="AS14" s="1029"/>
      <c r="AT14" s="1029"/>
      <c r="AU14" s="1029"/>
    </row>
    <row r="15" spans="2:65" s="141" customFormat="1" ht="44.25" customHeight="1" thickBot="1">
      <c r="B15" s="1034"/>
      <c r="C15" s="1035"/>
      <c r="D15" s="1035"/>
      <c r="E15" s="1035"/>
      <c r="F15" s="1035"/>
      <c r="G15" s="1035"/>
      <c r="H15" s="1036"/>
      <c r="I15" s="1022" t="s">
        <v>215</v>
      </c>
      <c r="J15" s="1023"/>
      <c r="K15" s="146" t="s">
        <v>216</v>
      </c>
      <c r="L15" s="146"/>
      <c r="M15" s="146"/>
      <c r="N15" s="146" t="s">
        <v>217</v>
      </c>
      <c r="O15" s="146"/>
      <c r="P15" s="146" t="s">
        <v>218</v>
      </c>
      <c r="Q15" s="146"/>
      <c r="R15" s="147" t="s">
        <v>219</v>
      </c>
      <c r="S15" s="1038" t="s">
        <v>220</v>
      </c>
      <c r="T15" s="1023"/>
      <c r="U15" s="146" t="s">
        <v>216</v>
      </c>
      <c r="V15" s="146"/>
      <c r="W15" s="146"/>
      <c r="X15" s="146" t="s">
        <v>217</v>
      </c>
      <c r="Y15" s="146"/>
      <c r="Z15" s="146" t="s">
        <v>218</v>
      </c>
      <c r="AA15" s="146"/>
      <c r="AB15" s="148" t="s">
        <v>219</v>
      </c>
      <c r="AC15" s="1029"/>
      <c r="AD15" s="1029"/>
      <c r="AE15" s="1029"/>
      <c r="AF15" s="1029"/>
      <c r="AG15" s="1029"/>
      <c r="AH15" s="1029"/>
      <c r="AI15" s="1029"/>
      <c r="AJ15" s="1029"/>
      <c r="AK15" s="1029"/>
      <c r="AL15" s="1029"/>
      <c r="AM15" s="1029"/>
      <c r="AN15" s="1029"/>
      <c r="AO15" s="1029"/>
      <c r="AP15" s="1029"/>
      <c r="AQ15" s="1029"/>
      <c r="AR15" s="1029"/>
      <c r="AS15" s="1029"/>
      <c r="AT15" s="1029"/>
      <c r="AU15" s="1029"/>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47" t="s">
        <v>223</v>
      </c>
      <c r="C18" s="1051"/>
      <c r="D18" s="1051"/>
      <c r="E18" s="1051"/>
      <c r="F18" s="1047" t="s">
        <v>224</v>
      </c>
      <c r="G18" s="1051"/>
      <c r="H18" s="1051"/>
      <c r="I18" s="1051"/>
      <c r="J18" s="1057" t="s">
        <v>225</v>
      </c>
      <c r="K18" s="1057"/>
      <c r="L18" s="1057"/>
      <c r="M18" s="1057"/>
      <c r="N18" s="1047" t="s">
        <v>226</v>
      </c>
      <c r="O18" s="1047"/>
      <c r="P18" s="1047"/>
      <c r="Q18" s="1047"/>
      <c r="R18" s="1047" t="s">
        <v>227</v>
      </c>
      <c r="S18" s="1047"/>
      <c r="T18" s="1047"/>
      <c r="U18" s="1047"/>
      <c r="V18" s="1047" t="s">
        <v>164</v>
      </c>
      <c r="W18" s="1047"/>
      <c r="X18" s="1047"/>
      <c r="Y18" s="1047"/>
      <c r="Z18" s="1047" t="s">
        <v>165</v>
      </c>
      <c r="AA18" s="1047"/>
      <c r="AB18" s="1047"/>
      <c r="AC18" s="1047"/>
      <c r="AD18" s="1048" t="s">
        <v>228</v>
      </c>
      <c r="AE18" s="1049"/>
      <c r="AF18" s="1049"/>
      <c r="AG18" s="1050"/>
      <c r="AH18" s="1047" t="s">
        <v>167</v>
      </c>
      <c r="AI18" s="1047"/>
      <c r="AJ18" s="1047"/>
      <c r="AK18" s="1047"/>
      <c r="AL18" s="1047" t="s">
        <v>229</v>
      </c>
      <c r="AM18" s="1047"/>
      <c r="AN18" s="1047"/>
      <c r="AO18" s="1047"/>
      <c r="AP18" s="1047" t="s">
        <v>230</v>
      </c>
      <c r="AQ18" s="1047"/>
      <c r="AR18" s="1047"/>
      <c r="AS18" s="1047"/>
      <c r="AT18" s="1051" t="s">
        <v>231</v>
      </c>
      <c r="AU18" s="1051"/>
      <c r="AV18" s="1051"/>
      <c r="AW18" s="1051"/>
      <c r="AX18" s="1047" t="s">
        <v>171</v>
      </c>
      <c r="AY18" s="1047"/>
      <c r="AZ18" s="1047"/>
      <c r="BA18" s="1047"/>
      <c r="BB18" s="1047" t="s">
        <v>232</v>
      </c>
      <c r="BC18" s="1047"/>
      <c r="BD18" s="1047"/>
      <c r="BE18" s="1047"/>
      <c r="BF18" s="1048" t="s">
        <v>233</v>
      </c>
      <c r="BG18" s="1049"/>
      <c r="BH18" s="1049"/>
      <c r="BI18" s="1050"/>
      <c r="BJ18" s="1048" t="s">
        <v>174</v>
      </c>
      <c r="BK18" s="1049"/>
      <c r="BL18" s="1049"/>
      <c r="BM18" s="1050"/>
      <c r="BN18" s="1048" t="s">
        <v>234</v>
      </c>
      <c r="BO18" s="1049"/>
      <c r="BP18" s="1049"/>
      <c r="BQ18" s="1050"/>
    </row>
    <row r="19" spans="1:70" s="144" customFormat="1" ht="135" customHeight="1" thickBot="1">
      <c r="A19" s="143"/>
      <c r="B19" s="1051"/>
      <c r="C19" s="1051"/>
      <c r="D19" s="1051"/>
      <c r="E19" s="1051"/>
      <c r="F19" s="1052" t="s">
        <v>235</v>
      </c>
      <c r="G19" s="1053"/>
      <c r="H19" s="1053"/>
      <c r="I19" s="1054"/>
      <c r="J19" s="1055" t="s">
        <v>185</v>
      </c>
      <c r="K19" s="1055"/>
      <c r="L19" s="1055"/>
      <c r="M19" s="1055"/>
      <c r="N19" s="1055" t="s">
        <v>148</v>
      </c>
      <c r="O19" s="1055"/>
      <c r="P19" s="1055"/>
      <c r="Q19" s="1055"/>
      <c r="R19" s="1055" t="s">
        <v>236</v>
      </c>
      <c r="S19" s="1056"/>
      <c r="T19" s="1056"/>
      <c r="U19" s="1056"/>
      <c r="V19" s="1055" t="s">
        <v>237</v>
      </c>
      <c r="W19" s="1055"/>
      <c r="X19" s="1055"/>
      <c r="Y19" s="1055"/>
      <c r="Z19" s="1055" t="s">
        <v>144</v>
      </c>
      <c r="AA19" s="1055"/>
      <c r="AB19" s="1055"/>
      <c r="AC19" s="1055"/>
      <c r="AD19" s="1056" t="s">
        <v>185</v>
      </c>
      <c r="AE19" s="1056"/>
      <c r="AF19" s="1056"/>
      <c r="AG19" s="1056"/>
      <c r="AH19" s="1065" t="s">
        <v>186</v>
      </c>
      <c r="AI19" s="1065"/>
      <c r="AJ19" s="1065"/>
      <c r="AK19" s="1065"/>
      <c r="AL19" s="1055" t="s">
        <v>238</v>
      </c>
      <c r="AM19" s="1055"/>
      <c r="AN19" s="1055"/>
      <c r="AO19" s="1055"/>
      <c r="AP19" s="1055" t="s">
        <v>144</v>
      </c>
      <c r="AQ19" s="1055"/>
      <c r="AR19" s="1055"/>
      <c r="AS19" s="1055"/>
      <c r="AT19" s="1048" t="s">
        <v>188</v>
      </c>
      <c r="AU19" s="1058"/>
      <c r="AV19" s="1058"/>
      <c r="AW19" s="1059"/>
      <c r="AX19" s="1048" t="s">
        <v>239</v>
      </c>
      <c r="AY19" s="1058"/>
      <c r="AZ19" s="1058"/>
      <c r="BA19" s="1059"/>
      <c r="BB19" s="1061" t="s">
        <v>190</v>
      </c>
      <c r="BC19" s="1061"/>
      <c r="BD19" s="1061"/>
      <c r="BE19" s="1061"/>
      <c r="BF19" s="1062" t="s">
        <v>191</v>
      </c>
      <c r="BG19" s="1063"/>
      <c r="BH19" s="1063"/>
      <c r="BI19" s="1064"/>
      <c r="BJ19" s="1062" t="s">
        <v>191</v>
      </c>
      <c r="BK19" s="1063"/>
      <c r="BL19" s="1063"/>
      <c r="BM19" s="1064"/>
      <c r="BN19" s="1062" t="s">
        <v>191</v>
      </c>
      <c r="BO19" s="1063"/>
      <c r="BP19" s="1063"/>
      <c r="BQ19" s="1064"/>
    </row>
    <row r="20" spans="1:70" s="145" customFormat="1" ht="35.25" customHeight="1" thickBot="1">
      <c r="B20" s="150" t="s">
        <v>240</v>
      </c>
      <c r="C20" s="1067"/>
      <c r="D20" s="1067"/>
      <c r="E20" s="1068"/>
      <c r="F20" s="1069"/>
      <c r="G20" s="1060"/>
      <c r="H20" s="1060"/>
      <c r="I20" s="1060"/>
      <c r="J20" s="1069"/>
      <c r="K20" s="1069"/>
      <c r="L20" s="1069"/>
      <c r="M20" s="1069"/>
      <c r="N20" s="1070"/>
      <c r="O20" s="1070"/>
      <c r="P20" s="1070"/>
      <c r="Q20" s="1070"/>
      <c r="R20" s="1069"/>
      <c r="S20" s="1060"/>
      <c r="T20" s="1060"/>
      <c r="U20" s="1060"/>
      <c r="V20" s="1071"/>
      <c r="W20" s="1072"/>
      <c r="X20" s="1072"/>
      <c r="Y20" s="1073"/>
      <c r="Z20" s="1069"/>
      <c r="AA20" s="1069"/>
      <c r="AB20" s="1069"/>
      <c r="AC20" s="1069"/>
      <c r="AD20" s="1060"/>
      <c r="AE20" s="1060"/>
      <c r="AF20" s="1060"/>
      <c r="AG20" s="1060"/>
      <c r="AH20" s="1069"/>
      <c r="AI20" s="1069"/>
      <c r="AJ20" s="1069"/>
      <c r="AK20" s="1069"/>
      <c r="AL20" s="1069"/>
      <c r="AM20" s="1069"/>
      <c r="AN20" s="1069"/>
      <c r="AO20" s="1069"/>
      <c r="AP20" s="1069"/>
      <c r="AQ20" s="1069"/>
      <c r="AR20" s="1069"/>
      <c r="AS20" s="1069"/>
      <c r="AT20" s="1060"/>
      <c r="AU20" s="1060"/>
      <c r="AV20" s="1060"/>
      <c r="AW20" s="1060"/>
      <c r="AX20" s="1060"/>
      <c r="AY20" s="1060"/>
      <c r="AZ20" s="1060"/>
      <c r="BA20" s="1060"/>
      <c r="BB20" s="1060"/>
      <c r="BC20" s="1060"/>
      <c r="BD20" s="1060"/>
      <c r="BE20" s="1060"/>
      <c r="BF20" s="1066"/>
      <c r="BG20" s="1067"/>
      <c r="BH20" s="1067"/>
      <c r="BI20" s="1068"/>
      <c r="BJ20" s="1066"/>
      <c r="BK20" s="1067"/>
      <c r="BL20" s="1067"/>
      <c r="BM20" s="1068"/>
      <c r="BN20" s="1066"/>
      <c r="BO20" s="1067"/>
      <c r="BP20" s="1067"/>
      <c r="BQ20" s="1068"/>
    </row>
    <row r="21" spans="1:70" s="145" customFormat="1" ht="35.25" customHeight="1" thickBot="1">
      <c r="B21" s="150" t="s">
        <v>241</v>
      </c>
      <c r="C21" s="1067"/>
      <c r="D21" s="1067"/>
      <c r="E21" s="1068"/>
      <c r="F21" s="1069"/>
      <c r="G21" s="1060"/>
      <c r="H21" s="1060"/>
      <c r="I21" s="1060"/>
      <c r="J21" s="1069"/>
      <c r="K21" s="1069"/>
      <c r="L21" s="1069"/>
      <c r="M21" s="1069"/>
      <c r="N21" s="1069"/>
      <c r="O21" s="1069"/>
      <c r="P21" s="1069"/>
      <c r="Q21" s="1069"/>
      <c r="R21" s="1069"/>
      <c r="S21" s="1060"/>
      <c r="T21" s="1060"/>
      <c r="U21" s="1060"/>
      <c r="V21" s="1074"/>
      <c r="W21" s="1075"/>
      <c r="X21" s="1075"/>
      <c r="Y21" s="1076"/>
      <c r="Z21" s="1069"/>
      <c r="AA21" s="1069"/>
      <c r="AB21" s="1069"/>
      <c r="AC21" s="1069"/>
      <c r="AD21" s="1060"/>
      <c r="AE21" s="1060"/>
      <c r="AF21" s="1060"/>
      <c r="AG21" s="1060"/>
      <c r="AH21" s="1069"/>
      <c r="AI21" s="1069"/>
      <c r="AJ21" s="1069"/>
      <c r="AK21" s="1069"/>
      <c r="AL21" s="1069"/>
      <c r="AM21" s="1069"/>
      <c r="AN21" s="1069"/>
      <c r="AO21" s="1069"/>
      <c r="AP21" s="1069"/>
      <c r="AQ21" s="1069"/>
      <c r="AR21" s="1069"/>
      <c r="AS21" s="1069"/>
      <c r="AT21" s="1060"/>
      <c r="AU21" s="1060"/>
      <c r="AV21" s="1060"/>
      <c r="AW21" s="1060"/>
      <c r="AX21" s="1060"/>
      <c r="AY21" s="1060"/>
      <c r="AZ21" s="1060"/>
      <c r="BA21" s="1060"/>
      <c r="BB21" s="1060"/>
      <c r="BC21" s="1060"/>
      <c r="BD21" s="1060"/>
      <c r="BE21" s="1060"/>
      <c r="BF21" s="1066"/>
      <c r="BG21" s="1067"/>
      <c r="BH21" s="1067"/>
      <c r="BI21" s="1068"/>
      <c r="BJ21" s="1066"/>
      <c r="BK21" s="1067"/>
      <c r="BL21" s="1067"/>
      <c r="BM21" s="1068"/>
      <c r="BN21" s="1066"/>
      <c r="BO21" s="1067"/>
      <c r="BP21" s="1067"/>
      <c r="BQ21" s="1068"/>
    </row>
    <row r="22" spans="1:70" s="145" customFormat="1" ht="35.25" customHeight="1" thickBot="1">
      <c r="B22" s="150" t="s">
        <v>242</v>
      </c>
      <c r="C22" s="1067"/>
      <c r="D22" s="1067"/>
      <c r="E22" s="1068"/>
      <c r="F22" s="1069"/>
      <c r="G22" s="1060"/>
      <c r="H22" s="1060"/>
      <c r="I22" s="1060"/>
      <c r="J22" s="1069"/>
      <c r="K22" s="1069"/>
      <c r="L22" s="1069"/>
      <c r="M22" s="1069"/>
      <c r="N22" s="1069"/>
      <c r="O22" s="1069"/>
      <c r="P22" s="1069"/>
      <c r="Q22" s="1069"/>
      <c r="R22" s="1069"/>
      <c r="S22" s="1060"/>
      <c r="T22" s="1060"/>
      <c r="U22" s="1060"/>
      <c r="V22" s="1077"/>
      <c r="W22" s="1078"/>
      <c r="X22" s="1078"/>
      <c r="Y22" s="1079"/>
      <c r="Z22" s="1069"/>
      <c r="AA22" s="1069"/>
      <c r="AB22" s="1069"/>
      <c r="AC22" s="1069"/>
      <c r="AD22" s="1060"/>
      <c r="AE22" s="1060"/>
      <c r="AF22" s="1060"/>
      <c r="AG22" s="1060"/>
      <c r="AH22" s="1069"/>
      <c r="AI22" s="1069"/>
      <c r="AJ22" s="1069"/>
      <c r="AK22" s="1069"/>
      <c r="AL22" s="1069"/>
      <c r="AM22" s="1069"/>
      <c r="AN22" s="1069"/>
      <c r="AO22" s="1069"/>
      <c r="AP22" s="1069"/>
      <c r="AQ22" s="1069"/>
      <c r="AR22" s="1069"/>
      <c r="AS22" s="1069"/>
      <c r="AT22" s="1060"/>
      <c r="AU22" s="1060"/>
      <c r="AV22" s="1060"/>
      <c r="AW22" s="1060"/>
      <c r="AX22" s="1060"/>
      <c r="AY22" s="1060"/>
      <c r="AZ22" s="1060"/>
      <c r="BA22" s="1060"/>
      <c r="BB22" s="1060"/>
      <c r="BC22" s="1060"/>
      <c r="BD22" s="1060"/>
      <c r="BE22" s="1060"/>
      <c r="BF22" s="1066"/>
      <c r="BG22" s="1067"/>
      <c r="BH22" s="1067"/>
      <c r="BI22" s="1068"/>
      <c r="BJ22" s="1066"/>
      <c r="BK22" s="1067"/>
      <c r="BL22" s="1067"/>
      <c r="BM22" s="1068"/>
      <c r="BN22" s="1066"/>
      <c r="BO22" s="1067"/>
      <c r="BP22" s="1067"/>
      <c r="BQ22" s="1068"/>
    </row>
    <row r="23" spans="1:70" s="145" customFormat="1" ht="30.75" customHeight="1">
      <c r="B23" s="1080"/>
      <c r="C23" s="1080"/>
      <c r="D23" s="1080"/>
      <c r="E23" s="1080"/>
      <c r="F23" s="1075"/>
      <c r="G23" s="1080"/>
      <c r="H23" s="1080"/>
      <c r="I23" s="1080"/>
      <c r="J23" s="1075"/>
      <c r="K23" s="1075"/>
      <c r="L23" s="1075"/>
      <c r="M23" s="1075"/>
      <c r="N23" s="1075"/>
      <c r="O23" s="1075"/>
      <c r="P23" s="1075"/>
      <c r="Q23" s="1075"/>
      <c r="R23" s="1075"/>
      <c r="S23" s="1080"/>
      <c r="T23" s="1080"/>
      <c r="U23" s="1080"/>
      <c r="V23" s="1075"/>
      <c r="W23" s="1075"/>
      <c r="X23" s="1075"/>
      <c r="Y23" s="1075"/>
      <c r="Z23" s="1080"/>
      <c r="AA23" s="1080"/>
      <c r="AB23" s="1080"/>
      <c r="AC23" s="1080"/>
      <c r="AD23" s="1075"/>
      <c r="AE23" s="1075"/>
      <c r="AF23" s="1075"/>
      <c r="AG23" s="1075"/>
      <c r="AH23" s="1075"/>
      <c r="AI23" s="1075"/>
      <c r="AJ23" s="1075"/>
      <c r="AK23" s="1075"/>
      <c r="AL23" s="1075"/>
      <c r="AM23" s="1075"/>
      <c r="AN23" s="1075"/>
      <c r="AO23" s="1075"/>
      <c r="AP23" s="1075"/>
      <c r="AQ23" s="1075"/>
      <c r="AR23" s="1075"/>
      <c r="AS23" s="1075"/>
      <c r="AT23" s="1080"/>
      <c r="AU23" s="1080"/>
      <c r="AV23" s="1080"/>
      <c r="AW23" s="1080"/>
      <c r="AX23" s="1080"/>
      <c r="AY23" s="1080"/>
      <c r="AZ23" s="1080"/>
      <c r="BA23" s="1080"/>
      <c r="BB23" s="151"/>
      <c r="BC23" s="151"/>
      <c r="BD23" s="151"/>
      <c r="BE23" s="151"/>
      <c r="BF23" s="1080"/>
      <c r="BG23" s="1080"/>
      <c r="BH23" s="1080"/>
      <c r="BI23" s="1080"/>
      <c r="BJ23" s="1080"/>
      <c r="BK23" s="1080"/>
      <c r="BL23" s="1080"/>
      <c r="BM23" s="1080"/>
      <c r="BN23" s="1081"/>
      <c r="BO23" s="1082"/>
      <c r="BP23" s="1082"/>
      <c r="BQ23" s="1083"/>
      <c r="BR23" s="144"/>
    </row>
    <row r="24" spans="1:70" s="141" customFormat="1" ht="30.75" customHeight="1" thickBot="1">
      <c r="B24" s="1028" t="s">
        <v>243</v>
      </c>
      <c r="C24" s="1028"/>
      <c r="D24" s="1028"/>
      <c r="E24" s="1028"/>
      <c r="F24" s="1028"/>
      <c r="G24" s="1028"/>
      <c r="H24" s="1028"/>
      <c r="I24" s="1028"/>
      <c r="J24" s="1028"/>
      <c r="K24" s="1028"/>
      <c r="L24" s="1028"/>
      <c r="M24" s="1028"/>
      <c r="N24" s="1028"/>
      <c r="O24" s="1028"/>
      <c r="P24" s="1028"/>
      <c r="Q24" s="1028"/>
      <c r="R24" s="1028"/>
      <c r="S24" s="1028"/>
      <c r="T24" s="1028"/>
      <c r="U24" s="1028"/>
      <c r="V24" s="1028"/>
      <c r="W24" s="1028"/>
      <c r="X24" s="1028"/>
      <c r="Y24" s="1028"/>
      <c r="Z24" s="1028"/>
      <c r="AA24" s="1028"/>
      <c r="AB24" s="1028"/>
      <c r="AC24" s="1028"/>
      <c r="AD24" s="1028"/>
      <c r="AE24" s="1028"/>
      <c r="AF24" s="1028"/>
      <c r="AG24" s="1028"/>
      <c r="AH24" s="1028"/>
      <c r="AI24" s="1028"/>
      <c r="AJ24" s="1028"/>
      <c r="AK24" s="1028"/>
      <c r="AL24" s="1028"/>
      <c r="AM24" s="1028"/>
      <c r="AN24" s="1028"/>
      <c r="AO24" s="1028"/>
      <c r="AP24" s="1028"/>
      <c r="AQ24" s="1028"/>
      <c r="AR24" s="1028"/>
      <c r="AS24" s="1028"/>
      <c r="AT24" s="1028"/>
      <c r="AU24" s="1028"/>
      <c r="AV24" s="1028"/>
      <c r="AW24" s="1028"/>
      <c r="AX24" s="1028"/>
      <c r="AY24" s="1028"/>
      <c r="AZ24" s="1028"/>
      <c r="BA24" s="1028"/>
      <c r="BB24" s="1028"/>
      <c r="BC24" s="1028"/>
      <c r="BD24" s="1028"/>
      <c r="BE24" s="1028"/>
      <c r="BF24" s="1028"/>
      <c r="BG24" s="1028"/>
      <c r="BH24" s="1028"/>
      <c r="BI24" s="1028"/>
      <c r="BJ24" s="1028"/>
      <c r="BK24" s="1028"/>
      <c r="BL24" s="1028"/>
      <c r="BM24" s="1028"/>
      <c r="BN24" s="152"/>
      <c r="BO24" s="152"/>
      <c r="BP24" s="152"/>
      <c r="BQ24" s="152"/>
      <c r="BR24" s="143"/>
    </row>
    <row r="25" spans="1:70" s="141" customFormat="1" ht="96" customHeight="1" thickTop="1" thickBot="1">
      <c r="B25" s="1065" t="s">
        <v>244</v>
      </c>
      <c r="C25" s="1061"/>
      <c r="D25" s="1061"/>
      <c r="E25" s="1061"/>
      <c r="F25" s="1061"/>
      <c r="G25" s="1061"/>
      <c r="H25" s="1061"/>
      <c r="I25" s="1061"/>
      <c r="J25" s="1061"/>
      <c r="K25" s="1061"/>
      <c r="L25" s="1061"/>
      <c r="M25" s="1065" t="s">
        <v>245</v>
      </c>
      <c r="N25" s="1065"/>
      <c r="O25" s="1065"/>
      <c r="P25" s="1065"/>
      <c r="Q25" s="1065"/>
      <c r="R25" s="1065"/>
      <c r="S25" s="1065"/>
      <c r="T25" s="1065" t="s">
        <v>246</v>
      </c>
      <c r="U25" s="1065"/>
      <c r="V25" s="1065"/>
      <c r="W25" s="1065"/>
      <c r="X25" s="1065"/>
      <c r="Y25" s="1065"/>
      <c r="Z25" s="1065"/>
      <c r="AA25" s="1065" t="s">
        <v>247</v>
      </c>
      <c r="AB25" s="1061"/>
      <c r="AC25" s="1061"/>
      <c r="AD25" s="1061"/>
      <c r="AE25" s="1061"/>
      <c r="AF25" s="1061"/>
      <c r="AG25" s="1061"/>
      <c r="AH25" s="1061"/>
      <c r="AI25" s="1061"/>
      <c r="AJ25" s="1061"/>
      <c r="AK25" s="1022"/>
      <c r="AL25" s="1084" t="s">
        <v>248</v>
      </c>
      <c r="AM25" s="1085"/>
      <c r="AN25" s="1085"/>
      <c r="AO25" s="1085"/>
      <c r="AP25" s="1085"/>
      <c r="AQ25" s="1085"/>
      <c r="AR25" s="1085"/>
      <c r="AS25" s="1085"/>
      <c r="AT25" s="1085"/>
      <c r="AU25" s="1085"/>
      <c r="AV25" s="1086"/>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87" t="s">
        <v>249</v>
      </c>
      <c r="C26" s="1088"/>
      <c r="D26" s="1089">
        <f>N20</f>
        <v>0</v>
      </c>
      <c r="E26" s="1089"/>
      <c r="F26" s="1089"/>
      <c r="G26" s="1089"/>
      <c r="H26" s="1089"/>
      <c r="I26" s="1089"/>
      <c r="J26" s="1089"/>
      <c r="K26" s="1024" t="s">
        <v>148</v>
      </c>
      <c r="L26" s="1061"/>
      <c r="M26" s="1090">
        <f>J20</f>
        <v>0</v>
      </c>
      <c r="N26" s="1091"/>
      <c r="O26" s="1091"/>
      <c r="P26" s="1091"/>
      <c r="Q26" s="1091"/>
      <c r="R26" s="1091"/>
      <c r="S26" s="153" t="s">
        <v>250</v>
      </c>
      <c r="T26" s="1065" t="s">
        <v>251</v>
      </c>
      <c r="U26" s="1065"/>
      <c r="V26" s="1065"/>
      <c r="W26" s="1065"/>
      <c r="X26" s="1065"/>
      <c r="Y26" s="1065"/>
      <c r="Z26" s="1065"/>
      <c r="AA26" s="1092">
        <f>M26*17500</f>
        <v>0</v>
      </c>
      <c r="AB26" s="1093"/>
      <c r="AC26" s="1093"/>
      <c r="AD26" s="1093"/>
      <c r="AE26" s="1093"/>
      <c r="AF26" s="1093"/>
      <c r="AG26" s="1093"/>
      <c r="AH26" s="1093"/>
      <c r="AI26" s="1093"/>
      <c r="AJ26" s="1023" t="s">
        <v>148</v>
      </c>
      <c r="AK26" s="1023"/>
      <c r="AL26" s="1094">
        <f>ROUNDDOWN(MIN(D26,AA26),-3)</f>
        <v>0</v>
      </c>
      <c r="AM26" s="1093"/>
      <c r="AN26" s="1093"/>
      <c r="AO26" s="1093"/>
      <c r="AP26" s="1093"/>
      <c r="AQ26" s="1093"/>
      <c r="AR26" s="1093"/>
      <c r="AS26" s="1093"/>
      <c r="AT26" s="1093"/>
      <c r="AU26" s="1023" t="s">
        <v>148</v>
      </c>
      <c r="AV26" s="1023"/>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87" t="s">
        <v>252</v>
      </c>
      <c r="C27" s="1088"/>
      <c r="D27" s="1089">
        <f>N21</f>
        <v>0</v>
      </c>
      <c r="E27" s="1089"/>
      <c r="F27" s="1089"/>
      <c r="G27" s="1089"/>
      <c r="H27" s="1089"/>
      <c r="I27" s="1089"/>
      <c r="J27" s="1089"/>
      <c r="K27" s="1024" t="s">
        <v>148</v>
      </c>
      <c r="L27" s="1061"/>
      <c r="M27" s="1090">
        <f>J21</f>
        <v>0</v>
      </c>
      <c r="N27" s="1091"/>
      <c r="O27" s="1091"/>
      <c r="P27" s="1091"/>
      <c r="Q27" s="1091"/>
      <c r="R27" s="1091"/>
      <c r="S27" s="153" t="s">
        <v>250</v>
      </c>
      <c r="T27" s="1065" t="s">
        <v>251</v>
      </c>
      <c r="U27" s="1065"/>
      <c r="V27" s="1065"/>
      <c r="W27" s="1065"/>
      <c r="X27" s="1065"/>
      <c r="Y27" s="1065"/>
      <c r="Z27" s="1065"/>
      <c r="AA27" s="1092">
        <f>M27*17500</f>
        <v>0</v>
      </c>
      <c r="AB27" s="1093"/>
      <c r="AC27" s="1093"/>
      <c r="AD27" s="1093"/>
      <c r="AE27" s="1093"/>
      <c r="AF27" s="1093"/>
      <c r="AG27" s="1093"/>
      <c r="AH27" s="1093"/>
      <c r="AI27" s="1093"/>
      <c r="AJ27" s="1023" t="s">
        <v>148</v>
      </c>
      <c r="AK27" s="1023"/>
      <c r="AL27" s="1094">
        <f>ROUNDDOWN(MIN(D27,AA27),-3)</f>
        <v>0</v>
      </c>
      <c r="AM27" s="1093"/>
      <c r="AN27" s="1093"/>
      <c r="AO27" s="1093"/>
      <c r="AP27" s="1093"/>
      <c r="AQ27" s="1093"/>
      <c r="AR27" s="1093"/>
      <c r="AS27" s="1093"/>
      <c r="AT27" s="1093"/>
      <c r="AU27" s="1023" t="s">
        <v>148</v>
      </c>
      <c r="AV27" s="1023"/>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87" t="s">
        <v>253</v>
      </c>
      <c r="C28" s="1088"/>
      <c r="D28" s="1089">
        <f>N22</f>
        <v>0</v>
      </c>
      <c r="E28" s="1089"/>
      <c r="F28" s="1089"/>
      <c r="G28" s="1089"/>
      <c r="H28" s="1089"/>
      <c r="I28" s="1089"/>
      <c r="J28" s="1089"/>
      <c r="K28" s="1024" t="s">
        <v>148</v>
      </c>
      <c r="L28" s="1061"/>
      <c r="M28" s="1090">
        <f>J22</f>
        <v>0</v>
      </c>
      <c r="N28" s="1091"/>
      <c r="O28" s="1091"/>
      <c r="P28" s="1091"/>
      <c r="Q28" s="1091"/>
      <c r="R28" s="1091"/>
      <c r="S28" s="153" t="s">
        <v>250</v>
      </c>
      <c r="T28" s="1065" t="s">
        <v>251</v>
      </c>
      <c r="U28" s="1065"/>
      <c r="V28" s="1065"/>
      <c r="W28" s="1065"/>
      <c r="X28" s="1065"/>
      <c r="Y28" s="1065"/>
      <c r="Z28" s="1065"/>
      <c r="AA28" s="1092">
        <f>M28*17500</f>
        <v>0</v>
      </c>
      <c r="AB28" s="1093"/>
      <c r="AC28" s="1093"/>
      <c r="AD28" s="1093"/>
      <c r="AE28" s="1093"/>
      <c r="AF28" s="1093"/>
      <c r="AG28" s="1093"/>
      <c r="AH28" s="1093"/>
      <c r="AI28" s="1093"/>
      <c r="AJ28" s="1023" t="s">
        <v>148</v>
      </c>
      <c r="AK28" s="1023"/>
      <c r="AL28" s="1095">
        <f>ROUNDDOWN(MIN(D28,AA28),-3)</f>
        <v>0</v>
      </c>
      <c r="AM28" s="1096"/>
      <c r="AN28" s="1096"/>
      <c r="AO28" s="1096"/>
      <c r="AP28" s="1096"/>
      <c r="AQ28" s="1096"/>
      <c r="AR28" s="1096"/>
      <c r="AS28" s="1096"/>
      <c r="AT28" s="1096"/>
      <c r="AU28" s="1032" t="s">
        <v>148</v>
      </c>
      <c r="AV28" s="1097"/>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28" t="s">
        <v>254</v>
      </c>
      <c r="C30" s="1028"/>
      <c r="D30" s="1028"/>
      <c r="E30" s="1028"/>
      <c r="F30" s="1028"/>
      <c r="G30" s="1028"/>
      <c r="H30" s="1028"/>
      <c r="I30" s="1028"/>
      <c r="J30" s="1028"/>
      <c r="K30" s="1028"/>
      <c r="L30" s="1028"/>
      <c r="M30" s="1028"/>
      <c r="N30" s="1028"/>
      <c r="O30" s="1028"/>
      <c r="P30" s="1028"/>
      <c r="Q30" s="1028"/>
      <c r="R30" s="1028"/>
      <c r="S30" s="1028"/>
      <c r="T30" s="1028"/>
      <c r="U30" s="1028"/>
      <c r="V30" s="1028"/>
      <c r="W30" s="1028"/>
      <c r="X30" s="1028"/>
      <c r="Y30" s="1028"/>
      <c r="Z30" s="1028"/>
      <c r="AA30" s="1028"/>
      <c r="AB30" s="1028"/>
      <c r="AC30" s="1028"/>
      <c r="AD30" s="1028"/>
      <c r="AE30" s="1028"/>
      <c r="AF30" s="1028"/>
      <c r="AG30" s="1028"/>
      <c r="AH30" s="1028"/>
      <c r="AI30" s="1028"/>
      <c r="AJ30" s="1028"/>
      <c r="AK30" s="1028"/>
      <c r="AL30" s="1028"/>
      <c r="AM30" s="1028"/>
      <c r="AN30" s="1028"/>
      <c r="AO30" s="1028"/>
      <c r="AP30" s="1028"/>
      <c r="AQ30" s="1028"/>
      <c r="AR30" s="1028"/>
      <c r="AS30" s="1028"/>
      <c r="AT30" s="1028"/>
      <c r="AU30" s="1028"/>
      <c r="AV30" s="1028"/>
      <c r="AW30" s="1028"/>
      <c r="AX30" s="1028"/>
      <c r="AY30" s="1028"/>
      <c r="AZ30" s="1028"/>
      <c r="BA30" s="1028"/>
      <c r="BB30" s="1028"/>
      <c r="BC30" s="1028"/>
      <c r="BD30" s="1028"/>
      <c r="BE30" s="1028"/>
      <c r="BF30" s="1028"/>
      <c r="BG30" s="1028"/>
      <c r="BH30" s="1028"/>
      <c r="BI30" s="1028"/>
      <c r="BJ30" s="1028"/>
      <c r="BK30" s="1028"/>
      <c r="BL30" s="1028"/>
      <c r="BM30" s="1028"/>
    </row>
    <row r="31" spans="1:70" s="141" customFormat="1" ht="96" customHeight="1" thickBot="1">
      <c r="B31" s="1062" t="s">
        <v>161</v>
      </c>
      <c r="C31" s="1063"/>
      <c r="D31" s="1063"/>
      <c r="E31" s="1063"/>
      <c r="F31" s="1063"/>
      <c r="G31" s="1063"/>
      <c r="H31" s="1063"/>
      <c r="I31" s="1064"/>
      <c r="J31" s="1047" t="s">
        <v>227</v>
      </c>
      <c r="K31" s="1047"/>
      <c r="L31" s="1047"/>
      <c r="M31" s="1047"/>
      <c r="N31" s="1065" t="s">
        <v>165</v>
      </c>
      <c r="O31" s="1065"/>
      <c r="P31" s="1065"/>
      <c r="Q31" s="1065"/>
      <c r="R31" s="1098" t="s">
        <v>228</v>
      </c>
      <c r="S31" s="1099"/>
      <c r="T31" s="1099"/>
      <c r="U31" s="1100"/>
      <c r="V31" s="1065" t="s">
        <v>167</v>
      </c>
      <c r="W31" s="1065"/>
      <c r="X31" s="1065"/>
      <c r="Y31" s="1065"/>
      <c r="Z31" s="1101" t="s">
        <v>229</v>
      </c>
      <c r="AA31" s="1101"/>
      <c r="AB31" s="1101"/>
      <c r="AC31" s="1101"/>
      <c r="AD31" s="1065" t="s">
        <v>230</v>
      </c>
      <c r="AE31" s="1065"/>
      <c r="AF31" s="1065"/>
      <c r="AG31" s="1065"/>
      <c r="AH31" s="1061" t="s">
        <v>231</v>
      </c>
      <c r="AI31" s="1061"/>
      <c r="AJ31" s="1061"/>
      <c r="AK31" s="1061"/>
      <c r="AL31" s="1065" t="s">
        <v>171</v>
      </c>
      <c r="AM31" s="1065"/>
      <c r="AN31" s="1065"/>
      <c r="AO31" s="1065"/>
      <c r="AP31" s="1065" t="s">
        <v>232</v>
      </c>
      <c r="AQ31" s="1065"/>
      <c r="AR31" s="1065"/>
      <c r="AS31" s="1065"/>
      <c r="AT31" s="1062" t="s">
        <v>255</v>
      </c>
      <c r="AU31" s="1063"/>
      <c r="AV31" s="1063"/>
      <c r="AW31" s="1064"/>
      <c r="AX31" s="1065" t="s">
        <v>174</v>
      </c>
      <c r="AY31" s="1065"/>
      <c r="AZ31" s="1065"/>
      <c r="BA31" s="1065"/>
      <c r="BB31" s="1065" t="s">
        <v>256</v>
      </c>
      <c r="BC31" s="1065"/>
      <c r="BD31" s="1065"/>
      <c r="BE31" s="1065"/>
      <c r="BF31" s="1102"/>
      <c r="BG31" s="1102"/>
      <c r="BH31" s="1102"/>
      <c r="BI31" s="1102"/>
      <c r="BJ31" s="1102"/>
      <c r="BK31" s="1102"/>
      <c r="BL31" s="1102"/>
      <c r="BM31" s="1102"/>
    </row>
    <row r="32" spans="1:70" s="141" customFormat="1" ht="129" customHeight="1" thickBot="1">
      <c r="B32" s="1062"/>
      <c r="C32" s="1063"/>
      <c r="D32" s="1063"/>
      <c r="E32" s="1063"/>
      <c r="F32" s="1063"/>
      <c r="G32" s="1063"/>
      <c r="H32" s="1063"/>
      <c r="I32" s="1064"/>
      <c r="J32" s="1055" t="s">
        <v>236</v>
      </c>
      <c r="K32" s="1056"/>
      <c r="L32" s="1056"/>
      <c r="M32" s="1056"/>
      <c r="N32" s="1055" t="s">
        <v>144</v>
      </c>
      <c r="O32" s="1055"/>
      <c r="P32" s="1055"/>
      <c r="Q32" s="1055"/>
      <c r="R32" s="1056" t="s">
        <v>185</v>
      </c>
      <c r="S32" s="1056"/>
      <c r="T32" s="1056"/>
      <c r="U32" s="1056"/>
      <c r="V32" s="1065" t="s">
        <v>186</v>
      </c>
      <c r="W32" s="1065"/>
      <c r="X32" s="1065"/>
      <c r="Y32" s="1065"/>
      <c r="Z32" s="1055" t="s">
        <v>238</v>
      </c>
      <c r="AA32" s="1055"/>
      <c r="AB32" s="1055"/>
      <c r="AC32" s="1055"/>
      <c r="AD32" s="1055" t="s">
        <v>144</v>
      </c>
      <c r="AE32" s="1055"/>
      <c r="AF32" s="1055"/>
      <c r="AG32" s="1055"/>
      <c r="AH32" s="1048" t="s">
        <v>188</v>
      </c>
      <c r="AI32" s="1058"/>
      <c r="AJ32" s="1058"/>
      <c r="AK32" s="1059"/>
      <c r="AL32" s="1048" t="s">
        <v>239</v>
      </c>
      <c r="AM32" s="1058"/>
      <c r="AN32" s="1058"/>
      <c r="AO32" s="1059"/>
      <c r="AP32" s="1061" t="s">
        <v>190</v>
      </c>
      <c r="AQ32" s="1061"/>
      <c r="AR32" s="1061"/>
      <c r="AS32" s="1061"/>
      <c r="AT32" s="1065" t="s">
        <v>191</v>
      </c>
      <c r="AU32" s="1061"/>
      <c r="AV32" s="1061"/>
      <c r="AW32" s="1061"/>
      <c r="AX32" s="1065" t="s">
        <v>191</v>
      </c>
      <c r="AY32" s="1061"/>
      <c r="AZ32" s="1061"/>
      <c r="BA32" s="1061"/>
      <c r="BB32" s="1065" t="s">
        <v>191</v>
      </c>
      <c r="BC32" s="1061"/>
      <c r="BD32" s="1061"/>
      <c r="BE32" s="1061"/>
      <c r="BF32" s="1102"/>
      <c r="BG32" s="1029"/>
      <c r="BH32" s="1029"/>
      <c r="BI32" s="1029"/>
      <c r="BJ32" s="1102"/>
      <c r="BK32" s="1029"/>
      <c r="BL32" s="1029"/>
      <c r="BM32" s="1029"/>
    </row>
    <row r="33" spans="2:65" s="141" customFormat="1" ht="35.25" customHeight="1" thickBot="1">
      <c r="B33" s="1062" t="s">
        <v>257</v>
      </c>
      <c r="C33" s="1063"/>
      <c r="D33" s="1063"/>
      <c r="E33" s="1063"/>
      <c r="F33" s="1063"/>
      <c r="G33" s="1063"/>
      <c r="H33" s="1063"/>
      <c r="I33" s="1064"/>
      <c r="J33" s="1065"/>
      <c r="K33" s="1061"/>
      <c r="L33" s="1061"/>
      <c r="M33" s="1061"/>
      <c r="N33" s="1065"/>
      <c r="O33" s="1065"/>
      <c r="P33" s="1065"/>
      <c r="Q33" s="1065"/>
      <c r="R33" s="1061"/>
      <c r="S33" s="1061"/>
      <c r="T33" s="1061"/>
      <c r="U33" s="1061"/>
      <c r="V33" s="1065"/>
      <c r="W33" s="1065"/>
      <c r="X33" s="1065"/>
      <c r="Y33" s="1065"/>
      <c r="Z33" s="1065"/>
      <c r="AA33" s="1065"/>
      <c r="AB33" s="1065"/>
      <c r="AC33" s="1065"/>
      <c r="AD33" s="1065"/>
      <c r="AE33" s="1065"/>
      <c r="AF33" s="1065"/>
      <c r="AG33" s="1065"/>
      <c r="AH33" s="1061"/>
      <c r="AI33" s="1061"/>
      <c r="AJ33" s="1061"/>
      <c r="AK33" s="1061"/>
      <c r="AL33" s="1061"/>
      <c r="AM33" s="1061"/>
      <c r="AN33" s="1061"/>
      <c r="AO33" s="1061"/>
      <c r="AP33" s="1061"/>
      <c r="AQ33" s="1061"/>
      <c r="AR33" s="1061"/>
      <c r="AS33" s="1061"/>
      <c r="AT33" s="1061"/>
      <c r="AU33" s="1061"/>
      <c r="AV33" s="1061"/>
      <c r="AW33" s="1061"/>
      <c r="AX33" s="1061"/>
      <c r="AY33" s="1061"/>
      <c r="AZ33" s="1061"/>
      <c r="BA33" s="1061"/>
      <c r="BB33" s="1061"/>
      <c r="BC33" s="1061"/>
      <c r="BD33" s="1061"/>
      <c r="BE33" s="1061"/>
      <c r="BF33" s="1029"/>
      <c r="BG33" s="1029"/>
      <c r="BH33" s="1029"/>
      <c r="BI33" s="1029"/>
      <c r="BJ33" s="1029"/>
      <c r="BK33" s="1029"/>
      <c r="BL33" s="1029"/>
      <c r="BM33" s="1029"/>
    </row>
    <row r="34" spans="2:65" s="141" customFormat="1" ht="35.25" customHeight="1" thickBot="1">
      <c r="B34" s="1062" t="s">
        <v>258</v>
      </c>
      <c r="C34" s="1063"/>
      <c r="D34" s="1063"/>
      <c r="E34" s="1063"/>
      <c r="F34" s="1063"/>
      <c r="G34" s="1063"/>
      <c r="H34" s="1063"/>
      <c r="I34" s="1064"/>
      <c r="J34" s="1065"/>
      <c r="K34" s="1061"/>
      <c r="L34" s="1061"/>
      <c r="M34" s="1061"/>
      <c r="N34" s="1065"/>
      <c r="O34" s="1065"/>
      <c r="P34" s="1065"/>
      <c r="Q34" s="1065"/>
      <c r="R34" s="1061"/>
      <c r="S34" s="1061"/>
      <c r="T34" s="1061"/>
      <c r="U34" s="1061"/>
      <c r="V34" s="1065"/>
      <c r="W34" s="1065"/>
      <c r="X34" s="1065"/>
      <c r="Y34" s="1065"/>
      <c r="Z34" s="1065"/>
      <c r="AA34" s="1065"/>
      <c r="AB34" s="1065"/>
      <c r="AC34" s="1065"/>
      <c r="AD34" s="1065"/>
      <c r="AE34" s="1065"/>
      <c r="AF34" s="1065"/>
      <c r="AG34" s="1065"/>
      <c r="AH34" s="1061"/>
      <c r="AI34" s="1061"/>
      <c r="AJ34" s="1061"/>
      <c r="AK34" s="1061"/>
      <c r="AL34" s="1061"/>
      <c r="AM34" s="1061"/>
      <c r="AN34" s="1061"/>
      <c r="AO34" s="1061"/>
      <c r="AP34" s="1061"/>
      <c r="AQ34" s="1061"/>
      <c r="AR34" s="1061"/>
      <c r="AS34" s="1061"/>
      <c r="AT34" s="1061"/>
      <c r="AU34" s="1061"/>
      <c r="AV34" s="1061"/>
      <c r="AW34" s="1061"/>
      <c r="AX34" s="1061"/>
      <c r="AY34" s="1061"/>
      <c r="AZ34" s="1061"/>
      <c r="BA34" s="1061"/>
      <c r="BB34" s="1061"/>
      <c r="BC34" s="1061"/>
      <c r="BD34" s="1061"/>
      <c r="BE34" s="1061"/>
      <c r="BF34" s="1029"/>
      <c r="BG34" s="1029"/>
      <c r="BH34" s="1029"/>
      <c r="BI34" s="1029"/>
      <c r="BJ34" s="1029"/>
      <c r="BK34" s="1029"/>
      <c r="BL34" s="1029"/>
      <c r="BM34" s="1029"/>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28" t="s">
        <v>259</v>
      </c>
      <c r="C36" s="1028"/>
      <c r="D36" s="1028"/>
      <c r="E36" s="1028"/>
      <c r="F36" s="1028"/>
      <c r="G36" s="1028"/>
      <c r="H36" s="1028"/>
      <c r="I36" s="1028"/>
      <c r="J36" s="1028"/>
      <c r="K36" s="1028"/>
      <c r="L36" s="1028"/>
      <c r="M36" s="1028"/>
      <c r="N36" s="1028"/>
      <c r="O36" s="1028"/>
      <c r="P36" s="1028"/>
      <c r="Q36" s="1028"/>
      <c r="R36" s="1028"/>
      <c r="S36" s="1028"/>
      <c r="T36" s="1028"/>
      <c r="U36" s="1028"/>
      <c r="V36" s="1028"/>
      <c r="W36" s="1028"/>
      <c r="X36" s="1028"/>
      <c r="Y36" s="1028"/>
      <c r="Z36" s="1028"/>
      <c r="AA36" s="1028"/>
      <c r="AB36" s="1028"/>
      <c r="AC36" s="1028"/>
      <c r="AD36" s="1028"/>
      <c r="AE36" s="1028"/>
      <c r="AF36" s="1028"/>
      <c r="AG36" s="1028"/>
      <c r="AH36" s="1028"/>
      <c r="AI36" s="1028"/>
      <c r="AJ36" s="1028"/>
      <c r="AK36" s="1028"/>
      <c r="AL36" s="1028"/>
      <c r="AM36" s="1028"/>
      <c r="AN36" s="1028"/>
      <c r="AO36" s="1028"/>
      <c r="AP36" s="1028"/>
      <c r="AQ36" s="1028"/>
      <c r="AR36" s="1028"/>
      <c r="AS36" s="1028"/>
      <c r="AT36" s="1028"/>
      <c r="AU36" s="1028"/>
      <c r="AV36" s="1028"/>
      <c r="AW36" s="1028"/>
      <c r="AX36" s="1028"/>
      <c r="AY36" s="1028"/>
      <c r="AZ36" s="1028"/>
      <c r="BA36" s="1028"/>
      <c r="BB36" s="1028"/>
      <c r="BC36" s="1028"/>
      <c r="BD36" s="1028"/>
      <c r="BE36" s="1028"/>
      <c r="BF36" s="1028"/>
      <c r="BG36" s="1028"/>
      <c r="BH36" s="1028"/>
      <c r="BI36" s="1028"/>
      <c r="BJ36" s="1028"/>
      <c r="BK36" s="1028"/>
      <c r="BL36" s="1028"/>
      <c r="BM36" s="1028"/>
    </row>
    <row r="37" spans="2:65" s="141" customFormat="1" ht="96" customHeight="1" thickTop="1" thickBot="1">
      <c r="B37" s="1061"/>
      <c r="C37" s="1061"/>
      <c r="D37" s="1061"/>
      <c r="E37" s="1061"/>
      <c r="F37" s="1061"/>
      <c r="G37" s="1061"/>
      <c r="H37" s="1061"/>
      <c r="I37" s="1061"/>
      <c r="J37" s="1061"/>
      <c r="K37" s="1061"/>
      <c r="L37" s="1061"/>
      <c r="M37" s="1061"/>
      <c r="N37" s="1061"/>
      <c r="O37" s="1101" t="s">
        <v>260</v>
      </c>
      <c r="P37" s="1103"/>
      <c r="Q37" s="1103"/>
      <c r="R37" s="1103"/>
      <c r="S37" s="1103"/>
      <c r="T37" s="1103"/>
      <c r="U37" s="1103"/>
      <c r="V37" s="1098" t="s">
        <v>261</v>
      </c>
      <c r="W37" s="1099"/>
      <c r="X37" s="1100"/>
      <c r="Y37" s="1062" t="s">
        <v>262</v>
      </c>
      <c r="Z37" s="1063"/>
      <c r="AA37" s="1063"/>
      <c r="AB37" s="1063"/>
      <c r="AC37" s="1063"/>
      <c r="AD37" s="1063"/>
      <c r="AE37" s="1104"/>
      <c r="AF37" s="1084" t="s">
        <v>263</v>
      </c>
      <c r="AG37" s="1085"/>
      <c r="AH37" s="1085"/>
      <c r="AI37" s="1085"/>
      <c r="AJ37" s="1085"/>
      <c r="AK37" s="1085"/>
      <c r="AL37" s="1086"/>
      <c r="AM37" s="1105"/>
      <c r="AN37" s="1029"/>
      <c r="AO37" s="1029"/>
      <c r="AP37" s="1029"/>
      <c r="AQ37" s="1029"/>
      <c r="AR37" s="1029"/>
      <c r="AS37" s="1029"/>
      <c r="AT37" s="143"/>
    </row>
    <row r="38" spans="2:65" s="141" customFormat="1" ht="35.25" customHeight="1" thickBot="1">
      <c r="B38" s="1061" t="s">
        <v>264</v>
      </c>
      <c r="C38" s="1061"/>
      <c r="D38" s="1061"/>
      <c r="E38" s="1061"/>
      <c r="F38" s="1061"/>
      <c r="G38" s="1061"/>
      <c r="H38" s="1061"/>
      <c r="I38" s="1061"/>
      <c r="J38" s="1061"/>
      <c r="K38" s="1061"/>
      <c r="L38" s="1061"/>
      <c r="M38" s="1061"/>
      <c r="N38" s="1061"/>
      <c r="O38" s="1092">
        <v>0</v>
      </c>
      <c r="P38" s="1093"/>
      <c r="Q38" s="1093"/>
      <c r="R38" s="1093"/>
      <c r="S38" s="1093"/>
      <c r="T38" s="1023" t="s">
        <v>148</v>
      </c>
      <c r="U38" s="1024"/>
      <c r="V38" s="1123"/>
      <c r="W38" s="1124"/>
      <c r="X38" s="1125"/>
      <c r="Y38" s="163"/>
      <c r="Z38" s="1093">
        <v>1030000</v>
      </c>
      <c r="AA38" s="1093"/>
      <c r="AB38" s="1093"/>
      <c r="AC38" s="1093"/>
      <c r="AD38" s="1023" t="s">
        <v>148</v>
      </c>
      <c r="AE38" s="1024"/>
      <c r="AF38" s="1095">
        <f>ROUNDDOWN(MIN(O38,Y38),-3)</f>
        <v>0</v>
      </c>
      <c r="AG38" s="1096"/>
      <c r="AH38" s="1096"/>
      <c r="AI38" s="1096"/>
      <c r="AJ38" s="1096"/>
      <c r="AK38" s="1032" t="s">
        <v>148</v>
      </c>
      <c r="AL38" s="1097"/>
      <c r="AM38" s="1029"/>
      <c r="AN38" s="1029"/>
      <c r="AO38" s="1029"/>
      <c r="AP38" s="1029"/>
      <c r="AQ38" s="1029"/>
      <c r="AR38" s="1029"/>
      <c r="AS38" s="1029"/>
      <c r="AT38" s="164"/>
      <c r="AU38" s="164"/>
      <c r="AV38" s="164"/>
    </row>
    <row r="39" spans="2:65" s="141" customFormat="1" ht="65.25" customHeight="1" thickTop="1">
      <c r="B39" s="1115" t="s">
        <v>265</v>
      </c>
      <c r="C39" s="1032"/>
      <c r="D39" s="1032"/>
      <c r="E39" s="1032"/>
      <c r="F39" s="1032"/>
      <c r="G39" s="1032"/>
      <c r="H39" s="1032"/>
      <c r="I39" s="1032"/>
      <c r="J39" s="1032"/>
      <c r="K39" s="1032"/>
      <c r="L39" s="1032"/>
      <c r="M39" s="1032"/>
      <c r="N39" s="1032"/>
      <c r="O39" s="1116">
        <v>0</v>
      </c>
      <c r="P39" s="1096"/>
      <c r="Q39" s="1096"/>
      <c r="R39" s="1096"/>
      <c r="S39" s="1096"/>
      <c r="T39" s="1032" t="s">
        <v>148</v>
      </c>
      <c r="U39" s="1033"/>
      <c r="V39" s="1031" t="s">
        <v>143</v>
      </c>
      <c r="W39" s="1032"/>
      <c r="X39" s="1033"/>
      <c r="Y39" s="165"/>
      <c r="Z39" s="1096">
        <v>310000</v>
      </c>
      <c r="AA39" s="1096"/>
      <c r="AB39" s="1096"/>
      <c r="AC39" s="1096"/>
      <c r="AD39" s="1032" t="s">
        <v>148</v>
      </c>
      <c r="AE39" s="1032"/>
      <c r="AF39" s="1119">
        <f>ROUNDDOWN(MIN(O39,IF(V39="無",Z39,Z40)),-3)</f>
        <v>0</v>
      </c>
      <c r="AG39" s="1120"/>
      <c r="AH39" s="1120"/>
      <c r="AI39" s="1120"/>
      <c r="AJ39" s="1120"/>
      <c r="AK39" s="1106" t="s">
        <v>148</v>
      </c>
      <c r="AL39" s="1107"/>
      <c r="AM39" s="1029"/>
      <c r="AN39" s="1029"/>
      <c r="AO39" s="1029"/>
      <c r="AP39" s="1029"/>
      <c r="AQ39" s="1029"/>
      <c r="AR39" s="1029"/>
      <c r="AS39" s="1029"/>
      <c r="AT39" s="143"/>
      <c r="AU39" s="141" t="s">
        <v>266</v>
      </c>
    </row>
    <row r="40" spans="2:65" s="141" customFormat="1" ht="65.25" customHeight="1" thickBot="1">
      <c r="B40" s="1034"/>
      <c r="C40" s="1035"/>
      <c r="D40" s="1035"/>
      <c r="E40" s="1035"/>
      <c r="F40" s="1035"/>
      <c r="G40" s="1035"/>
      <c r="H40" s="1035"/>
      <c r="I40" s="1035"/>
      <c r="J40" s="1035"/>
      <c r="K40" s="1035"/>
      <c r="L40" s="1035"/>
      <c r="M40" s="1035"/>
      <c r="N40" s="1035"/>
      <c r="O40" s="1117"/>
      <c r="P40" s="1118"/>
      <c r="Q40" s="1118"/>
      <c r="R40" s="1118"/>
      <c r="S40" s="1118"/>
      <c r="T40" s="1035"/>
      <c r="U40" s="1036"/>
      <c r="V40" s="1034"/>
      <c r="W40" s="1035"/>
      <c r="X40" s="1036"/>
      <c r="Y40" s="166"/>
      <c r="Z40" s="1110">
        <v>378000</v>
      </c>
      <c r="AA40" s="1110"/>
      <c r="AB40" s="1110"/>
      <c r="AC40" s="1110"/>
      <c r="AD40" s="1111" t="s">
        <v>267</v>
      </c>
      <c r="AE40" s="1112"/>
      <c r="AF40" s="1121"/>
      <c r="AG40" s="1122"/>
      <c r="AH40" s="1122"/>
      <c r="AI40" s="1122"/>
      <c r="AJ40" s="1122"/>
      <c r="AK40" s="1108"/>
      <c r="AL40" s="1109"/>
      <c r="AM40" s="152"/>
      <c r="AN40" s="152"/>
      <c r="AO40" s="152"/>
      <c r="AP40" s="152"/>
      <c r="AQ40" s="152"/>
      <c r="AR40" s="152"/>
      <c r="AS40" s="152"/>
      <c r="AT40" s="143"/>
    </row>
    <row r="41" spans="2:65" ht="82.5" customHeight="1">
      <c r="B41" s="1113" t="s">
        <v>268</v>
      </c>
      <c r="C41" s="1114"/>
      <c r="D41" s="1114"/>
      <c r="E41" s="1114"/>
      <c r="F41" s="1114"/>
      <c r="G41" s="1114"/>
      <c r="H41" s="1114"/>
      <c r="I41" s="1114"/>
      <c r="J41" s="1114"/>
      <c r="K41" s="1114"/>
      <c r="L41" s="1114"/>
      <c r="M41" s="1114"/>
      <c r="N41" s="1114"/>
      <c r="O41" s="1114"/>
      <c r="P41" s="1114"/>
      <c r="Q41" s="1114"/>
      <c r="R41" s="1114"/>
      <c r="S41" s="1114"/>
      <c r="T41" s="1114"/>
      <c r="U41" s="1114"/>
      <c r="V41" s="1114"/>
      <c r="W41" s="1114"/>
      <c r="X41" s="1114"/>
      <c r="Y41" s="1114"/>
      <c r="Z41" s="1114"/>
      <c r="AA41" s="1114"/>
      <c r="AB41" s="1114"/>
      <c r="AC41" s="1114"/>
      <c r="AD41" s="1114"/>
      <c r="AE41" s="1114"/>
      <c r="AF41" s="1114"/>
      <c r="AG41" s="1114"/>
      <c r="AH41" s="1114"/>
      <c r="AI41" s="1114"/>
      <c r="AJ41" s="1114"/>
      <c r="AK41" s="1114"/>
      <c r="AL41" s="1114"/>
      <c r="AM41" s="1114"/>
      <c r="AN41" s="1114"/>
      <c r="AO41" s="1114"/>
      <c r="AP41" s="1114"/>
      <c r="AQ41" s="1114"/>
      <c r="AR41" s="1114"/>
      <c r="AS41" s="1114"/>
      <c r="AT41" s="1114"/>
      <c r="AU41" s="1114"/>
      <c r="AV41" s="1114"/>
      <c r="AW41" s="1114"/>
      <c r="AX41" s="1114"/>
      <c r="AY41" s="1114"/>
      <c r="AZ41" s="1114"/>
      <c r="BA41" s="1114"/>
      <c r="BB41" s="1114"/>
      <c r="BC41" s="1114"/>
      <c r="BD41" s="1114"/>
      <c r="BE41" s="1114"/>
      <c r="BF41" s="1114"/>
      <c r="BG41" s="1114"/>
      <c r="BH41" s="1114"/>
      <c r="BI41" s="1114"/>
      <c r="BJ41" s="1114"/>
      <c r="BK41" s="1114"/>
      <c r="BL41" s="1114"/>
      <c r="BM41" s="1114"/>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 outlineLevelCol="1"/>
  <cols>
    <col min="1" max="2" width="5" style="76" customWidth="1"/>
    <col min="3" max="3" width="24.90625" style="76" customWidth="1"/>
    <col min="4" max="12" width="8.453125" style="76" customWidth="1"/>
    <col min="13" max="21" width="8.453125" style="76" hidden="1" customWidth="1" outlineLevel="1"/>
    <col min="22" max="22" width="9" style="76" collapsed="1"/>
    <col min="23" max="16384" width="9" style="76"/>
  </cols>
  <sheetData>
    <row r="1" spans="1:22" ht="19.5" customHeight="1">
      <c r="A1" s="332" t="s">
        <v>62</v>
      </c>
    </row>
    <row r="2" spans="1:22" ht="17.25" customHeight="1">
      <c r="A2" s="332"/>
      <c r="B2" s="332"/>
      <c r="C2" s="332"/>
      <c r="D2" s="647" t="s">
        <v>730</v>
      </c>
      <c r="E2" s="647"/>
      <c r="F2" s="647"/>
      <c r="G2" s="647"/>
      <c r="H2" s="647"/>
      <c r="I2" s="332"/>
      <c r="J2" s="332"/>
      <c r="K2" s="332"/>
      <c r="L2" s="332"/>
      <c r="M2" s="506"/>
      <c r="N2" s="506"/>
      <c r="O2" s="506"/>
      <c r="P2" s="506"/>
      <c r="Q2" s="506"/>
      <c r="R2" s="506"/>
      <c r="S2" s="506"/>
      <c r="T2" s="506"/>
      <c r="U2" s="506"/>
    </row>
    <row r="3" spans="1:22" ht="16.5">
      <c r="A3" s="332"/>
      <c r="B3" s="332"/>
      <c r="C3" s="332"/>
      <c r="D3" s="647"/>
      <c r="E3" s="647"/>
      <c r="F3" s="647"/>
      <c r="G3" s="647"/>
      <c r="H3" s="647"/>
      <c r="I3" s="332"/>
      <c r="J3" s="332"/>
      <c r="K3" s="332"/>
      <c r="L3" s="332"/>
      <c r="M3" s="506"/>
      <c r="N3" s="506"/>
      <c r="O3" s="506"/>
      <c r="P3" s="506"/>
      <c r="Q3" s="506"/>
      <c r="R3" s="506"/>
      <c r="S3" s="506"/>
      <c r="T3" s="506"/>
      <c r="U3" s="506"/>
    </row>
    <row r="4" spans="1:22" ht="13.5" thickBot="1">
      <c r="A4" s="77" t="s">
        <v>43</v>
      </c>
    </row>
    <row r="5" spans="1:22" s="79" customFormat="1" ht="19.5" customHeight="1" thickBot="1">
      <c r="A5" s="682" t="s">
        <v>44</v>
      </c>
      <c r="B5" s="683"/>
      <c r="C5" s="507"/>
      <c r="D5" s="78" t="s">
        <v>72</v>
      </c>
      <c r="E5" s="684"/>
      <c r="F5" s="685"/>
      <c r="G5" s="685"/>
      <c r="H5" s="685"/>
      <c r="I5" s="686"/>
      <c r="V5" s="79" t="s">
        <v>110</v>
      </c>
    </row>
    <row r="6" spans="1:22" s="79" customFormat="1" ht="12.5" thickBot="1">
      <c r="A6" s="75"/>
    </row>
    <row r="7" spans="1:22" s="79" customFormat="1" ht="18" customHeight="1">
      <c r="A7" s="648" t="s">
        <v>63</v>
      </c>
      <c r="B7" s="649" t="s">
        <v>64</v>
      </c>
      <c r="C7" s="650"/>
      <c r="D7" s="648" t="s">
        <v>729</v>
      </c>
      <c r="E7" s="649"/>
      <c r="F7" s="650"/>
      <c r="G7" s="648" t="s">
        <v>45</v>
      </c>
      <c r="H7" s="649"/>
      <c r="I7" s="649"/>
      <c r="J7" s="649"/>
      <c r="K7" s="649"/>
      <c r="L7" s="650"/>
      <c r="M7" s="648" t="s">
        <v>45</v>
      </c>
      <c r="N7" s="649"/>
      <c r="O7" s="649"/>
      <c r="P7" s="649"/>
      <c r="Q7" s="649"/>
      <c r="R7" s="649"/>
      <c r="S7" s="649"/>
      <c r="T7" s="649"/>
      <c r="U7" s="650"/>
    </row>
    <row r="8" spans="1:22" s="79" customFormat="1" ht="18" customHeight="1">
      <c r="A8" s="687"/>
      <c r="B8" s="668"/>
      <c r="C8" s="669"/>
      <c r="D8" s="687" t="s">
        <v>65</v>
      </c>
      <c r="E8" s="668" t="s">
        <v>66</v>
      </c>
      <c r="F8" s="669" t="s">
        <v>67</v>
      </c>
      <c r="G8" s="651" t="s">
        <v>642</v>
      </c>
      <c r="H8" s="652"/>
      <c r="I8" s="392" t="str">
        <f>IF(I28="","",ROUND(I28/F28*100,0))</f>
        <v/>
      </c>
      <c r="J8" s="653" t="s">
        <v>642</v>
      </c>
      <c r="K8" s="652"/>
      <c r="L8" s="393" t="str">
        <f>IF(I8="","",IF(I8=100,"",100-I8))</f>
        <v/>
      </c>
      <c r="M8" s="651" t="s">
        <v>642</v>
      </c>
      <c r="N8" s="652"/>
      <c r="O8" s="392" t="str">
        <f>IF(O28="","",ROUND(O28/L28*100,0))</f>
        <v/>
      </c>
      <c r="P8" s="651" t="s">
        <v>642</v>
      </c>
      <c r="Q8" s="652"/>
      <c r="R8" s="392" t="str">
        <f>IF(R28="","",ROUND(R28/O28*100,0))</f>
        <v/>
      </c>
      <c r="S8" s="653" t="s">
        <v>642</v>
      </c>
      <c r="T8" s="652"/>
      <c r="U8" s="393" t="str">
        <f>IF(O8="","",IF(O8=100,"",100-O8))</f>
        <v/>
      </c>
    </row>
    <row r="9" spans="1:22" s="79" customFormat="1" ht="18" customHeight="1" thickBot="1">
      <c r="A9" s="677"/>
      <c r="B9" s="678"/>
      <c r="C9" s="679"/>
      <c r="D9" s="677"/>
      <c r="E9" s="678"/>
      <c r="F9" s="679"/>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59" t="s">
        <v>68</v>
      </c>
      <c r="B10" s="680"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0"/>
      <c r="B11" s="681"/>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0"/>
      <c r="B12" s="681"/>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0"/>
      <c r="B13" s="681"/>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0"/>
      <c r="B14" s="681"/>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0"/>
      <c r="B15" s="681"/>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0"/>
      <c r="B16" s="681"/>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0"/>
      <c r="B17" s="681"/>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0"/>
      <c r="B18" s="681"/>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0"/>
      <c r="B19" s="681"/>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0"/>
      <c r="B20" s="681"/>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0"/>
      <c r="B21" s="681"/>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0"/>
      <c r="B22" s="681"/>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0"/>
      <c r="B23" s="681"/>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0"/>
      <c r="B24" s="681"/>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0"/>
      <c r="B25" s="681"/>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0"/>
      <c r="B26" s="681"/>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0"/>
      <c r="B27" s="681"/>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0"/>
      <c r="B28" s="681"/>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0"/>
      <c r="B29" s="681"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0"/>
      <c r="B30" s="681"/>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0"/>
      <c r="B31" s="681"/>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0"/>
      <c r="B32" s="681"/>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6" t="s">
        <v>115</v>
      </c>
      <c r="W32" s="667"/>
      <c r="X32" s="667"/>
    </row>
    <row r="33" spans="1:24" s="79" customFormat="1" ht="18" customHeight="1">
      <c r="A33" s="660"/>
      <c r="B33" s="681"/>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6"/>
      <c r="W33" s="667"/>
      <c r="X33" s="667"/>
    </row>
    <row r="34" spans="1:24" s="79" customFormat="1" ht="18" customHeight="1">
      <c r="A34" s="660"/>
      <c r="B34" s="681"/>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0"/>
      <c r="B35" s="668" t="s">
        <v>81</v>
      </c>
      <c r="C35" s="669"/>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0" t="s">
        <v>69</v>
      </c>
      <c r="B36" s="671" t="str">
        <f>C12</f>
        <v>&lt;建築工事&gt;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0"/>
      <c r="B37" s="673" t="str">
        <f>C20</f>
        <v>　（新築）</v>
      </c>
      <c r="C37" s="674"/>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0"/>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0"/>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0"/>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0"/>
      <c r="B41" s="671"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0"/>
      <c r="B42" s="673" t="str">
        <f>C20</f>
        <v>　（新築）</v>
      </c>
      <c r="C42" s="674"/>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0"/>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0"/>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0"/>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7" t="s">
        <v>85</v>
      </c>
      <c r="B47" s="678"/>
      <c r="C47" s="679"/>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9" t="s">
        <v>53</v>
      </c>
      <c r="B48" s="662" t="s">
        <v>54</v>
      </c>
      <c r="C48" s="663"/>
      <c r="D48" s="654" t="s">
        <v>49</v>
      </c>
      <c r="E48" s="644" t="s">
        <v>49</v>
      </c>
      <c r="F48" s="494"/>
      <c r="G48" s="654"/>
      <c r="H48" s="644"/>
      <c r="I48" s="495"/>
      <c r="J48" s="644"/>
      <c r="K48" s="644" t="s">
        <v>49</v>
      </c>
      <c r="L48" s="494" t="s">
        <v>49</v>
      </c>
      <c r="M48" s="654"/>
      <c r="N48" s="644"/>
      <c r="O48" s="495"/>
      <c r="P48" s="654"/>
      <c r="Q48" s="644"/>
      <c r="R48" s="495"/>
      <c r="S48" s="644"/>
      <c r="T48" s="644" t="s">
        <v>49</v>
      </c>
      <c r="U48" s="494" t="s">
        <v>49</v>
      </c>
    </row>
    <row r="49" spans="1:21" s="79" customFormat="1" ht="18" customHeight="1">
      <c r="A49" s="660"/>
      <c r="B49" s="657" t="s">
        <v>643</v>
      </c>
      <c r="C49" s="658"/>
      <c r="D49" s="655"/>
      <c r="E49" s="645"/>
      <c r="F49" s="480" t="s">
        <v>49</v>
      </c>
      <c r="G49" s="655"/>
      <c r="H49" s="645"/>
      <c r="I49" s="481"/>
      <c r="J49" s="645"/>
      <c r="K49" s="645"/>
      <c r="L49" s="480" t="s">
        <v>49</v>
      </c>
      <c r="M49" s="655"/>
      <c r="N49" s="645"/>
      <c r="O49" s="481"/>
      <c r="P49" s="655"/>
      <c r="Q49" s="645"/>
      <c r="R49" s="481"/>
      <c r="S49" s="645"/>
      <c r="T49" s="645"/>
      <c r="U49" s="480" t="s">
        <v>49</v>
      </c>
    </row>
    <row r="50" spans="1:21" s="79" customFormat="1" ht="18" customHeight="1">
      <c r="A50" s="660"/>
      <c r="B50" s="657" t="s">
        <v>55</v>
      </c>
      <c r="C50" s="658"/>
      <c r="D50" s="655"/>
      <c r="E50" s="645"/>
      <c r="F50" s="480" t="s">
        <v>49</v>
      </c>
      <c r="G50" s="655"/>
      <c r="H50" s="645"/>
      <c r="I50" s="481"/>
      <c r="J50" s="645"/>
      <c r="K50" s="645"/>
      <c r="L50" s="480" t="s">
        <v>49</v>
      </c>
      <c r="M50" s="655"/>
      <c r="N50" s="645"/>
      <c r="O50" s="481"/>
      <c r="P50" s="655"/>
      <c r="Q50" s="645"/>
      <c r="R50" s="481"/>
      <c r="S50" s="645"/>
      <c r="T50" s="645"/>
      <c r="U50" s="480" t="s">
        <v>49</v>
      </c>
    </row>
    <row r="51" spans="1:21" s="79" customFormat="1" ht="18" customHeight="1">
      <c r="A51" s="660"/>
      <c r="B51" s="657" t="s">
        <v>56</v>
      </c>
      <c r="C51" s="658"/>
      <c r="D51" s="655"/>
      <c r="E51" s="645"/>
      <c r="F51" s="480" t="s">
        <v>59</v>
      </c>
      <c r="G51" s="655"/>
      <c r="H51" s="645"/>
      <c r="I51" s="481"/>
      <c r="J51" s="645"/>
      <c r="K51" s="645"/>
      <c r="L51" s="480" t="s">
        <v>49</v>
      </c>
      <c r="M51" s="655"/>
      <c r="N51" s="645"/>
      <c r="O51" s="481"/>
      <c r="P51" s="655"/>
      <c r="Q51" s="645"/>
      <c r="R51" s="481"/>
      <c r="S51" s="645"/>
      <c r="T51" s="645"/>
      <c r="U51" s="480" t="s">
        <v>49</v>
      </c>
    </row>
    <row r="52" spans="1:21" s="79" customFormat="1" ht="18" customHeight="1">
      <c r="A52" s="660"/>
      <c r="B52" s="657" t="s">
        <v>141</v>
      </c>
      <c r="C52" s="658"/>
      <c r="D52" s="655"/>
      <c r="E52" s="645"/>
      <c r="F52" s="468"/>
      <c r="G52" s="655"/>
      <c r="H52" s="645"/>
      <c r="I52" s="481"/>
      <c r="J52" s="645"/>
      <c r="K52" s="645"/>
      <c r="L52" s="480" t="s">
        <v>49</v>
      </c>
      <c r="M52" s="655"/>
      <c r="N52" s="645"/>
      <c r="O52" s="481"/>
      <c r="P52" s="655"/>
      <c r="Q52" s="645"/>
      <c r="R52" s="481"/>
      <c r="S52" s="645"/>
      <c r="T52" s="645"/>
      <c r="U52" s="480" t="s">
        <v>49</v>
      </c>
    </row>
    <row r="53" spans="1:21" s="79" customFormat="1" ht="18" customHeight="1">
      <c r="A53" s="660"/>
      <c r="B53" s="657" t="s">
        <v>57</v>
      </c>
      <c r="C53" s="658"/>
      <c r="D53" s="655"/>
      <c r="E53" s="645"/>
      <c r="F53" s="468"/>
      <c r="G53" s="655"/>
      <c r="H53" s="645"/>
      <c r="I53" s="481"/>
      <c r="J53" s="645"/>
      <c r="K53" s="645"/>
      <c r="L53" s="480" t="s">
        <v>49</v>
      </c>
      <c r="M53" s="655"/>
      <c r="N53" s="645"/>
      <c r="O53" s="481"/>
      <c r="P53" s="655"/>
      <c r="Q53" s="645"/>
      <c r="R53" s="481"/>
      <c r="S53" s="645"/>
      <c r="T53" s="645"/>
      <c r="U53" s="480" t="s">
        <v>49</v>
      </c>
    </row>
    <row r="54" spans="1:21" s="79" customFormat="1" ht="18" customHeight="1">
      <c r="A54" s="660"/>
      <c r="B54" s="657" t="s">
        <v>58</v>
      </c>
      <c r="C54" s="658"/>
      <c r="D54" s="656"/>
      <c r="E54" s="646"/>
      <c r="F54" s="468"/>
      <c r="G54" s="656"/>
      <c r="H54" s="646"/>
      <c r="I54" s="485"/>
      <c r="J54" s="646"/>
      <c r="K54" s="646"/>
      <c r="L54" s="480" t="s">
        <v>49</v>
      </c>
      <c r="M54" s="656"/>
      <c r="N54" s="646"/>
      <c r="O54" s="485"/>
      <c r="P54" s="656"/>
      <c r="Q54" s="646"/>
      <c r="R54" s="485"/>
      <c r="S54" s="646"/>
      <c r="T54" s="646"/>
      <c r="U54" s="480" t="s">
        <v>49</v>
      </c>
    </row>
    <row r="55" spans="1:21" s="79" customFormat="1" ht="18" customHeight="1" thickBot="1">
      <c r="A55" s="661"/>
      <c r="B55" s="664" t="s">
        <v>82</v>
      </c>
      <c r="C55" s="665"/>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79"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6953125" style="167" customWidth="1"/>
    <col min="2" max="18" width="10" style="167" customWidth="1"/>
    <col min="19" max="16384" width="9" style="167"/>
  </cols>
  <sheetData>
    <row r="1" spans="1:11">
      <c r="A1" s="167" t="s">
        <v>611</v>
      </c>
    </row>
    <row r="2" spans="1:11" ht="18" customHeight="1">
      <c r="A2" s="688" t="s">
        <v>285</v>
      </c>
      <c r="B2" s="688"/>
      <c r="C2" s="688"/>
      <c r="D2" s="688"/>
      <c r="E2" s="688"/>
      <c r="F2" s="688"/>
      <c r="G2" s="688"/>
      <c r="H2" s="688"/>
      <c r="I2" s="688"/>
      <c r="J2" s="688"/>
      <c r="K2" s="688"/>
    </row>
    <row r="7" spans="1:11" ht="18.75" customHeight="1">
      <c r="A7" s="290" t="s">
        <v>86</v>
      </c>
      <c r="B7" s="726" t="s">
        <v>589</v>
      </c>
      <c r="C7" s="726"/>
      <c r="D7" s="726"/>
      <c r="E7" s="726"/>
      <c r="F7" s="726"/>
      <c r="G7" s="726"/>
    </row>
    <row r="8" spans="1:11" ht="12" customHeight="1">
      <c r="A8" s="298"/>
      <c r="B8" s="177"/>
      <c r="C8" s="177"/>
      <c r="D8" s="177"/>
      <c r="E8" s="177"/>
      <c r="F8" s="177"/>
    </row>
    <row r="10" spans="1:11">
      <c r="A10" s="692" t="s">
        <v>271</v>
      </c>
      <c r="B10" s="692"/>
      <c r="C10" s="692"/>
      <c r="D10" s="692" t="s">
        <v>312</v>
      </c>
      <c r="E10" s="692"/>
      <c r="F10" s="692"/>
      <c r="G10" s="692" t="s">
        <v>272</v>
      </c>
      <c r="H10" s="692"/>
      <c r="I10" s="692"/>
      <c r="J10" s="692"/>
      <c r="K10" s="692"/>
    </row>
    <row r="11" spans="1:11" ht="18.75" customHeight="1">
      <c r="A11" s="693"/>
      <c r="B11" s="693"/>
      <c r="C11" s="693"/>
      <c r="D11" s="693"/>
      <c r="E11" s="693"/>
      <c r="F11" s="693"/>
      <c r="G11" s="693"/>
      <c r="H11" s="693"/>
      <c r="I11" s="693"/>
      <c r="J11" s="693"/>
      <c r="K11" s="693"/>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690" t="s">
        <v>273</v>
      </c>
      <c r="B16" s="689" t="s">
        <v>286</v>
      </c>
      <c r="C16" s="689"/>
      <c r="D16" s="689"/>
      <c r="E16" s="689"/>
      <c r="F16" s="689"/>
      <c r="G16" s="689" t="s">
        <v>287</v>
      </c>
      <c r="H16" s="689"/>
      <c r="I16" s="689"/>
      <c r="J16" s="689"/>
      <c r="K16" s="689"/>
    </row>
    <row r="17" spans="1:11" ht="18.75" customHeight="1">
      <c r="A17" s="691"/>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694"/>
      <c r="C18" s="694"/>
      <c r="D18" s="694"/>
      <c r="E18" s="694"/>
      <c r="F18" s="694"/>
      <c r="G18" s="721"/>
      <c r="H18" s="740"/>
      <c r="I18" s="740"/>
      <c r="J18" s="740"/>
      <c r="K18" s="722"/>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591</v>
      </c>
      <c r="B22" s="290" t="s">
        <v>294</v>
      </c>
      <c r="C22" s="692" t="s">
        <v>295</v>
      </c>
      <c r="D22" s="692"/>
      <c r="E22" s="692"/>
      <c r="F22" s="692"/>
      <c r="G22" s="692"/>
      <c r="H22" s="692"/>
      <c r="I22" s="692"/>
      <c r="J22" s="692"/>
      <c r="K22" s="692"/>
    </row>
    <row r="23" spans="1:11">
      <c r="A23" s="717"/>
      <c r="B23" s="694"/>
      <c r="C23" s="290" t="s">
        <v>296</v>
      </c>
      <c r="D23" s="290" t="s">
        <v>297</v>
      </c>
      <c r="E23" s="290" t="s">
        <v>298</v>
      </c>
      <c r="F23" s="702" t="s">
        <v>291</v>
      </c>
      <c r="G23" s="703"/>
      <c r="H23" s="689" t="s">
        <v>299</v>
      </c>
      <c r="I23" s="689"/>
      <c r="J23" s="689"/>
      <c r="K23" s="689"/>
    </row>
    <row r="24" spans="1:11" ht="18.75" customHeight="1">
      <c r="A24" s="717"/>
      <c r="B24" s="694"/>
      <c r="C24" s="350"/>
      <c r="D24" s="351"/>
      <c r="E24" s="352"/>
      <c r="F24" s="701"/>
      <c r="G24" s="701"/>
      <c r="H24" s="305" t="s">
        <v>300</v>
      </c>
      <c r="I24" s="353"/>
      <c r="J24" s="305" t="s">
        <v>301</v>
      </c>
      <c r="K24" s="354"/>
    </row>
    <row r="25" spans="1:11" ht="18.75" customHeight="1">
      <c r="A25" s="717"/>
      <c r="B25" s="694"/>
      <c r="C25" s="350"/>
      <c r="D25" s="351"/>
      <c r="E25" s="352"/>
      <c r="F25" s="701"/>
      <c r="G25" s="701"/>
      <c r="H25" s="305" t="s">
        <v>300</v>
      </c>
      <c r="I25" s="353"/>
      <c r="J25" s="305" t="s">
        <v>301</v>
      </c>
      <c r="K25" s="354"/>
    </row>
    <row r="28" spans="1:11">
      <c r="A28" s="167" t="s">
        <v>316</v>
      </c>
    </row>
    <row r="29" spans="1:11" ht="3.75" customHeight="1"/>
    <row r="30" spans="1:11" ht="15" customHeight="1">
      <c r="A30" s="697" t="s">
        <v>63</v>
      </c>
      <c r="B30" s="698" t="s">
        <v>508</v>
      </c>
      <c r="C30" s="699"/>
      <c r="D30" s="699"/>
      <c r="E30" s="700"/>
      <c r="F30" s="699" t="s">
        <v>509</v>
      </c>
      <c r="G30" s="699"/>
      <c r="H30" s="699"/>
      <c r="I30" s="700"/>
      <c r="J30" s="817" t="s">
        <v>437</v>
      </c>
      <c r="K30" s="697" t="s">
        <v>282</v>
      </c>
    </row>
    <row r="31" spans="1:11" ht="19.5" customHeight="1">
      <c r="A31" s="696"/>
      <c r="B31" s="292" t="s">
        <v>438</v>
      </c>
      <c r="C31" s="292" t="s">
        <v>439</v>
      </c>
      <c r="D31" s="292" t="s">
        <v>440</v>
      </c>
      <c r="E31" s="300" t="s">
        <v>279</v>
      </c>
      <c r="F31" s="292" t="s">
        <v>441</v>
      </c>
      <c r="G31" s="292" t="s">
        <v>442</v>
      </c>
      <c r="H31" s="306" t="s">
        <v>443</v>
      </c>
      <c r="I31" s="299" t="s">
        <v>279</v>
      </c>
      <c r="J31" s="818"/>
      <c r="K31" s="696"/>
    </row>
    <row r="32" spans="1:11" ht="18.75" customHeight="1">
      <c r="A32" s="290" t="s">
        <v>637</v>
      </c>
      <c r="B32" s="351"/>
      <c r="C32" s="351"/>
      <c r="D32" s="351"/>
      <c r="E32" s="359"/>
      <c r="F32" s="351"/>
      <c r="G32" s="351"/>
      <c r="H32" s="351"/>
      <c r="I32" s="351"/>
      <c r="J32" s="351"/>
      <c r="K32" s="178" t="str">
        <f>IF(SUM(B32:J32)=0,"",SUM(B32:J32))</f>
        <v/>
      </c>
    </row>
    <row r="33" spans="1:11" ht="15" customHeight="1">
      <c r="A33" s="689" t="s">
        <v>638</v>
      </c>
      <c r="B33" s="454"/>
      <c r="C33" s="454"/>
      <c r="D33" s="454"/>
      <c r="E33" s="455"/>
      <c r="F33" s="454"/>
      <c r="G33" s="454"/>
      <c r="H33" s="454"/>
      <c r="I33" s="454"/>
      <c r="J33" s="454"/>
      <c r="K33" s="179" t="str">
        <f t="shared" ref="K33:K34" si="0">IF(SUM(B33:J33)=0,"",SUM(B33:J33))</f>
        <v/>
      </c>
    </row>
    <row r="34" spans="1:11" ht="15" customHeight="1">
      <c r="A34" s="689"/>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36.75" customHeight="1">
      <c r="A46" s="1126" t="s">
        <v>592</v>
      </c>
      <c r="B46" s="1126"/>
      <c r="C46" s="1126"/>
      <c r="D46" s="1126"/>
      <c r="E46" s="1126"/>
      <c r="F46" s="1126"/>
      <c r="G46" s="1126"/>
      <c r="H46" s="1126"/>
      <c r="I46" s="1126"/>
      <c r="J46" s="1126"/>
      <c r="K46" s="1126"/>
    </row>
    <row r="47" spans="1:11" ht="4.5" customHeight="1"/>
    <row r="48" spans="1:11" ht="18.75" customHeight="1">
      <c r="A48" s="514" t="s">
        <v>445</v>
      </c>
      <c r="B48" s="309"/>
      <c r="C48" s="309"/>
      <c r="D48" s="309"/>
      <c r="E48" s="309"/>
      <c r="F48" s="309"/>
      <c r="G48" s="309"/>
      <c r="H48" s="309"/>
      <c r="I48" s="309"/>
      <c r="J48" s="309"/>
      <c r="K48" s="309"/>
    </row>
    <row r="49" spans="1:11" ht="18.75" customHeight="1">
      <c r="A49" s="808" t="s">
        <v>446</v>
      </c>
      <c r="B49" s="809"/>
      <c r="C49" s="810"/>
      <c r="D49" s="368"/>
      <c r="E49" s="294" t="s">
        <v>456</v>
      </c>
      <c r="F49" s="764"/>
      <c r="G49" s="765"/>
      <c r="H49" s="765"/>
      <c r="I49" s="812"/>
      <c r="J49" s="309"/>
      <c r="K49" s="309"/>
    </row>
    <row r="50" spans="1:11" ht="18.75" customHeight="1">
      <c r="A50" s="808" t="s">
        <v>447</v>
      </c>
      <c r="B50" s="809"/>
      <c r="C50" s="810"/>
      <c r="D50" s="721" t="s">
        <v>457</v>
      </c>
      <c r="E50" s="740"/>
      <c r="F50" s="740"/>
      <c r="G50" s="722"/>
      <c r="H50" s="764"/>
      <c r="I50" s="812"/>
      <c r="J50" s="309"/>
      <c r="K50" s="309"/>
    </row>
    <row r="51" spans="1:11" ht="18.75" customHeight="1">
      <c r="A51" s="814" t="s">
        <v>448</v>
      </c>
      <c r="B51" s="815"/>
      <c r="C51" s="815"/>
      <c r="D51" s="815"/>
      <c r="E51" s="815"/>
      <c r="F51" s="815"/>
      <c r="G51" s="815"/>
      <c r="H51" s="815"/>
      <c r="I51" s="816"/>
      <c r="J51" s="309"/>
      <c r="K51" s="309"/>
    </row>
    <row r="52" spans="1:11" ht="18.75" customHeight="1">
      <c r="A52" s="308"/>
      <c r="B52" s="808" t="s">
        <v>452</v>
      </c>
      <c r="C52" s="810"/>
      <c r="D52" s="293" t="s">
        <v>450</v>
      </c>
      <c r="E52" s="369"/>
      <c r="F52" s="302" t="s">
        <v>451</v>
      </c>
      <c r="G52" s="369"/>
      <c r="H52" s="302" t="s">
        <v>454</v>
      </c>
      <c r="I52" s="303"/>
      <c r="J52" s="309"/>
      <c r="K52" s="309"/>
    </row>
    <row r="53" spans="1:11" ht="18.75" customHeight="1">
      <c r="A53" s="445"/>
      <c r="B53" s="808" t="s">
        <v>728</v>
      </c>
      <c r="C53" s="810"/>
      <c r="D53" s="439" t="s">
        <v>455</v>
      </c>
      <c r="E53" s="442"/>
      <c r="F53" s="443" t="s">
        <v>451</v>
      </c>
      <c r="G53" s="442"/>
      <c r="H53" s="443" t="s">
        <v>454</v>
      </c>
      <c r="I53" s="444"/>
      <c r="J53" s="446"/>
      <c r="K53" s="446"/>
    </row>
    <row r="54" spans="1:11" ht="18.75" customHeight="1">
      <c r="A54" s="308"/>
      <c r="B54" s="808" t="s">
        <v>453</v>
      </c>
      <c r="C54" s="810"/>
      <c r="D54" s="293" t="s">
        <v>455</v>
      </c>
      <c r="E54" s="369"/>
      <c r="F54" s="302" t="s">
        <v>451</v>
      </c>
      <c r="G54" s="369"/>
      <c r="H54" s="302" t="s">
        <v>454</v>
      </c>
      <c r="I54" s="303"/>
      <c r="J54" s="309"/>
      <c r="K54" s="309"/>
    </row>
    <row r="55" spans="1:11" ht="18.75" customHeight="1">
      <c r="A55" s="301"/>
      <c r="B55" s="808" t="s">
        <v>449</v>
      </c>
      <c r="C55" s="810"/>
      <c r="D55" s="721"/>
      <c r="E55" s="740"/>
      <c r="F55" s="740"/>
      <c r="G55" s="722"/>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6953125" style="167" customWidth="1"/>
    <col min="2" max="18" width="10" style="167" customWidth="1"/>
    <col min="19" max="16384" width="9" style="167"/>
  </cols>
  <sheetData>
    <row r="1" spans="1:11">
      <c r="A1" s="167" t="s">
        <v>612</v>
      </c>
    </row>
    <row r="2" spans="1:11" ht="18" customHeight="1">
      <c r="A2" s="688" t="s">
        <v>285</v>
      </c>
      <c r="B2" s="688"/>
      <c r="C2" s="688"/>
      <c r="D2" s="688"/>
      <c r="E2" s="688"/>
      <c r="F2" s="688"/>
      <c r="G2" s="688"/>
      <c r="H2" s="688"/>
      <c r="I2" s="688"/>
      <c r="J2" s="688"/>
      <c r="K2" s="688"/>
    </row>
    <row r="5" spans="1:11" ht="18.75" customHeight="1">
      <c r="A5" s="290" t="s">
        <v>86</v>
      </c>
      <c r="B5" s="726" t="s">
        <v>590</v>
      </c>
      <c r="C5" s="726"/>
      <c r="D5" s="726"/>
      <c r="E5" s="726"/>
      <c r="F5" s="726"/>
      <c r="G5" s="726"/>
    </row>
    <row r="6" spans="1:11" ht="12" customHeight="1">
      <c r="A6" s="298"/>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694"/>
      <c r="C16" s="694"/>
      <c r="D16" s="694"/>
      <c r="E16" s="694"/>
      <c r="F16" s="694"/>
      <c r="G16" s="721"/>
      <c r="H16" s="740"/>
      <c r="I16" s="740"/>
      <c r="J16" s="740"/>
      <c r="K16" s="722"/>
    </row>
    <row r="17" spans="1:11">
      <c r="A17" s="689" t="s">
        <v>383</v>
      </c>
      <c r="B17" s="689" t="s">
        <v>283</v>
      </c>
      <c r="C17" s="689"/>
      <c r="D17" s="689"/>
      <c r="E17" s="689"/>
      <c r="F17" s="689"/>
      <c r="G17" s="689" t="s">
        <v>284</v>
      </c>
      <c r="H17" s="689"/>
      <c r="I17" s="689"/>
      <c r="J17" s="689"/>
      <c r="K17" s="689"/>
    </row>
    <row r="18" spans="1:11" ht="18.75" customHeight="1">
      <c r="A18" s="689"/>
      <c r="B18" s="694"/>
      <c r="C18" s="694"/>
      <c r="D18" s="704" t="s">
        <v>314</v>
      </c>
      <c r="E18" s="705"/>
      <c r="F18" s="349"/>
      <c r="G18" s="694"/>
      <c r="H18" s="694"/>
      <c r="I18" s="704" t="s">
        <v>314</v>
      </c>
      <c r="J18" s="705"/>
      <c r="K18" s="349"/>
    </row>
    <row r="19" spans="1:11">
      <c r="A19" s="718" t="s">
        <v>292</v>
      </c>
      <c r="B19" s="689" t="s">
        <v>290</v>
      </c>
      <c r="C19" s="689"/>
      <c r="D19" s="689"/>
      <c r="E19" s="689"/>
      <c r="F19" s="689"/>
      <c r="G19" s="689" t="s">
        <v>291</v>
      </c>
      <c r="H19" s="689"/>
      <c r="I19" s="689"/>
      <c r="J19" s="689"/>
      <c r="K19" s="689"/>
    </row>
    <row r="20" spans="1:11" ht="18.75" customHeight="1">
      <c r="A20" s="691"/>
      <c r="B20" s="694"/>
      <c r="C20" s="694"/>
      <c r="D20" s="694"/>
      <c r="E20" s="694"/>
      <c r="F20" s="694"/>
      <c r="G20" s="694"/>
      <c r="H20" s="694"/>
      <c r="I20" s="694"/>
      <c r="J20" s="694"/>
      <c r="K20" s="694"/>
    </row>
    <row r="21" spans="1:11" ht="12" customHeight="1">
      <c r="A21" s="717" t="s">
        <v>591</v>
      </c>
      <c r="B21" s="290" t="s">
        <v>294</v>
      </c>
      <c r="C21" s="692" t="s">
        <v>295</v>
      </c>
      <c r="D21" s="692"/>
      <c r="E21" s="692"/>
      <c r="F21" s="692"/>
      <c r="G21" s="692"/>
      <c r="H21" s="692"/>
      <c r="I21" s="692"/>
      <c r="J21" s="692"/>
      <c r="K21" s="692"/>
    </row>
    <row r="22" spans="1:11">
      <c r="A22" s="717"/>
      <c r="B22" s="694"/>
      <c r="C22" s="290" t="s">
        <v>296</v>
      </c>
      <c r="D22" s="290" t="s">
        <v>297</v>
      </c>
      <c r="E22" s="290" t="s">
        <v>298</v>
      </c>
      <c r="F22" s="702" t="s">
        <v>291</v>
      </c>
      <c r="G22" s="703"/>
      <c r="H22" s="689" t="s">
        <v>299</v>
      </c>
      <c r="I22" s="689"/>
      <c r="J22" s="689"/>
      <c r="K22" s="689"/>
    </row>
    <row r="23" spans="1:11" ht="18.75" customHeight="1">
      <c r="A23" s="717"/>
      <c r="B23" s="694"/>
      <c r="C23" s="350"/>
      <c r="D23" s="351"/>
      <c r="E23" s="352"/>
      <c r="F23" s="701"/>
      <c r="G23" s="701"/>
      <c r="H23" s="305" t="s">
        <v>300</v>
      </c>
      <c r="I23" s="353"/>
      <c r="J23" s="305" t="s">
        <v>301</v>
      </c>
      <c r="K23" s="354"/>
    </row>
    <row r="24" spans="1:11" ht="18.75" customHeight="1">
      <c r="A24" s="717"/>
      <c r="B24" s="694"/>
      <c r="C24" s="350"/>
      <c r="D24" s="351"/>
      <c r="E24" s="352"/>
      <c r="F24" s="701"/>
      <c r="G24" s="701"/>
      <c r="H24" s="305" t="s">
        <v>300</v>
      </c>
      <c r="I24" s="353"/>
      <c r="J24" s="305" t="s">
        <v>301</v>
      </c>
      <c r="K24" s="354"/>
    </row>
    <row r="27" spans="1:11">
      <c r="A27" s="167" t="s">
        <v>316</v>
      </c>
    </row>
    <row r="28" spans="1:11" ht="3.75" customHeight="1"/>
    <row r="29" spans="1:11">
      <c r="A29" s="697" t="s">
        <v>63</v>
      </c>
      <c r="B29" s="698" t="s">
        <v>362</v>
      </c>
      <c r="C29" s="699"/>
      <c r="D29" s="699"/>
      <c r="E29" s="699"/>
      <c r="F29" s="699"/>
      <c r="G29" s="700"/>
      <c r="H29" s="698" t="s">
        <v>363</v>
      </c>
      <c r="I29" s="700"/>
      <c r="J29" s="697" t="s">
        <v>281</v>
      </c>
      <c r="K29" s="697" t="s">
        <v>282</v>
      </c>
    </row>
    <row r="30" spans="1:11" ht="24">
      <c r="A30" s="696"/>
      <c r="B30" s="292" t="s">
        <v>274</v>
      </c>
      <c r="C30" s="292" t="s">
        <v>275</v>
      </c>
      <c r="D30" s="292" t="s">
        <v>276</v>
      </c>
      <c r="E30" s="292" t="s">
        <v>277</v>
      </c>
      <c r="F30" s="292" t="s">
        <v>278</v>
      </c>
      <c r="G30" s="292" t="s">
        <v>279</v>
      </c>
      <c r="H30" s="306" t="s">
        <v>289</v>
      </c>
      <c r="I30" s="299" t="s">
        <v>280</v>
      </c>
      <c r="J30" s="696"/>
      <c r="K30" s="696"/>
    </row>
    <row r="31" spans="1:11" ht="18.75" customHeight="1">
      <c r="A31" s="290" t="s">
        <v>637</v>
      </c>
      <c r="B31" s="351"/>
      <c r="C31" s="351"/>
      <c r="D31" s="351"/>
      <c r="E31" s="351"/>
      <c r="F31" s="351"/>
      <c r="G31" s="351"/>
      <c r="H31" s="351"/>
      <c r="I31" s="351"/>
      <c r="J31" s="351"/>
      <c r="K31" s="178" t="str">
        <f>IF(SUM(B31:J31)=0,"",SUM(B31:J31))</f>
        <v/>
      </c>
    </row>
    <row r="32" spans="1:11" ht="15" customHeight="1">
      <c r="A32" s="689" t="s">
        <v>638</v>
      </c>
      <c r="B32" s="454"/>
      <c r="C32" s="454"/>
      <c r="D32" s="454"/>
      <c r="E32" s="454"/>
      <c r="F32" s="454"/>
      <c r="G32" s="454"/>
      <c r="H32" s="454"/>
      <c r="I32" s="454"/>
      <c r="J32" s="454"/>
      <c r="K32" s="179" t="str">
        <f t="shared" ref="K32:K33" si="0">IF(SUM(B32:J32)=0,"",SUM(B32:J32))</f>
        <v/>
      </c>
    </row>
    <row r="33" spans="1:11" ht="15" customHeight="1">
      <c r="A33" s="689"/>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329</v>
      </c>
    </row>
    <row r="44" spans="1:11" ht="3.75" customHeight="1"/>
    <row r="45" spans="1:11" ht="36.75" customHeight="1">
      <c r="A45" s="1126" t="s">
        <v>592</v>
      </c>
      <c r="B45" s="1126"/>
      <c r="C45" s="1126"/>
      <c r="D45" s="1126"/>
      <c r="E45" s="1126"/>
      <c r="F45" s="1126"/>
      <c r="G45" s="1126"/>
      <c r="H45" s="1126"/>
      <c r="I45" s="1126"/>
      <c r="J45" s="1126"/>
      <c r="K45" s="1126"/>
    </row>
    <row r="46" spans="1:11" ht="4.5" customHeight="1"/>
    <row r="47" spans="1:11" ht="18.75" customHeight="1">
      <c r="A47" s="706" t="s">
        <v>313</v>
      </c>
      <c r="B47" s="707"/>
      <c r="C47" s="723"/>
      <c r="D47" s="724"/>
      <c r="E47" s="724"/>
      <c r="F47" s="724"/>
      <c r="G47" s="724"/>
      <c r="H47" s="725"/>
      <c r="I47" s="311"/>
      <c r="J47" s="311"/>
      <c r="K47" s="311"/>
    </row>
    <row r="48" spans="1:11" ht="18.75" customHeight="1">
      <c r="A48" s="755" t="s">
        <v>346</v>
      </c>
      <c r="B48" s="756"/>
      <c r="C48" s="752"/>
      <c r="D48" s="753"/>
      <c r="E48" s="753"/>
      <c r="F48" s="753"/>
      <c r="G48" s="753"/>
      <c r="H48" s="754"/>
      <c r="I48" s="309"/>
      <c r="J48" s="309"/>
      <c r="K48" s="309"/>
    </row>
    <row r="49" spans="1:11" ht="18.75" customHeight="1">
      <c r="A49" s="202"/>
      <c r="B49" s="719" t="s">
        <v>330</v>
      </c>
      <c r="C49" s="720"/>
      <c r="D49" s="726" t="s">
        <v>344</v>
      </c>
      <c r="E49" s="726"/>
      <c r="F49" s="726"/>
      <c r="G49" s="721"/>
      <c r="H49" s="722"/>
      <c r="I49" s="309"/>
      <c r="J49" s="309"/>
      <c r="K49" s="309"/>
    </row>
    <row r="50" spans="1:11" ht="18.75" customHeight="1">
      <c r="A50" s="308"/>
      <c r="B50" s="743"/>
      <c r="C50" s="744"/>
      <c r="D50" s="726" t="s">
        <v>348</v>
      </c>
      <c r="E50" s="726"/>
      <c r="F50" s="726"/>
      <c r="G50" s="749"/>
      <c r="H50" s="750"/>
      <c r="I50" s="309"/>
      <c r="J50" s="309"/>
      <c r="K50" s="309"/>
    </row>
    <row r="51" spans="1:11" ht="18.75" customHeight="1">
      <c r="A51" s="308"/>
      <c r="B51" s="719" t="s">
        <v>331</v>
      </c>
      <c r="C51" s="720"/>
      <c r="D51" s="751" t="s">
        <v>347</v>
      </c>
      <c r="E51" s="751"/>
      <c r="F51" s="751"/>
      <c r="G51" s="749"/>
      <c r="H51" s="750"/>
      <c r="I51" s="301"/>
      <c r="J51" s="296"/>
      <c r="K51" s="296"/>
    </row>
    <row r="52" spans="1:11" ht="18.75" customHeight="1">
      <c r="A52" s="308"/>
      <c r="B52" s="745" t="s">
        <v>377</v>
      </c>
      <c r="C52" s="746"/>
      <c r="D52" s="751" t="s">
        <v>332</v>
      </c>
      <c r="E52" s="751"/>
      <c r="F52" s="751"/>
      <c r="G52" s="290" t="s">
        <v>340</v>
      </c>
      <c r="H52" s="741"/>
      <c r="I52" s="747"/>
      <c r="J52" s="747"/>
      <c r="K52" s="748"/>
    </row>
    <row r="53" spans="1:11" ht="18.75" customHeight="1">
      <c r="A53" s="308"/>
      <c r="B53" s="745"/>
      <c r="C53" s="746"/>
      <c r="D53" s="202"/>
      <c r="E53" s="291" t="s">
        <v>338</v>
      </c>
      <c r="F53" s="701"/>
      <c r="G53" s="701"/>
      <c r="H53" s="290" t="s">
        <v>345</v>
      </c>
      <c r="I53" s="701"/>
      <c r="J53" s="701"/>
      <c r="K53" s="701"/>
    </row>
    <row r="54" spans="1:11" ht="18.75" customHeight="1">
      <c r="A54" s="308"/>
      <c r="B54" s="308"/>
      <c r="C54" s="309"/>
      <c r="D54" s="308"/>
      <c r="E54" s="291" t="s">
        <v>288</v>
      </c>
      <c r="F54" s="357"/>
      <c r="G54" s="303" t="s">
        <v>343</v>
      </c>
      <c r="H54" s="290" t="s">
        <v>341</v>
      </c>
      <c r="I54" s="741"/>
      <c r="J54" s="742"/>
      <c r="K54" s="303" t="s">
        <v>342</v>
      </c>
    </row>
    <row r="55" spans="1:11" ht="18.75" customHeight="1">
      <c r="A55" s="308"/>
      <c r="B55" s="308"/>
      <c r="C55" s="309"/>
      <c r="D55" s="308"/>
      <c r="E55" s="726" t="s">
        <v>337</v>
      </c>
      <c r="F55" s="726"/>
      <c r="G55" s="726"/>
      <c r="H55" s="726"/>
      <c r="I55" s="737"/>
      <c r="J55" s="737"/>
      <c r="K55" s="737"/>
    </row>
    <row r="56" spans="1:11" ht="18.75" customHeight="1">
      <c r="A56" s="308"/>
      <c r="B56" s="308"/>
      <c r="C56" s="309"/>
      <c r="D56" s="308"/>
      <c r="E56" s="727" t="s">
        <v>333</v>
      </c>
      <c r="F56" s="728"/>
      <c r="G56" s="727" t="s">
        <v>335</v>
      </c>
      <c r="H56" s="729"/>
      <c r="I56" s="732"/>
      <c r="J56" s="733"/>
      <c r="K56" s="734"/>
    </row>
    <row r="57" spans="1:11" ht="18.75" customHeight="1">
      <c r="A57" s="445"/>
      <c r="B57" s="445"/>
      <c r="C57" s="446"/>
      <c r="D57" s="445"/>
      <c r="E57" s="447"/>
      <c r="F57" s="198"/>
      <c r="G57" s="267"/>
      <c r="H57" s="718" t="s">
        <v>727</v>
      </c>
      <c r="I57" s="448"/>
      <c r="J57" s="451" t="s">
        <v>725</v>
      </c>
      <c r="K57" s="449" t="s">
        <v>726</v>
      </c>
    </row>
    <row r="58" spans="1:11" ht="18.75" customHeight="1">
      <c r="A58" s="445"/>
      <c r="B58" s="445"/>
      <c r="C58" s="446"/>
      <c r="D58" s="445"/>
      <c r="E58" s="447"/>
      <c r="F58" s="198"/>
      <c r="G58" s="447"/>
      <c r="H58" s="738"/>
      <c r="I58" s="449" t="s">
        <v>724</v>
      </c>
      <c r="J58" s="452"/>
      <c r="K58" s="453"/>
    </row>
    <row r="59" spans="1:11" ht="18.75" customHeight="1">
      <c r="A59" s="445"/>
      <c r="B59" s="445"/>
      <c r="C59" s="446"/>
      <c r="D59" s="445"/>
      <c r="E59" s="447"/>
      <c r="F59" s="198"/>
      <c r="G59" s="447"/>
      <c r="H59" s="738"/>
      <c r="I59" s="450" t="s">
        <v>722</v>
      </c>
      <c r="J59" s="453"/>
      <c r="K59" s="453"/>
    </row>
    <row r="60" spans="1:11" ht="18.75" customHeight="1">
      <c r="A60" s="445"/>
      <c r="B60" s="445"/>
      <c r="C60" s="446"/>
      <c r="D60" s="445"/>
      <c r="E60" s="447"/>
      <c r="F60" s="198"/>
      <c r="G60" s="441"/>
      <c r="H60" s="739"/>
      <c r="I60" s="450" t="s">
        <v>723</v>
      </c>
      <c r="J60" s="453"/>
      <c r="K60" s="453"/>
    </row>
    <row r="61" spans="1:11" ht="18.75" customHeight="1">
      <c r="A61" s="301"/>
      <c r="B61" s="301"/>
      <c r="C61" s="296"/>
      <c r="D61" s="301"/>
      <c r="E61" s="310"/>
      <c r="F61" s="295"/>
      <c r="G61" s="730" t="s">
        <v>334</v>
      </c>
      <c r="H61" s="731"/>
      <c r="I61" s="735"/>
      <c r="J61" s="735"/>
      <c r="K61" s="736"/>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6953125" style="167" customWidth="1"/>
    <col min="2" max="18" width="10" style="167" customWidth="1"/>
    <col min="19" max="16384" width="9" style="167"/>
  </cols>
  <sheetData>
    <row r="1" spans="1:11">
      <c r="A1" s="167" t="s">
        <v>561</v>
      </c>
    </row>
    <row r="2" spans="1:11" ht="18" customHeight="1">
      <c r="A2" s="688" t="s">
        <v>285</v>
      </c>
      <c r="B2" s="688"/>
      <c r="C2" s="688"/>
      <c r="D2" s="688"/>
      <c r="E2" s="688"/>
      <c r="F2" s="688"/>
      <c r="G2" s="688"/>
      <c r="H2" s="688"/>
      <c r="I2" s="688"/>
      <c r="J2" s="688"/>
      <c r="K2" s="688"/>
    </row>
    <row r="5" spans="1:11" ht="18.75" customHeight="1">
      <c r="A5" s="279" t="s">
        <v>86</v>
      </c>
      <c r="B5" s="692" t="s">
        <v>562</v>
      </c>
      <c r="C5" s="692"/>
      <c r="D5" s="692"/>
      <c r="E5" s="692"/>
      <c r="F5" s="692"/>
    </row>
    <row r="6" spans="1:11" ht="12" customHeight="1">
      <c r="A6" s="278"/>
      <c r="B6" s="177"/>
      <c r="C6" s="177"/>
      <c r="D6" s="177"/>
      <c r="E6" s="177"/>
      <c r="F6" s="177"/>
    </row>
    <row r="8" spans="1:11" ht="15" customHeight="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79" t="s">
        <v>294</v>
      </c>
      <c r="C20" s="692" t="s">
        <v>295</v>
      </c>
      <c r="D20" s="692"/>
      <c r="E20" s="692"/>
      <c r="F20" s="692"/>
      <c r="G20" s="692"/>
      <c r="H20" s="692"/>
      <c r="I20" s="692"/>
      <c r="J20" s="692"/>
      <c r="K20" s="692"/>
    </row>
    <row r="21" spans="1:11">
      <c r="A21" s="717"/>
      <c r="B21" s="694"/>
      <c r="C21" s="279" t="s">
        <v>296</v>
      </c>
      <c r="D21" s="279" t="s">
        <v>297</v>
      </c>
      <c r="E21" s="279" t="s">
        <v>298</v>
      </c>
      <c r="F21" s="702" t="s">
        <v>291</v>
      </c>
      <c r="G21" s="703"/>
      <c r="H21" s="689" t="s">
        <v>299</v>
      </c>
      <c r="I21" s="689"/>
      <c r="J21" s="689"/>
      <c r="K21" s="689"/>
    </row>
    <row r="22" spans="1:11" ht="18.75" customHeight="1">
      <c r="A22" s="717"/>
      <c r="B22" s="694"/>
      <c r="C22" s="350"/>
      <c r="D22" s="351"/>
      <c r="E22" s="352"/>
      <c r="F22" s="701"/>
      <c r="G22" s="701"/>
      <c r="H22" s="283" t="s">
        <v>300</v>
      </c>
      <c r="I22" s="353"/>
      <c r="J22" s="283" t="s">
        <v>301</v>
      </c>
      <c r="K22" s="354"/>
    </row>
    <row r="23" spans="1:11" ht="18.75" customHeight="1">
      <c r="A23" s="717"/>
      <c r="B23" s="694"/>
      <c r="C23" s="350"/>
      <c r="D23" s="351"/>
      <c r="E23" s="352"/>
      <c r="F23" s="701"/>
      <c r="G23" s="701"/>
      <c r="H23" s="283" t="s">
        <v>300</v>
      </c>
      <c r="I23" s="353"/>
      <c r="J23" s="283" t="s">
        <v>301</v>
      </c>
      <c r="K23" s="354"/>
    </row>
    <row r="26" spans="1:11">
      <c r="A26" s="167" t="s">
        <v>316</v>
      </c>
    </row>
    <row r="27" spans="1:11" ht="3.75" customHeight="1"/>
    <row r="28" spans="1:11" ht="19.5" customHeight="1">
      <c r="A28" s="755" t="s">
        <v>63</v>
      </c>
      <c r="B28" s="756"/>
      <c r="C28" s="877" t="s">
        <v>571</v>
      </c>
      <c r="D28" s="264"/>
      <c r="E28" s="877" t="s">
        <v>572</v>
      </c>
      <c r="F28" s="269"/>
      <c r="G28" s="877" t="s">
        <v>573</v>
      </c>
      <c r="H28" s="269"/>
      <c r="I28" s="877" t="s">
        <v>574</v>
      </c>
      <c r="J28" s="269"/>
      <c r="K28" s="697" t="s">
        <v>282</v>
      </c>
    </row>
    <row r="29" spans="1:11" ht="24" customHeight="1">
      <c r="A29" s="757"/>
      <c r="B29" s="758"/>
      <c r="C29" s="878"/>
      <c r="D29" s="285" t="s">
        <v>570</v>
      </c>
      <c r="E29" s="878"/>
      <c r="F29" s="285" t="s">
        <v>570</v>
      </c>
      <c r="G29" s="878"/>
      <c r="H29" s="285" t="s">
        <v>570</v>
      </c>
      <c r="I29" s="878"/>
      <c r="J29" s="285" t="s">
        <v>570</v>
      </c>
      <c r="K29" s="696"/>
    </row>
    <row r="30" spans="1:11" ht="30" customHeight="1">
      <c r="A30" s="1132" t="s">
        <v>637</v>
      </c>
      <c r="B30" s="1133"/>
      <c r="C30" s="351"/>
      <c r="D30" s="351"/>
      <c r="E30" s="359"/>
      <c r="F30" s="351"/>
      <c r="G30" s="359"/>
      <c r="H30" s="351"/>
      <c r="I30" s="359"/>
      <c r="J30" s="351"/>
      <c r="K30" s="178" t="str">
        <f>IF(SUM(C30+E30+G30+I30)=0,"",SUM(C30+E30+G30+I30))</f>
        <v/>
      </c>
    </row>
    <row r="31" spans="1:11" ht="15" customHeight="1">
      <c r="A31" s="1134" t="s">
        <v>638</v>
      </c>
      <c r="B31" s="1135"/>
      <c r="C31" s="454"/>
      <c r="D31" s="454"/>
      <c r="E31" s="455"/>
      <c r="F31" s="454"/>
      <c r="G31" s="455"/>
      <c r="H31" s="454"/>
      <c r="I31" s="455"/>
      <c r="J31" s="454"/>
      <c r="K31" s="179" t="str">
        <f t="shared" ref="K31:K32" si="0">IF(SUM(C31+E31+G31+I31)=0,"",SUM(C31+E31+G31+I31))</f>
        <v/>
      </c>
    </row>
    <row r="32" spans="1:11" ht="15" customHeight="1">
      <c r="A32" s="1134"/>
      <c r="B32" s="1135"/>
      <c r="C32" s="360"/>
      <c r="D32" s="360"/>
      <c r="E32" s="360"/>
      <c r="F32" s="360"/>
      <c r="G32" s="360"/>
      <c r="H32" s="360"/>
      <c r="I32" s="360"/>
      <c r="J32" s="360"/>
      <c r="K32" s="232" t="str">
        <f t="shared" si="0"/>
        <v/>
      </c>
    </row>
    <row r="33" spans="1:11" ht="37.5" customHeight="1">
      <c r="A33" s="281"/>
      <c r="B33" s="282" t="s">
        <v>575</v>
      </c>
      <c r="C33" s="1130"/>
      <c r="D33" s="1131"/>
      <c r="E33" s="1130"/>
      <c r="F33" s="1131"/>
      <c r="G33" s="1130"/>
      <c r="H33" s="1131"/>
      <c r="I33" s="1130"/>
      <c r="J33" s="1131"/>
      <c r="K33" s="312" t="str">
        <f>IF(COUNTIF(C33:J33,"有")=0,"",COUNTIF(C33:J33,"有"))</f>
        <v/>
      </c>
    </row>
    <row r="34" spans="1:11" ht="15" customHeight="1">
      <c r="A34" s="891" t="s">
        <v>576</v>
      </c>
      <c r="B34" s="891"/>
      <c r="C34" s="891"/>
      <c r="D34" s="891"/>
      <c r="E34" s="891"/>
      <c r="F34" s="891"/>
      <c r="G34" s="891"/>
      <c r="H34" s="891"/>
      <c r="I34" s="891"/>
      <c r="J34" s="891"/>
      <c r="K34" s="891"/>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18.75" customHeight="1">
      <c r="A46" s="719" t="s">
        <v>563</v>
      </c>
      <c r="B46" s="891"/>
      <c r="C46" s="891"/>
      <c r="D46" s="891"/>
      <c r="E46" s="720"/>
      <c r="F46" s="279" t="s">
        <v>564</v>
      </c>
      <c r="G46" s="721"/>
      <c r="H46" s="740"/>
      <c r="I46" s="722"/>
    </row>
    <row r="47" spans="1:11" ht="18.75" customHeight="1">
      <c r="A47" s="1127"/>
      <c r="B47" s="1128"/>
      <c r="C47" s="1128"/>
      <c r="D47" s="1128"/>
      <c r="E47" s="1129"/>
      <c r="F47" s="279" t="s">
        <v>565</v>
      </c>
      <c r="G47" s="723" t="s">
        <v>566</v>
      </c>
      <c r="H47" s="724"/>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08"/>
      <c r="B51" s="709"/>
      <c r="C51" s="709"/>
      <c r="D51" s="709"/>
      <c r="E51" s="709"/>
      <c r="F51" s="709"/>
      <c r="G51" s="709"/>
      <c r="H51" s="709"/>
      <c r="I51" s="709"/>
      <c r="J51" s="709"/>
      <c r="K51" s="710"/>
    </row>
    <row r="52" spans="1:11" ht="18.75" customHeight="1">
      <c r="A52" s="711"/>
      <c r="B52" s="712"/>
      <c r="C52" s="712"/>
      <c r="D52" s="712"/>
      <c r="E52" s="712"/>
      <c r="F52" s="712"/>
      <c r="G52" s="712"/>
      <c r="H52" s="712"/>
      <c r="I52" s="712"/>
      <c r="J52" s="712"/>
      <c r="K52" s="713"/>
    </row>
    <row r="53" spans="1:11" ht="18.75" customHeight="1">
      <c r="A53" s="714"/>
      <c r="B53" s="715"/>
      <c r="C53" s="715"/>
      <c r="D53" s="715"/>
      <c r="E53" s="715"/>
      <c r="F53" s="715"/>
      <c r="G53" s="715"/>
      <c r="H53" s="715"/>
      <c r="I53" s="715"/>
      <c r="J53" s="715"/>
      <c r="K53" s="716"/>
    </row>
    <row r="54" spans="1:11" ht="6.75" customHeight="1"/>
    <row r="55" spans="1:11" ht="18.75" customHeight="1">
      <c r="A55" s="167" t="s">
        <v>569</v>
      </c>
    </row>
    <row r="56" spans="1:11" ht="3.75" customHeight="1"/>
    <row r="57" spans="1:11" ht="18.75" customHeight="1">
      <c r="A57" s="708"/>
      <c r="B57" s="709"/>
      <c r="C57" s="709"/>
      <c r="D57" s="709"/>
      <c r="E57" s="709"/>
      <c r="F57" s="709"/>
      <c r="G57" s="709"/>
      <c r="H57" s="709"/>
      <c r="I57" s="709"/>
      <c r="J57" s="709"/>
      <c r="K57" s="710"/>
    </row>
    <row r="58" spans="1:11" ht="18.75" customHeight="1">
      <c r="A58" s="711"/>
      <c r="B58" s="712"/>
      <c r="C58" s="712"/>
      <c r="D58" s="712"/>
      <c r="E58" s="712"/>
      <c r="F58" s="712"/>
      <c r="G58" s="712"/>
      <c r="H58" s="712"/>
      <c r="I58" s="712"/>
      <c r="J58" s="712"/>
      <c r="K58" s="713"/>
    </row>
    <row r="59" spans="1:11" ht="18.75" customHeight="1">
      <c r="A59" s="714"/>
      <c r="B59" s="715"/>
      <c r="C59" s="715"/>
      <c r="D59" s="715"/>
      <c r="E59" s="715"/>
      <c r="F59" s="715"/>
      <c r="G59" s="715"/>
      <c r="H59" s="715"/>
      <c r="I59" s="715"/>
      <c r="J59" s="715"/>
      <c r="K59" s="716"/>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H40"/>
  <sheetViews>
    <sheetView zoomScaleNormal="100" workbookViewId="0">
      <selection activeCell="D17" sqref="D17"/>
    </sheetView>
  </sheetViews>
  <sheetFormatPr defaultColWidth="9" defaultRowHeight="18.75" customHeight="1"/>
  <cols>
    <col min="1" max="1" width="3.6328125" style="548" customWidth="1"/>
    <col min="2" max="2" width="4.6328125" style="548" customWidth="1"/>
    <col min="3" max="3" width="26.7265625" style="548" customWidth="1"/>
    <col min="4" max="6" width="15.08984375" style="548" customWidth="1"/>
    <col min="7" max="7" width="15.6328125" style="548" customWidth="1"/>
    <col min="8" max="8" width="3.6328125" style="548" customWidth="1"/>
    <col min="9" max="16384" width="9" style="548"/>
  </cols>
  <sheetData>
    <row r="1" spans="2:7" ht="48" customHeight="1">
      <c r="B1" s="1004" t="s">
        <v>761</v>
      </c>
      <c r="C1" s="1004"/>
      <c r="D1" s="1004"/>
      <c r="E1" s="1004"/>
      <c r="F1" s="1004"/>
      <c r="G1" s="1004"/>
    </row>
    <row r="2" spans="2:7" ht="18.75" customHeight="1">
      <c r="B2" s="1012"/>
      <c r="C2" s="1009" t="s">
        <v>751</v>
      </c>
      <c r="D2" s="549" t="s">
        <v>752</v>
      </c>
      <c r="E2" s="549"/>
      <c r="F2" s="549"/>
      <c r="G2" s="549"/>
    </row>
    <row r="3" spans="2:7" ht="18.75" customHeight="1">
      <c r="B3" s="1013"/>
      <c r="C3" s="1010"/>
      <c r="D3" s="1015" t="s">
        <v>749</v>
      </c>
      <c r="E3" s="1016"/>
      <c r="F3" s="1009" t="s">
        <v>748</v>
      </c>
      <c r="G3" s="1009" t="s">
        <v>750</v>
      </c>
    </row>
    <row r="4" spans="2:7" ht="39">
      <c r="B4" s="1014"/>
      <c r="C4" s="1011"/>
      <c r="D4" s="582" t="s">
        <v>815</v>
      </c>
      <c r="E4" s="554" t="s">
        <v>755</v>
      </c>
      <c r="F4" s="1011"/>
      <c r="G4" s="1011"/>
    </row>
    <row r="5" spans="2:7" ht="18.75" customHeight="1">
      <c r="B5" s="1006" t="s">
        <v>773</v>
      </c>
      <c r="C5" s="550"/>
      <c r="D5" s="552"/>
      <c r="E5" s="552"/>
      <c r="F5" s="552"/>
      <c r="G5" s="553">
        <f t="shared" ref="G5:G29" si="0">SUM(D5:F5)</f>
        <v>0</v>
      </c>
    </row>
    <row r="6" spans="2:7" ht="18.75" customHeight="1">
      <c r="B6" s="1006"/>
      <c r="C6" s="550"/>
      <c r="D6" s="552"/>
      <c r="E6" s="552"/>
      <c r="F6" s="552"/>
      <c r="G6" s="553">
        <f t="shared" si="0"/>
        <v>0</v>
      </c>
    </row>
    <row r="7" spans="2:7" ht="18.75" customHeight="1">
      <c r="B7" s="1006"/>
      <c r="C7" s="550"/>
      <c r="D7" s="552"/>
      <c r="E7" s="552"/>
      <c r="F7" s="552"/>
      <c r="G7" s="553">
        <f t="shared" si="0"/>
        <v>0</v>
      </c>
    </row>
    <row r="8" spans="2:7" ht="18.75" customHeight="1">
      <c r="B8" s="1006"/>
      <c r="C8" s="550"/>
      <c r="D8" s="552"/>
      <c r="E8" s="552"/>
      <c r="F8" s="552"/>
      <c r="G8" s="553">
        <f t="shared" si="0"/>
        <v>0</v>
      </c>
    </row>
    <row r="9" spans="2:7" ht="18.75" customHeight="1">
      <c r="B9" s="1006"/>
      <c r="C9" s="550"/>
      <c r="D9" s="552"/>
      <c r="E9" s="552"/>
      <c r="F9" s="552"/>
      <c r="G9" s="553">
        <f t="shared" si="0"/>
        <v>0</v>
      </c>
    </row>
    <row r="10" spans="2:7" ht="18.75" customHeight="1">
      <c r="B10" s="1006"/>
      <c r="C10" s="550"/>
      <c r="D10" s="552"/>
      <c r="E10" s="552"/>
      <c r="F10" s="552"/>
      <c r="G10" s="553">
        <f t="shared" si="0"/>
        <v>0</v>
      </c>
    </row>
    <row r="11" spans="2:7" ht="18.75" customHeight="1">
      <c r="B11" s="1006"/>
      <c r="C11" s="550"/>
      <c r="D11" s="552"/>
      <c r="E11" s="552"/>
      <c r="F11" s="552"/>
      <c r="G11" s="553">
        <f t="shared" si="0"/>
        <v>0</v>
      </c>
    </row>
    <row r="12" spans="2:7" ht="18.75" customHeight="1">
      <c r="B12" s="1006"/>
      <c r="C12" s="550"/>
      <c r="D12" s="552"/>
      <c r="E12" s="552"/>
      <c r="F12" s="552"/>
      <c r="G12" s="553">
        <f t="shared" si="0"/>
        <v>0</v>
      </c>
    </row>
    <row r="13" spans="2:7" ht="18.75" customHeight="1">
      <c r="B13" s="1006"/>
      <c r="C13" s="550"/>
      <c r="D13" s="552"/>
      <c r="E13" s="552"/>
      <c r="F13" s="552"/>
      <c r="G13" s="553">
        <f t="shared" si="0"/>
        <v>0</v>
      </c>
    </row>
    <row r="14" spans="2:7" ht="18.75" customHeight="1">
      <c r="B14" s="1006"/>
      <c r="C14" s="550"/>
      <c r="D14" s="552"/>
      <c r="E14" s="552"/>
      <c r="F14" s="552"/>
      <c r="G14" s="553">
        <f t="shared" si="0"/>
        <v>0</v>
      </c>
    </row>
    <row r="15" spans="2:7" ht="18.75" customHeight="1">
      <c r="B15" s="1006"/>
      <c r="C15" s="550"/>
      <c r="D15" s="552"/>
      <c r="E15" s="552"/>
      <c r="F15" s="552"/>
      <c r="G15" s="553">
        <f t="shared" si="0"/>
        <v>0</v>
      </c>
    </row>
    <row r="16" spans="2:7" ht="18.75" customHeight="1">
      <c r="B16" s="1006"/>
      <c r="C16" s="550"/>
      <c r="D16" s="552"/>
      <c r="E16" s="552"/>
      <c r="F16" s="552"/>
      <c r="G16" s="553">
        <f t="shared" si="0"/>
        <v>0</v>
      </c>
    </row>
    <row r="17" spans="2:8" ht="18.75" customHeight="1">
      <c r="B17" s="1006"/>
      <c r="C17" s="550"/>
      <c r="D17" s="552"/>
      <c r="E17" s="552"/>
      <c r="F17" s="552"/>
      <c r="G17" s="553">
        <f t="shared" si="0"/>
        <v>0</v>
      </c>
    </row>
    <row r="18" spans="2:8" ht="18.75" customHeight="1">
      <c r="B18" s="1006"/>
      <c r="C18" s="550"/>
      <c r="D18" s="552"/>
      <c r="E18" s="552"/>
      <c r="F18" s="552"/>
      <c r="G18" s="553">
        <f t="shared" si="0"/>
        <v>0</v>
      </c>
    </row>
    <row r="19" spans="2:8" ht="18.75" customHeight="1">
      <c r="B19" s="1006"/>
      <c r="C19" s="550"/>
      <c r="D19" s="552"/>
      <c r="E19" s="552"/>
      <c r="F19" s="552"/>
      <c r="G19" s="553">
        <f t="shared" si="0"/>
        <v>0</v>
      </c>
    </row>
    <row r="20" spans="2:8" ht="18.75" customHeight="1">
      <c r="B20" s="1006"/>
      <c r="C20" s="550"/>
      <c r="D20" s="552"/>
      <c r="E20" s="552"/>
      <c r="F20" s="552"/>
      <c r="G20" s="553">
        <f t="shared" si="0"/>
        <v>0</v>
      </c>
    </row>
    <row r="21" spans="2:8" ht="18.75" customHeight="1">
      <c r="B21" s="1006"/>
      <c r="C21" s="550"/>
      <c r="D21" s="552"/>
      <c r="E21" s="552"/>
      <c r="F21" s="552"/>
      <c r="G21" s="553">
        <f t="shared" si="0"/>
        <v>0</v>
      </c>
    </row>
    <row r="22" spans="2:8" ht="18.75" customHeight="1">
      <c r="B22" s="1006"/>
      <c r="C22" s="550"/>
      <c r="D22" s="552"/>
      <c r="E22" s="552"/>
      <c r="F22" s="552"/>
      <c r="G22" s="553">
        <f t="shared" si="0"/>
        <v>0</v>
      </c>
    </row>
    <row r="23" spans="2:8" ht="18.75" customHeight="1">
      <c r="B23" s="1006"/>
      <c r="C23" s="550"/>
      <c r="D23" s="552"/>
      <c r="E23" s="552"/>
      <c r="F23" s="552"/>
      <c r="G23" s="553">
        <f t="shared" si="0"/>
        <v>0</v>
      </c>
    </row>
    <row r="24" spans="2:8" ht="18.75" customHeight="1">
      <c r="B24" s="1006"/>
      <c r="C24" s="550"/>
      <c r="D24" s="552"/>
      <c r="E24" s="552"/>
      <c r="F24" s="552"/>
      <c r="G24" s="553">
        <f t="shared" si="0"/>
        <v>0</v>
      </c>
    </row>
    <row r="25" spans="2:8" ht="18.75" customHeight="1">
      <c r="B25" s="1006"/>
      <c r="C25" s="550"/>
      <c r="D25" s="552"/>
      <c r="E25" s="552"/>
      <c r="F25" s="552"/>
      <c r="G25" s="553">
        <f t="shared" si="0"/>
        <v>0</v>
      </c>
    </row>
    <row r="26" spans="2:8" ht="18.75" customHeight="1">
      <c r="B26" s="1006"/>
      <c r="C26" s="550"/>
      <c r="D26" s="552"/>
      <c r="E26" s="552"/>
      <c r="F26" s="552"/>
      <c r="G26" s="553">
        <f t="shared" si="0"/>
        <v>0</v>
      </c>
    </row>
    <row r="27" spans="2:8" ht="18.75" customHeight="1">
      <c r="B27" s="1006"/>
      <c r="C27" s="550"/>
      <c r="D27" s="552"/>
      <c r="E27" s="552"/>
      <c r="F27" s="552"/>
      <c r="G27" s="553">
        <f t="shared" si="0"/>
        <v>0</v>
      </c>
    </row>
    <row r="28" spans="2:8" ht="18.75" customHeight="1">
      <c r="B28" s="1006"/>
      <c r="C28" s="550"/>
      <c r="D28" s="552"/>
      <c r="E28" s="552"/>
      <c r="F28" s="552"/>
      <c r="G28" s="553">
        <f t="shared" si="0"/>
        <v>0</v>
      </c>
    </row>
    <row r="29" spans="2:8" ht="18.75" customHeight="1" thickBot="1">
      <c r="B29" s="1006"/>
      <c r="C29" s="555"/>
      <c r="D29" s="556"/>
      <c r="E29" s="556"/>
      <c r="F29" s="556"/>
      <c r="G29" s="553">
        <f t="shared" si="0"/>
        <v>0</v>
      </c>
    </row>
    <row r="30" spans="2:8" ht="25" customHeight="1" thickBot="1">
      <c r="B30" s="1007"/>
      <c r="C30" s="560" t="s">
        <v>758</v>
      </c>
      <c r="D30" s="561">
        <f>SUM(D5:D29)</f>
        <v>0</v>
      </c>
      <c r="E30" s="561">
        <f>SUM(E5:E29)</f>
        <v>0</v>
      </c>
      <c r="F30" s="561">
        <f>SUM(F5:F29)</f>
        <v>0</v>
      </c>
      <c r="G30" s="562">
        <f>SUM(D30:F30)</f>
        <v>0</v>
      </c>
      <c r="H30" s="167"/>
    </row>
    <row r="31" spans="2:8" ht="18.75" customHeight="1">
      <c r="B31" s="1005" t="s">
        <v>757</v>
      </c>
      <c r="C31" s="557"/>
      <c r="D31" s="573"/>
      <c r="E31" s="573"/>
      <c r="F31" s="558"/>
      <c r="G31" s="559">
        <f t="shared" ref="G31:G35" si="1">SUM(D31:F31)</f>
        <v>0</v>
      </c>
    </row>
    <row r="32" spans="2:8" ht="18.75" customHeight="1">
      <c r="B32" s="1006"/>
      <c r="C32" s="550"/>
      <c r="D32" s="552"/>
      <c r="E32" s="552"/>
      <c r="F32" s="552"/>
      <c r="G32" s="559">
        <f t="shared" si="1"/>
        <v>0</v>
      </c>
    </row>
    <row r="33" spans="2:8" ht="18.75" customHeight="1">
      <c r="B33" s="1006"/>
      <c r="C33" s="550"/>
      <c r="D33" s="552"/>
      <c r="E33" s="552"/>
      <c r="F33" s="552"/>
      <c r="G33" s="559">
        <f t="shared" si="1"/>
        <v>0</v>
      </c>
    </row>
    <row r="34" spans="2:8" ht="18.75" customHeight="1">
      <c r="B34" s="1006"/>
      <c r="C34" s="550"/>
      <c r="D34" s="552"/>
      <c r="E34" s="552"/>
      <c r="F34" s="552"/>
      <c r="G34" s="559">
        <f t="shared" si="1"/>
        <v>0</v>
      </c>
    </row>
    <row r="35" spans="2:8" ht="18.75" customHeight="1" thickBot="1">
      <c r="B35" s="1006"/>
      <c r="C35" s="555"/>
      <c r="D35" s="572"/>
      <c r="E35" s="572"/>
      <c r="F35" s="556"/>
      <c r="G35" s="559">
        <f t="shared" si="1"/>
        <v>0</v>
      </c>
    </row>
    <row r="36" spans="2:8" ht="25" customHeight="1" thickBot="1">
      <c r="B36" s="1008"/>
      <c r="C36" s="563" t="s">
        <v>759</v>
      </c>
      <c r="D36" s="575"/>
      <c r="E36" s="575"/>
      <c r="F36" s="561">
        <f>SUM(F31:F35)</f>
        <v>0</v>
      </c>
      <c r="G36" s="562">
        <f>SUM(D36:F36)</f>
        <v>0</v>
      </c>
    </row>
    <row r="37" spans="2:8" ht="33.75" customHeight="1" thickBot="1">
      <c r="B37" s="1002" t="s">
        <v>760</v>
      </c>
      <c r="C37" s="1003"/>
      <c r="D37" s="561">
        <f>D30+D36</f>
        <v>0</v>
      </c>
      <c r="E37" s="561">
        <f>E30+E36</f>
        <v>0</v>
      </c>
      <c r="F37" s="561">
        <f>F30+F36</f>
        <v>0</v>
      </c>
      <c r="G37" s="562">
        <f>SUM(D37:F37)</f>
        <v>0</v>
      </c>
      <c r="H37" s="167"/>
    </row>
    <row r="38" spans="2:8" ht="6" customHeight="1">
      <c r="G38" s="551"/>
    </row>
    <row r="39" spans="2:8" ht="18.75" customHeight="1">
      <c r="B39" s="958"/>
      <c r="C39" s="958"/>
      <c r="D39" s="958"/>
      <c r="E39" s="958"/>
      <c r="F39" s="958"/>
      <c r="G39" s="958"/>
    </row>
    <row r="40" spans="2:8" ht="18.75" customHeight="1">
      <c r="B40" s="958"/>
      <c r="C40" s="958"/>
      <c r="D40" s="958"/>
      <c r="E40" s="958"/>
      <c r="F40" s="958"/>
      <c r="G40" s="958"/>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H40"/>
  <sheetViews>
    <sheetView zoomScaleNormal="100" workbookViewId="0">
      <selection activeCell="G7" sqref="G7"/>
    </sheetView>
  </sheetViews>
  <sheetFormatPr defaultColWidth="9" defaultRowHeight="18.75" customHeight="1"/>
  <cols>
    <col min="1" max="1" width="3.6328125" style="548" customWidth="1"/>
    <col min="2" max="2" width="4.6328125" style="548" customWidth="1"/>
    <col min="3" max="3" width="26.7265625" style="548" customWidth="1"/>
    <col min="4" max="6" width="15.08984375" style="548" customWidth="1"/>
    <col min="7" max="7" width="15.6328125" style="548" customWidth="1"/>
    <col min="8" max="8" width="3.6328125" style="548" customWidth="1"/>
    <col min="9" max="16384" width="9" style="548"/>
  </cols>
  <sheetData>
    <row r="1" spans="2:7" ht="48" customHeight="1">
      <c r="B1" s="1004" t="s">
        <v>761</v>
      </c>
      <c r="C1" s="1004"/>
      <c r="D1" s="1004"/>
      <c r="E1" s="1004"/>
      <c r="F1" s="1004"/>
      <c r="G1" s="1004"/>
    </row>
    <row r="2" spans="2:7" ht="18.75" customHeight="1">
      <c r="B2" s="1012"/>
      <c r="C2" s="1009" t="s">
        <v>751</v>
      </c>
      <c r="D2" s="549" t="s">
        <v>752</v>
      </c>
      <c r="E2" s="549"/>
      <c r="F2" s="549"/>
      <c r="G2" s="549"/>
    </row>
    <row r="3" spans="2:7" ht="18.75" customHeight="1">
      <c r="B3" s="1013"/>
      <c r="C3" s="1010"/>
      <c r="D3" s="1015" t="s">
        <v>749</v>
      </c>
      <c r="E3" s="1016"/>
      <c r="F3" s="1009" t="s">
        <v>748</v>
      </c>
      <c r="G3" s="1009" t="s">
        <v>750</v>
      </c>
    </row>
    <row r="4" spans="2:7" ht="39">
      <c r="B4" s="1014"/>
      <c r="C4" s="1011"/>
      <c r="D4" s="582" t="s">
        <v>815</v>
      </c>
      <c r="E4" s="554" t="s">
        <v>755</v>
      </c>
      <c r="F4" s="1011"/>
      <c r="G4" s="1011"/>
    </row>
    <row r="5" spans="2:7" ht="18.75" customHeight="1">
      <c r="B5" s="1005" t="s">
        <v>756</v>
      </c>
      <c r="C5" s="550"/>
      <c r="D5" s="552"/>
      <c r="E5" s="552"/>
      <c r="F5" s="552"/>
      <c r="G5" s="553">
        <f t="shared" ref="G5:G35" si="0">SUM(D5:F5)</f>
        <v>0</v>
      </c>
    </row>
    <row r="6" spans="2:7" ht="18.75" customHeight="1">
      <c r="B6" s="1006"/>
      <c r="C6" s="550"/>
      <c r="D6" s="552"/>
      <c r="E6" s="552"/>
      <c r="F6" s="552"/>
      <c r="G6" s="553">
        <f t="shared" si="0"/>
        <v>0</v>
      </c>
    </row>
    <row r="7" spans="2:7" ht="18.75" customHeight="1">
      <c r="B7" s="1006"/>
      <c r="C7" s="550"/>
      <c r="D7" s="552"/>
      <c r="E7" s="552"/>
      <c r="F7" s="552"/>
      <c r="G7" s="553">
        <f t="shared" si="0"/>
        <v>0</v>
      </c>
    </row>
    <row r="8" spans="2:7" ht="18.75" customHeight="1">
      <c r="B8" s="1006"/>
      <c r="C8" s="550"/>
      <c r="D8" s="552"/>
      <c r="E8" s="552"/>
      <c r="F8" s="552"/>
      <c r="G8" s="553">
        <f t="shared" si="0"/>
        <v>0</v>
      </c>
    </row>
    <row r="9" spans="2:7" ht="18.75" customHeight="1">
      <c r="B9" s="1006"/>
      <c r="C9" s="550"/>
      <c r="D9" s="552"/>
      <c r="E9" s="552"/>
      <c r="F9" s="552"/>
      <c r="G9" s="553">
        <f t="shared" si="0"/>
        <v>0</v>
      </c>
    </row>
    <row r="10" spans="2:7" ht="18.75" customHeight="1">
      <c r="B10" s="1006"/>
      <c r="C10" s="550"/>
      <c r="D10" s="552"/>
      <c r="E10" s="552"/>
      <c r="F10" s="552"/>
      <c r="G10" s="553">
        <f t="shared" si="0"/>
        <v>0</v>
      </c>
    </row>
    <row r="11" spans="2:7" ht="18.75" customHeight="1">
      <c r="B11" s="1006"/>
      <c r="C11" s="550"/>
      <c r="D11" s="552"/>
      <c r="E11" s="552"/>
      <c r="F11" s="552"/>
      <c r="G11" s="553">
        <f t="shared" si="0"/>
        <v>0</v>
      </c>
    </row>
    <row r="12" spans="2:7" ht="18.75" customHeight="1">
      <c r="B12" s="1006"/>
      <c r="C12" s="550"/>
      <c r="D12" s="552"/>
      <c r="E12" s="552"/>
      <c r="F12" s="552"/>
      <c r="G12" s="553">
        <f t="shared" si="0"/>
        <v>0</v>
      </c>
    </row>
    <row r="13" spans="2:7" ht="18.75" customHeight="1">
      <c r="B13" s="1006"/>
      <c r="C13" s="550"/>
      <c r="D13" s="552"/>
      <c r="E13" s="552"/>
      <c r="F13" s="552"/>
      <c r="G13" s="553">
        <f t="shared" si="0"/>
        <v>0</v>
      </c>
    </row>
    <row r="14" spans="2:7" ht="18.75" customHeight="1">
      <c r="B14" s="1006"/>
      <c r="C14" s="550"/>
      <c r="D14" s="552"/>
      <c r="E14" s="552"/>
      <c r="F14" s="552"/>
      <c r="G14" s="553">
        <f t="shared" si="0"/>
        <v>0</v>
      </c>
    </row>
    <row r="15" spans="2:7" ht="18.75" customHeight="1">
      <c r="B15" s="1006"/>
      <c r="C15" s="550"/>
      <c r="D15" s="552"/>
      <c r="E15" s="552"/>
      <c r="F15" s="552"/>
      <c r="G15" s="553">
        <f t="shared" si="0"/>
        <v>0</v>
      </c>
    </row>
    <row r="16" spans="2:7" ht="18.75" customHeight="1">
      <c r="B16" s="1006"/>
      <c r="C16" s="550"/>
      <c r="D16" s="552"/>
      <c r="E16" s="552"/>
      <c r="F16" s="552"/>
      <c r="G16" s="553">
        <f t="shared" si="0"/>
        <v>0</v>
      </c>
    </row>
    <row r="17" spans="2:8" ht="18.75" customHeight="1">
      <c r="B17" s="1006"/>
      <c r="C17" s="550"/>
      <c r="D17" s="552"/>
      <c r="E17" s="552"/>
      <c r="F17" s="552"/>
      <c r="G17" s="553">
        <f t="shared" si="0"/>
        <v>0</v>
      </c>
    </row>
    <row r="18" spans="2:8" ht="18.75" customHeight="1">
      <c r="B18" s="1006"/>
      <c r="C18" s="550"/>
      <c r="D18" s="552"/>
      <c r="E18" s="552"/>
      <c r="F18" s="552"/>
      <c r="G18" s="553">
        <f t="shared" si="0"/>
        <v>0</v>
      </c>
    </row>
    <row r="19" spans="2:8" ht="18.75" customHeight="1">
      <c r="B19" s="1006"/>
      <c r="C19" s="550"/>
      <c r="D19" s="552"/>
      <c r="E19" s="552"/>
      <c r="F19" s="552"/>
      <c r="G19" s="553">
        <f t="shared" si="0"/>
        <v>0</v>
      </c>
    </row>
    <row r="20" spans="2:8" ht="18.75" customHeight="1">
      <c r="B20" s="1006"/>
      <c r="C20" s="550"/>
      <c r="D20" s="552"/>
      <c r="E20" s="552"/>
      <c r="F20" s="552"/>
      <c r="G20" s="553">
        <f t="shared" si="0"/>
        <v>0</v>
      </c>
    </row>
    <row r="21" spans="2:8" ht="18.75" customHeight="1">
      <c r="B21" s="1006"/>
      <c r="C21" s="550"/>
      <c r="D21" s="552"/>
      <c r="E21" s="552"/>
      <c r="F21" s="552"/>
      <c r="G21" s="553">
        <f t="shared" si="0"/>
        <v>0</v>
      </c>
    </row>
    <row r="22" spans="2:8" ht="18.75" customHeight="1">
      <c r="B22" s="1006"/>
      <c r="C22" s="550"/>
      <c r="D22" s="552"/>
      <c r="E22" s="552"/>
      <c r="F22" s="552"/>
      <c r="G22" s="553">
        <f t="shared" si="0"/>
        <v>0</v>
      </c>
    </row>
    <row r="23" spans="2:8" ht="18.75" customHeight="1">
      <c r="B23" s="1006"/>
      <c r="C23" s="550"/>
      <c r="D23" s="552"/>
      <c r="E23" s="552"/>
      <c r="F23" s="552"/>
      <c r="G23" s="553">
        <f t="shared" si="0"/>
        <v>0</v>
      </c>
    </row>
    <row r="24" spans="2:8" ht="18.75" customHeight="1">
      <c r="B24" s="1006"/>
      <c r="C24" s="550"/>
      <c r="D24" s="552"/>
      <c r="E24" s="552"/>
      <c r="F24" s="552"/>
      <c r="G24" s="553">
        <f t="shared" si="0"/>
        <v>0</v>
      </c>
    </row>
    <row r="25" spans="2:8" ht="18.75" customHeight="1">
      <c r="B25" s="1006"/>
      <c r="C25" s="550"/>
      <c r="D25" s="552"/>
      <c r="E25" s="552"/>
      <c r="F25" s="552"/>
      <c r="G25" s="553">
        <f t="shared" si="0"/>
        <v>0</v>
      </c>
    </row>
    <row r="26" spans="2:8" ht="18.75" customHeight="1">
      <c r="B26" s="1006"/>
      <c r="C26" s="550"/>
      <c r="D26" s="552"/>
      <c r="E26" s="552"/>
      <c r="F26" s="552"/>
      <c r="G26" s="553">
        <f t="shared" si="0"/>
        <v>0</v>
      </c>
    </row>
    <row r="27" spans="2:8" ht="18.75" customHeight="1">
      <c r="B27" s="1006"/>
      <c r="C27" s="550"/>
      <c r="D27" s="552"/>
      <c r="E27" s="552"/>
      <c r="F27" s="552"/>
      <c r="G27" s="553">
        <f t="shared" si="0"/>
        <v>0</v>
      </c>
    </row>
    <row r="28" spans="2:8" ht="18.75" customHeight="1">
      <c r="B28" s="1006"/>
      <c r="C28" s="550"/>
      <c r="D28" s="552"/>
      <c r="E28" s="552"/>
      <c r="F28" s="552"/>
      <c r="G28" s="553">
        <f t="shared" si="0"/>
        <v>0</v>
      </c>
    </row>
    <row r="29" spans="2:8" ht="18.75" customHeight="1" thickBot="1">
      <c r="B29" s="1006"/>
      <c r="C29" s="555"/>
      <c r="D29" s="556"/>
      <c r="E29" s="556"/>
      <c r="F29" s="556"/>
      <c r="G29" s="553">
        <f t="shared" si="0"/>
        <v>0</v>
      </c>
    </row>
    <row r="30" spans="2:8" ht="25" customHeight="1" thickBot="1">
      <c r="B30" s="1007"/>
      <c r="C30" s="560" t="s">
        <v>758</v>
      </c>
      <c r="D30" s="561">
        <f>SUM(D5:D29)</f>
        <v>0</v>
      </c>
      <c r="E30" s="561">
        <f>SUM(E5:E29)</f>
        <v>0</v>
      </c>
      <c r="F30" s="561">
        <f>SUM(F5:F29)</f>
        <v>0</v>
      </c>
      <c r="G30" s="562">
        <f>SUM(D30:F30)</f>
        <v>0</v>
      </c>
      <c r="H30" s="167"/>
    </row>
    <row r="31" spans="2:8" ht="18.75" customHeight="1">
      <c r="B31" s="1005" t="s">
        <v>757</v>
      </c>
      <c r="C31" s="557"/>
      <c r="D31" s="573"/>
      <c r="E31" s="573"/>
      <c r="F31" s="558"/>
      <c r="G31" s="559">
        <f t="shared" si="0"/>
        <v>0</v>
      </c>
    </row>
    <row r="32" spans="2:8" ht="18.75" customHeight="1">
      <c r="B32" s="1006"/>
      <c r="C32" s="550"/>
      <c r="D32" s="552"/>
      <c r="E32" s="552"/>
      <c r="F32" s="552"/>
      <c r="G32" s="559">
        <f t="shared" si="0"/>
        <v>0</v>
      </c>
    </row>
    <row r="33" spans="2:8" ht="18.75" customHeight="1">
      <c r="B33" s="1006"/>
      <c r="C33" s="550"/>
      <c r="D33" s="552"/>
      <c r="E33" s="552"/>
      <c r="F33" s="552"/>
      <c r="G33" s="559">
        <f t="shared" si="0"/>
        <v>0</v>
      </c>
    </row>
    <row r="34" spans="2:8" ht="18.75" customHeight="1">
      <c r="B34" s="1006"/>
      <c r="C34" s="550"/>
      <c r="D34" s="552"/>
      <c r="E34" s="552"/>
      <c r="F34" s="552"/>
      <c r="G34" s="559">
        <f t="shared" si="0"/>
        <v>0</v>
      </c>
    </row>
    <row r="35" spans="2:8" ht="18.75" customHeight="1" thickBot="1">
      <c r="B35" s="1006"/>
      <c r="C35" s="555"/>
      <c r="D35" s="572"/>
      <c r="E35" s="572"/>
      <c r="F35" s="556"/>
      <c r="G35" s="559">
        <f t="shared" si="0"/>
        <v>0</v>
      </c>
    </row>
    <row r="36" spans="2:8" ht="25" customHeight="1" thickBot="1">
      <c r="B36" s="1008"/>
      <c r="C36" s="563" t="s">
        <v>759</v>
      </c>
      <c r="D36" s="575"/>
      <c r="E36" s="575"/>
      <c r="F36" s="561">
        <f>SUM(F31:F35)</f>
        <v>0</v>
      </c>
      <c r="G36" s="562">
        <f>SUM(D36:F36)</f>
        <v>0</v>
      </c>
    </row>
    <row r="37" spans="2:8" ht="33.75" customHeight="1" thickBot="1">
      <c r="B37" s="1002" t="s">
        <v>760</v>
      </c>
      <c r="C37" s="1003"/>
      <c r="D37" s="561">
        <f>D30+D36</f>
        <v>0</v>
      </c>
      <c r="E37" s="561">
        <f>E30+E36</f>
        <v>0</v>
      </c>
      <c r="F37" s="561">
        <f>F30+F36</f>
        <v>0</v>
      </c>
      <c r="G37" s="562">
        <f>SUM(D37:F37)</f>
        <v>0</v>
      </c>
      <c r="H37" s="167"/>
    </row>
    <row r="38" spans="2:8" ht="6" customHeight="1">
      <c r="G38" s="551"/>
    </row>
    <row r="39" spans="2:8" ht="18.75" customHeight="1">
      <c r="B39" s="958"/>
      <c r="C39" s="958"/>
      <c r="D39" s="958"/>
      <c r="E39" s="958"/>
      <c r="F39" s="958"/>
      <c r="G39" s="958"/>
    </row>
    <row r="40" spans="2:8" ht="18.75" customHeight="1">
      <c r="B40" s="958"/>
      <c r="C40" s="958"/>
      <c r="D40" s="958"/>
      <c r="E40" s="958"/>
      <c r="F40" s="958"/>
      <c r="G40" s="958"/>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zoomScale="85" zoomScaleNormal="85" workbookViewId="0">
      <selection activeCell="D26" sqref="D26"/>
    </sheetView>
  </sheetViews>
  <sheetFormatPr defaultColWidth="8.90625" defaultRowHeight="13"/>
  <cols>
    <col min="1" max="1" width="9.36328125" style="583" customWidth="1"/>
    <col min="2" max="2" width="8.90625" style="583"/>
    <col min="3" max="3" width="40.7265625" style="583" customWidth="1"/>
    <col min="4" max="4" width="70.08984375" style="583" customWidth="1"/>
    <col min="5" max="16384" width="8.90625" style="583"/>
  </cols>
  <sheetData>
    <row r="1" spans="1:4" ht="29.25" customHeight="1" thickBot="1">
      <c r="A1" s="1136" t="s">
        <v>865</v>
      </c>
      <c r="B1" s="1136"/>
      <c r="C1" s="1136"/>
      <c r="D1" s="1136"/>
    </row>
    <row r="2" spans="1:4" ht="14.5" thickBot="1">
      <c r="A2" s="584" t="s">
        <v>774</v>
      </c>
      <c r="B2" s="585" t="s">
        <v>14</v>
      </c>
      <c r="C2" s="585" t="s">
        <v>775</v>
      </c>
      <c r="D2" s="585" t="s">
        <v>776</v>
      </c>
    </row>
    <row r="3" spans="1:4" ht="70" customHeight="1" thickBot="1">
      <c r="A3" s="1142" t="s">
        <v>777</v>
      </c>
      <c r="B3" s="586">
        <v>1</v>
      </c>
      <c r="C3" s="587" t="s">
        <v>782</v>
      </c>
      <c r="D3" s="587" t="s">
        <v>843</v>
      </c>
    </row>
    <row r="4" spans="1:4" ht="61.5" customHeight="1" thickBot="1">
      <c r="A4" s="1143"/>
      <c r="B4" s="586">
        <v>2</v>
      </c>
      <c r="C4" s="587" t="s">
        <v>783</v>
      </c>
      <c r="D4" s="587" t="s">
        <v>784</v>
      </c>
    </row>
    <row r="5" spans="1:4" ht="138" customHeight="1" thickBot="1">
      <c r="A5" s="1143"/>
      <c r="B5" s="586">
        <v>3</v>
      </c>
      <c r="C5" s="587" t="s">
        <v>830</v>
      </c>
      <c r="D5" s="587" t="s">
        <v>844</v>
      </c>
    </row>
    <row r="6" spans="1:4" ht="150" customHeight="1" thickBot="1">
      <c r="A6" s="1143"/>
      <c r="B6" s="586">
        <v>4</v>
      </c>
      <c r="C6" s="587" t="s">
        <v>785</v>
      </c>
      <c r="D6" s="587" t="s">
        <v>845</v>
      </c>
    </row>
    <row r="7" spans="1:4" ht="228.75" customHeight="1" thickBot="1">
      <c r="A7" s="1143"/>
      <c r="B7" s="586">
        <v>5</v>
      </c>
      <c r="C7" s="587" t="s">
        <v>831</v>
      </c>
      <c r="D7" s="587" t="s">
        <v>841</v>
      </c>
    </row>
    <row r="8" spans="1:4" ht="70" customHeight="1" thickBot="1">
      <c r="A8" s="1143"/>
      <c r="B8" s="586">
        <v>6</v>
      </c>
      <c r="C8" s="587" t="s">
        <v>786</v>
      </c>
      <c r="D8" s="587" t="s">
        <v>787</v>
      </c>
    </row>
    <row r="9" spans="1:4" ht="59.25" customHeight="1" thickBot="1">
      <c r="A9" s="1143"/>
      <c r="B9" s="586">
        <v>7</v>
      </c>
      <c r="C9" s="587" t="s">
        <v>832</v>
      </c>
      <c r="D9" s="587" t="s">
        <v>833</v>
      </c>
    </row>
    <row r="10" spans="1:4" ht="56.25" customHeight="1" thickBot="1">
      <c r="A10" s="1143"/>
      <c r="B10" s="586">
        <v>8</v>
      </c>
      <c r="C10" s="587" t="s">
        <v>788</v>
      </c>
      <c r="D10" s="587" t="s">
        <v>789</v>
      </c>
    </row>
    <row r="11" spans="1:4" ht="50.15" customHeight="1" thickBot="1">
      <c r="A11" s="1143"/>
      <c r="B11" s="586">
        <v>9</v>
      </c>
      <c r="C11" s="587" t="s">
        <v>790</v>
      </c>
      <c r="D11" s="587" t="s">
        <v>791</v>
      </c>
    </row>
    <row r="12" spans="1:4" ht="94.5" customHeight="1" thickBot="1">
      <c r="A12" s="1143"/>
      <c r="B12" s="586">
        <v>10</v>
      </c>
      <c r="C12" s="587" t="s">
        <v>792</v>
      </c>
      <c r="D12" s="587" t="s">
        <v>793</v>
      </c>
    </row>
    <row r="13" spans="1:4" ht="69" customHeight="1" thickBot="1">
      <c r="A13" s="1143"/>
      <c r="B13" s="586">
        <v>11</v>
      </c>
      <c r="C13" s="587" t="s">
        <v>794</v>
      </c>
      <c r="D13" s="587" t="s">
        <v>795</v>
      </c>
    </row>
    <row r="14" spans="1:4" ht="50.15" customHeight="1" thickBot="1">
      <c r="A14" s="1143"/>
      <c r="B14" s="586">
        <v>12</v>
      </c>
      <c r="C14" s="587" t="s">
        <v>796</v>
      </c>
      <c r="D14" s="587" t="s">
        <v>797</v>
      </c>
    </row>
    <row r="15" spans="1:4" ht="123.75" customHeight="1" thickBot="1">
      <c r="A15" s="1143"/>
      <c r="B15" s="586">
        <v>13</v>
      </c>
      <c r="C15" s="587" t="s">
        <v>828</v>
      </c>
      <c r="D15" s="587" t="s">
        <v>829</v>
      </c>
    </row>
    <row r="16" spans="1:4" ht="207" customHeight="1" thickBot="1">
      <c r="A16" s="1143"/>
      <c r="B16" s="602">
        <v>14</v>
      </c>
      <c r="C16" s="603" t="s">
        <v>848</v>
      </c>
      <c r="D16" s="603" t="s">
        <v>849</v>
      </c>
    </row>
    <row r="17" spans="1:4" ht="70.5" thickBot="1">
      <c r="A17" s="1143"/>
      <c r="B17" s="602">
        <v>15</v>
      </c>
      <c r="C17" s="603" t="s">
        <v>850</v>
      </c>
      <c r="D17" s="603" t="s">
        <v>864</v>
      </c>
    </row>
    <row r="18" spans="1:4" ht="54" customHeight="1" thickBot="1">
      <c r="A18" s="1140" t="s">
        <v>778</v>
      </c>
      <c r="B18" s="586">
        <v>16</v>
      </c>
      <c r="C18" s="587" t="s">
        <v>798</v>
      </c>
      <c r="D18" s="587" t="s">
        <v>826</v>
      </c>
    </row>
    <row r="19" spans="1:4" ht="54" customHeight="1" thickBot="1">
      <c r="A19" s="1141"/>
      <c r="B19" s="586">
        <v>17</v>
      </c>
      <c r="C19" s="587" t="s">
        <v>799</v>
      </c>
      <c r="D19" s="587" t="s">
        <v>779</v>
      </c>
    </row>
    <row r="20" spans="1:4" ht="54" customHeight="1" thickBot="1">
      <c r="A20" s="1141"/>
      <c r="B20" s="586">
        <v>18</v>
      </c>
      <c r="C20" s="587" t="s">
        <v>800</v>
      </c>
      <c r="D20" s="587" t="s">
        <v>801</v>
      </c>
    </row>
    <row r="21" spans="1:4" ht="55.5" customHeight="1" thickBot="1">
      <c r="A21" s="1141"/>
      <c r="B21" s="586">
        <v>19</v>
      </c>
      <c r="C21" s="587" t="s">
        <v>802</v>
      </c>
      <c r="D21" s="587" t="s">
        <v>840</v>
      </c>
    </row>
    <row r="22" spans="1:4" ht="65.25" customHeight="1" thickBot="1">
      <c r="A22" s="1141"/>
      <c r="B22" s="586">
        <v>20</v>
      </c>
      <c r="C22" s="587" t="s">
        <v>834</v>
      </c>
      <c r="D22" s="587" t="s">
        <v>835</v>
      </c>
    </row>
    <row r="23" spans="1:4" ht="42.75" customHeight="1" thickBot="1">
      <c r="A23" s="1141"/>
      <c r="B23" s="586">
        <v>21</v>
      </c>
      <c r="C23" s="587" t="s">
        <v>836</v>
      </c>
      <c r="D23" s="587" t="s">
        <v>837</v>
      </c>
    </row>
    <row r="24" spans="1:4" ht="87.75" customHeight="1" thickBot="1">
      <c r="A24" s="1141"/>
      <c r="B24" s="586">
        <v>22</v>
      </c>
      <c r="C24" s="587" t="s">
        <v>838</v>
      </c>
      <c r="D24" s="587" t="s">
        <v>839</v>
      </c>
    </row>
    <row r="25" spans="1:4" ht="64.5" customHeight="1" thickBot="1">
      <c r="A25" s="1141"/>
      <c r="B25" s="586">
        <v>23</v>
      </c>
      <c r="C25" s="587" t="s">
        <v>803</v>
      </c>
      <c r="D25" s="587" t="s">
        <v>804</v>
      </c>
    </row>
    <row r="26" spans="1:4" ht="114" customHeight="1" thickBot="1">
      <c r="A26" s="1141"/>
      <c r="B26" s="586">
        <v>24</v>
      </c>
      <c r="C26" s="587" t="s">
        <v>805</v>
      </c>
      <c r="D26" s="587" t="s">
        <v>846</v>
      </c>
    </row>
    <row r="27" spans="1:4" ht="40" customHeight="1" thickBot="1">
      <c r="A27" s="1137" t="s">
        <v>780</v>
      </c>
      <c r="B27" s="586">
        <v>25</v>
      </c>
      <c r="C27" s="587" t="s">
        <v>806</v>
      </c>
      <c r="D27" s="587" t="s">
        <v>781</v>
      </c>
    </row>
    <row r="28" spans="1:4" ht="84" customHeight="1" thickBot="1">
      <c r="A28" s="1138"/>
      <c r="B28" s="586">
        <v>26</v>
      </c>
      <c r="C28" s="587" t="s">
        <v>807</v>
      </c>
      <c r="D28" s="587" t="s">
        <v>842</v>
      </c>
    </row>
    <row r="29" spans="1:4" ht="70" customHeight="1" thickBot="1">
      <c r="A29" s="1139"/>
      <c r="B29" s="586">
        <v>27</v>
      </c>
      <c r="C29" s="588" t="s">
        <v>847</v>
      </c>
      <c r="D29" s="588" t="s">
        <v>808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72"/>
  <sheetViews>
    <sheetView view="pageBreakPreview" zoomScale="80" zoomScaleNormal="100" zoomScaleSheetLayoutView="80" workbookViewId="0">
      <selection activeCell="B15" sqref="B15"/>
    </sheetView>
  </sheetViews>
  <sheetFormatPr defaultColWidth="9" defaultRowHeight="13"/>
  <cols>
    <col min="1" max="1" width="9" style="73"/>
    <col min="2" max="2" width="53.7265625" style="73" customWidth="1"/>
    <col min="3" max="3" width="10.90625" style="73" customWidth="1"/>
    <col min="4" max="4" width="35.08984375" style="74" customWidth="1"/>
    <col min="5" max="5" width="9" style="74"/>
    <col min="6" max="6" width="40" style="74" customWidth="1"/>
    <col min="7" max="7" width="12.453125" style="74" customWidth="1"/>
    <col min="8" max="8" width="15.453125" style="74" customWidth="1"/>
    <col min="9" max="11" width="12.453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38">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39">
      <c r="B49" s="274" t="s">
        <v>537</v>
      </c>
      <c r="H49" s="174"/>
      <c r="I49" s="174"/>
      <c r="J49" s="174"/>
      <c r="K49" s="174"/>
    </row>
    <row r="50" spans="1:11" ht="26">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852</v>
      </c>
      <c r="H61" s="174"/>
      <c r="I61" s="174"/>
      <c r="J61" s="174"/>
      <c r="K61" s="174"/>
    </row>
    <row r="62" spans="1:11">
      <c r="B62" s="73" t="s">
        <v>855</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6953125" style="167" customWidth="1"/>
    <col min="2" max="18" width="10" style="167" customWidth="1"/>
    <col min="19" max="16384" width="9" style="167"/>
  </cols>
  <sheetData>
    <row r="1" spans="1:11">
      <c r="A1" s="167" t="s">
        <v>269</v>
      </c>
    </row>
    <row r="2" spans="1:11" ht="18" customHeight="1">
      <c r="A2" s="688" t="s">
        <v>285</v>
      </c>
      <c r="B2" s="688"/>
      <c r="C2" s="688"/>
      <c r="D2" s="688"/>
      <c r="E2" s="688"/>
      <c r="F2" s="688"/>
      <c r="G2" s="688"/>
      <c r="H2" s="688"/>
      <c r="I2" s="688"/>
      <c r="J2" s="688"/>
      <c r="K2" s="688"/>
    </row>
    <row r="5" spans="1:11" ht="18.75" customHeight="1">
      <c r="A5" s="169" t="s">
        <v>86</v>
      </c>
      <c r="B5" s="692" t="s">
        <v>270</v>
      </c>
      <c r="C5" s="692"/>
      <c r="D5" s="692"/>
      <c r="E5" s="692"/>
      <c r="F5" s="692"/>
    </row>
    <row r="6" spans="1:11" ht="12" customHeight="1">
      <c r="A6" s="176"/>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694"/>
      <c r="C16" s="694"/>
      <c r="D16" s="694"/>
      <c r="E16" s="694"/>
      <c r="F16" s="694"/>
      <c r="G16" s="721"/>
      <c r="H16" s="740"/>
      <c r="I16" s="740"/>
      <c r="J16" s="740"/>
      <c r="K16" s="722"/>
    </row>
    <row r="17" spans="1:11">
      <c r="A17" s="689" t="s">
        <v>383</v>
      </c>
      <c r="B17" s="689" t="s">
        <v>283</v>
      </c>
      <c r="C17" s="689"/>
      <c r="D17" s="689"/>
      <c r="E17" s="689"/>
      <c r="F17" s="689"/>
      <c r="G17" s="689" t="s">
        <v>284</v>
      </c>
      <c r="H17" s="689"/>
      <c r="I17" s="689"/>
      <c r="J17" s="689"/>
      <c r="K17" s="689"/>
    </row>
    <row r="18" spans="1:11" ht="18.75" customHeight="1">
      <c r="A18" s="689"/>
      <c r="B18" s="694"/>
      <c r="C18" s="694"/>
      <c r="D18" s="704" t="s">
        <v>314</v>
      </c>
      <c r="E18" s="705"/>
      <c r="F18" s="349"/>
      <c r="G18" s="694"/>
      <c r="H18" s="694"/>
      <c r="I18" s="704" t="s">
        <v>314</v>
      </c>
      <c r="J18" s="705"/>
      <c r="K18" s="349"/>
    </row>
    <row r="19" spans="1:11">
      <c r="A19" s="718" t="s">
        <v>292</v>
      </c>
      <c r="B19" s="689" t="s">
        <v>290</v>
      </c>
      <c r="C19" s="689"/>
      <c r="D19" s="689"/>
      <c r="E19" s="689"/>
      <c r="F19" s="689"/>
      <c r="G19" s="689" t="s">
        <v>291</v>
      </c>
      <c r="H19" s="689"/>
      <c r="I19" s="689"/>
      <c r="J19" s="689"/>
      <c r="K19" s="689"/>
    </row>
    <row r="20" spans="1:11" ht="18.75" customHeight="1">
      <c r="A20" s="691"/>
      <c r="B20" s="694"/>
      <c r="C20" s="694"/>
      <c r="D20" s="694"/>
      <c r="E20" s="694"/>
      <c r="F20" s="694"/>
      <c r="G20" s="694"/>
      <c r="H20" s="694"/>
      <c r="I20" s="694"/>
      <c r="J20" s="694"/>
      <c r="K20" s="694"/>
    </row>
    <row r="21" spans="1:11" ht="12" customHeight="1">
      <c r="A21" s="717" t="s">
        <v>293</v>
      </c>
      <c r="B21" s="169" t="s">
        <v>294</v>
      </c>
      <c r="C21" s="692" t="s">
        <v>295</v>
      </c>
      <c r="D21" s="692"/>
      <c r="E21" s="692"/>
      <c r="F21" s="692"/>
      <c r="G21" s="692"/>
      <c r="H21" s="692"/>
      <c r="I21" s="692"/>
      <c r="J21" s="692"/>
      <c r="K21" s="692"/>
    </row>
    <row r="22" spans="1:11">
      <c r="A22" s="717"/>
      <c r="B22" s="694"/>
      <c r="C22" s="169" t="s">
        <v>296</v>
      </c>
      <c r="D22" s="169" t="s">
        <v>297</v>
      </c>
      <c r="E22" s="169" t="s">
        <v>298</v>
      </c>
      <c r="F22" s="702" t="s">
        <v>291</v>
      </c>
      <c r="G22" s="703"/>
      <c r="H22" s="689" t="s">
        <v>299</v>
      </c>
      <c r="I22" s="689"/>
      <c r="J22" s="689"/>
      <c r="K22" s="689"/>
    </row>
    <row r="23" spans="1:11" ht="18.75" customHeight="1">
      <c r="A23" s="717"/>
      <c r="B23" s="694"/>
      <c r="C23" s="350"/>
      <c r="D23" s="351"/>
      <c r="E23" s="352"/>
      <c r="F23" s="701"/>
      <c r="G23" s="701"/>
      <c r="H23" s="173" t="s">
        <v>300</v>
      </c>
      <c r="I23" s="353"/>
      <c r="J23" s="173" t="s">
        <v>301</v>
      </c>
      <c r="K23" s="354"/>
    </row>
    <row r="24" spans="1:11" ht="18.75" customHeight="1">
      <c r="A24" s="717"/>
      <c r="B24" s="694"/>
      <c r="C24" s="350"/>
      <c r="D24" s="351"/>
      <c r="E24" s="352"/>
      <c r="F24" s="701"/>
      <c r="G24" s="701"/>
      <c r="H24" s="173" t="s">
        <v>300</v>
      </c>
      <c r="I24" s="353"/>
      <c r="J24" s="173" t="s">
        <v>301</v>
      </c>
      <c r="K24" s="354"/>
    </row>
    <row r="27" spans="1:11">
      <c r="A27" s="167" t="s">
        <v>316</v>
      </c>
    </row>
    <row r="28" spans="1:11" ht="3.75" customHeight="1"/>
    <row r="29" spans="1:11">
      <c r="A29" s="697" t="s">
        <v>63</v>
      </c>
      <c r="B29" s="698" t="s">
        <v>362</v>
      </c>
      <c r="C29" s="699"/>
      <c r="D29" s="699"/>
      <c r="E29" s="699"/>
      <c r="F29" s="699"/>
      <c r="G29" s="700"/>
      <c r="H29" s="698" t="s">
        <v>363</v>
      </c>
      <c r="I29" s="700"/>
      <c r="J29" s="695" t="s">
        <v>639</v>
      </c>
      <c r="K29" s="697" t="s">
        <v>282</v>
      </c>
    </row>
    <row r="30" spans="1:11" ht="24">
      <c r="A30" s="696"/>
      <c r="B30" s="168" t="s">
        <v>274</v>
      </c>
      <c r="C30" s="168" t="s">
        <v>275</v>
      </c>
      <c r="D30" s="168" t="s">
        <v>277</v>
      </c>
      <c r="E30" s="168" t="s">
        <v>278</v>
      </c>
      <c r="F30" s="168" t="s">
        <v>276</v>
      </c>
      <c r="G30" s="168" t="s">
        <v>279</v>
      </c>
      <c r="H30" s="172" t="s">
        <v>289</v>
      </c>
      <c r="I30" s="170" t="s">
        <v>280</v>
      </c>
      <c r="J30" s="696"/>
      <c r="K30" s="696"/>
    </row>
    <row r="31" spans="1:11" ht="18.75" customHeight="1">
      <c r="A31" s="169" t="s">
        <v>637</v>
      </c>
      <c r="B31" s="351"/>
      <c r="C31" s="351"/>
      <c r="D31" s="351"/>
      <c r="E31" s="351"/>
      <c r="F31" s="351"/>
      <c r="G31" s="351"/>
      <c r="H31" s="351"/>
      <c r="I31" s="351"/>
      <c r="J31" s="351"/>
      <c r="K31" s="178" t="str">
        <f>IF(SUM(B31:J31)=0,"",SUM(B31:J31))</f>
        <v/>
      </c>
    </row>
    <row r="32" spans="1:11" ht="15" customHeight="1">
      <c r="A32" s="689" t="s">
        <v>638</v>
      </c>
      <c r="B32" s="454"/>
      <c r="C32" s="454"/>
      <c r="D32" s="454"/>
      <c r="E32" s="454"/>
      <c r="F32" s="454"/>
      <c r="G32" s="454"/>
      <c r="H32" s="454"/>
      <c r="I32" s="454"/>
      <c r="J32" s="454"/>
      <c r="K32" s="179" t="str">
        <f t="shared" ref="K32:K33" si="0">IF(SUM(B32:J32)=0,"",SUM(B32:J32))</f>
        <v/>
      </c>
    </row>
    <row r="33" spans="1:11" ht="15" customHeight="1">
      <c r="A33" s="689"/>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329</v>
      </c>
    </row>
    <row r="45" spans="1:11" ht="3.75" customHeight="1"/>
    <row r="46" spans="1:11" ht="18.75" customHeight="1">
      <c r="A46" s="706" t="s">
        <v>313</v>
      </c>
      <c r="B46" s="707"/>
      <c r="C46" s="723"/>
      <c r="D46" s="724"/>
      <c r="E46" s="724"/>
      <c r="F46" s="724"/>
      <c r="G46" s="724"/>
      <c r="H46" s="725"/>
      <c r="I46" s="175"/>
      <c r="J46" s="175"/>
      <c r="K46" s="175"/>
    </row>
    <row r="47" spans="1:11" ht="18.75" customHeight="1">
      <c r="A47" s="755" t="s">
        <v>346</v>
      </c>
      <c r="B47" s="756"/>
      <c r="C47" s="752"/>
      <c r="D47" s="753"/>
      <c r="E47" s="753"/>
      <c r="F47" s="753"/>
      <c r="G47" s="753"/>
      <c r="H47" s="754"/>
      <c r="I47" s="196"/>
      <c r="J47" s="196"/>
      <c r="K47" s="196"/>
    </row>
    <row r="48" spans="1:11" ht="18.75" customHeight="1">
      <c r="A48" s="202"/>
      <c r="B48" s="719" t="s">
        <v>330</v>
      </c>
      <c r="C48" s="720"/>
      <c r="D48" s="726" t="s">
        <v>344</v>
      </c>
      <c r="E48" s="726"/>
      <c r="F48" s="726"/>
      <c r="G48" s="721"/>
      <c r="H48" s="722"/>
      <c r="I48" s="196"/>
      <c r="J48" s="196"/>
      <c r="K48" s="196"/>
    </row>
    <row r="49" spans="1:11" ht="18.75" customHeight="1">
      <c r="A49" s="195"/>
      <c r="B49" s="743"/>
      <c r="C49" s="744"/>
      <c r="D49" s="726" t="s">
        <v>348</v>
      </c>
      <c r="E49" s="726"/>
      <c r="F49" s="726"/>
      <c r="G49" s="749"/>
      <c r="H49" s="750"/>
      <c r="I49" s="196"/>
      <c r="J49" s="196"/>
      <c r="K49" s="196"/>
    </row>
    <row r="50" spans="1:11" ht="18.75" customHeight="1">
      <c r="A50" s="195"/>
      <c r="B50" s="719" t="s">
        <v>331</v>
      </c>
      <c r="C50" s="720"/>
      <c r="D50" s="751" t="s">
        <v>347</v>
      </c>
      <c r="E50" s="751"/>
      <c r="F50" s="751"/>
      <c r="G50" s="749"/>
      <c r="H50" s="750"/>
      <c r="I50" s="200"/>
      <c r="J50" s="201"/>
      <c r="K50" s="201"/>
    </row>
    <row r="51" spans="1:11" ht="18.75" customHeight="1">
      <c r="A51" s="195"/>
      <c r="B51" s="745" t="s">
        <v>377</v>
      </c>
      <c r="C51" s="746"/>
      <c r="D51" s="751" t="s">
        <v>332</v>
      </c>
      <c r="E51" s="751"/>
      <c r="F51" s="751"/>
      <c r="G51" s="184" t="s">
        <v>340</v>
      </c>
      <c r="H51" s="741"/>
      <c r="I51" s="747"/>
      <c r="J51" s="747"/>
      <c r="K51" s="748"/>
    </row>
    <row r="52" spans="1:11" ht="18.75" customHeight="1">
      <c r="A52" s="195"/>
      <c r="B52" s="745"/>
      <c r="C52" s="746"/>
      <c r="D52" s="202"/>
      <c r="E52" s="186" t="s">
        <v>338</v>
      </c>
      <c r="F52" s="701"/>
      <c r="G52" s="701"/>
      <c r="H52" s="184" t="s">
        <v>345</v>
      </c>
      <c r="I52" s="701"/>
      <c r="J52" s="701"/>
      <c r="K52" s="701"/>
    </row>
    <row r="53" spans="1:11" ht="18.75" customHeight="1">
      <c r="A53" s="195"/>
      <c r="B53" s="195"/>
      <c r="C53" s="196"/>
      <c r="D53" s="195"/>
      <c r="E53" s="186" t="s">
        <v>339</v>
      </c>
      <c r="F53" s="357"/>
      <c r="G53" s="171" t="s">
        <v>343</v>
      </c>
      <c r="H53" s="184" t="s">
        <v>341</v>
      </c>
      <c r="I53" s="741"/>
      <c r="J53" s="742"/>
      <c r="K53" s="171" t="s">
        <v>342</v>
      </c>
    </row>
    <row r="54" spans="1:11" ht="18.75" customHeight="1">
      <c r="A54" s="195"/>
      <c r="B54" s="195"/>
      <c r="C54" s="196"/>
      <c r="D54" s="195"/>
      <c r="E54" s="726" t="s">
        <v>337</v>
      </c>
      <c r="F54" s="726"/>
      <c r="G54" s="726"/>
      <c r="H54" s="726"/>
      <c r="I54" s="737"/>
      <c r="J54" s="737"/>
      <c r="K54" s="737"/>
    </row>
    <row r="55" spans="1:11" ht="18.75" customHeight="1">
      <c r="A55" s="195"/>
      <c r="B55" s="195"/>
      <c r="C55" s="196"/>
      <c r="D55" s="195"/>
      <c r="E55" s="727" t="s">
        <v>333</v>
      </c>
      <c r="F55" s="728"/>
      <c r="G55" s="727" t="s">
        <v>335</v>
      </c>
      <c r="H55" s="729"/>
      <c r="I55" s="732"/>
      <c r="J55" s="733"/>
      <c r="K55" s="734"/>
    </row>
    <row r="56" spans="1:11" ht="18.75" customHeight="1">
      <c r="A56" s="445"/>
      <c r="B56" s="445"/>
      <c r="C56" s="446"/>
      <c r="D56" s="445"/>
      <c r="E56" s="447"/>
      <c r="F56" s="198"/>
      <c r="G56" s="267"/>
      <c r="H56" s="718" t="s">
        <v>727</v>
      </c>
      <c r="I56" s="448"/>
      <c r="J56" s="451" t="s">
        <v>725</v>
      </c>
      <c r="K56" s="449" t="s">
        <v>726</v>
      </c>
    </row>
    <row r="57" spans="1:11" ht="18.75" customHeight="1">
      <c r="A57" s="445"/>
      <c r="B57" s="445"/>
      <c r="C57" s="446"/>
      <c r="D57" s="445"/>
      <c r="E57" s="447"/>
      <c r="F57" s="198"/>
      <c r="G57" s="447"/>
      <c r="H57" s="738"/>
      <c r="I57" s="449" t="s">
        <v>724</v>
      </c>
      <c r="J57" s="452"/>
      <c r="K57" s="453"/>
    </row>
    <row r="58" spans="1:11" ht="18.75" customHeight="1">
      <c r="A58" s="445"/>
      <c r="B58" s="445"/>
      <c r="C58" s="446"/>
      <c r="D58" s="445"/>
      <c r="E58" s="447"/>
      <c r="F58" s="198"/>
      <c r="G58" s="447"/>
      <c r="H58" s="738"/>
      <c r="I58" s="450" t="s">
        <v>722</v>
      </c>
      <c r="J58" s="453"/>
      <c r="K58" s="453"/>
    </row>
    <row r="59" spans="1:11" ht="18.75" customHeight="1">
      <c r="A59" s="445"/>
      <c r="B59" s="445"/>
      <c r="C59" s="446"/>
      <c r="D59" s="445"/>
      <c r="E59" s="447"/>
      <c r="F59" s="198"/>
      <c r="G59" s="441"/>
      <c r="H59" s="739"/>
      <c r="I59" s="450" t="s">
        <v>723</v>
      </c>
      <c r="J59" s="453"/>
      <c r="K59" s="453"/>
    </row>
    <row r="60" spans="1:11" ht="18.75" customHeight="1">
      <c r="A60" s="200"/>
      <c r="B60" s="200"/>
      <c r="C60" s="201"/>
      <c r="D60" s="200"/>
      <c r="E60" s="197"/>
      <c r="F60" s="203"/>
      <c r="G60" s="730" t="s">
        <v>334</v>
      </c>
      <c r="H60" s="731"/>
      <c r="I60" s="735"/>
      <c r="J60" s="735"/>
      <c r="K60" s="736"/>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6953125" style="167" customWidth="1"/>
    <col min="2" max="18" width="10" style="167" customWidth="1"/>
    <col min="19" max="16384" width="9" style="167"/>
  </cols>
  <sheetData>
    <row r="1" spans="1:11">
      <c r="A1" s="167" t="s">
        <v>359</v>
      </c>
    </row>
    <row r="2" spans="1:11" ht="18" customHeight="1">
      <c r="A2" s="688" t="s">
        <v>285</v>
      </c>
      <c r="B2" s="688"/>
      <c r="C2" s="688"/>
      <c r="D2" s="688"/>
      <c r="E2" s="688"/>
      <c r="F2" s="688"/>
      <c r="G2" s="688"/>
      <c r="H2" s="688"/>
      <c r="I2" s="688"/>
      <c r="J2" s="688"/>
      <c r="K2" s="688"/>
    </row>
    <row r="5" spans="1:11" ht="18.75" customHeight="1">
      <c r="A5" s="184" t="s">
        <v>86</v>
      </c>
      <c r="B5" s="692" t="s">
        <v>354</v>
      </c>
      <c r="C5" s="692"/>
      <c r="D5" s="692"/>
      <c r="E5" s="692"/>
      <c r="F5" s="692"/>
    </row>
    <row r="6" spans="1:11" ht="18.75" customHeight="1">
      <c r="A6" s="184" t="s">
        <v>360</v>
      </c>
      <c r="B6" s="701"/>
      <c r="C6" s="701"/>
      <c r="D6" s="701"/>
      <c r="E6" s="701"/>
      <c r="F6" s="701"/>
    </row>
    <row r="7" spans="1:11" ht="12" customHeight="1">
      <c r="A7" s="176"/>
      <c r="B7" s="177"/>
      <c r="C7" s="177"/>
      <c r="D7" s="177"/>
      <c r="E7" s="177"/>
      <c r="F7" s="177"/>
    </row>
    <row r="9" spans="1:11">
      <c r="A9" s="692" t="s">
        <v>271</v>
      </c>
      <c r="B9" s="692"/>
      <c r="C9" s="692"/>
      <c r="D9" s="692" t="s">
        <v>312</v>
      </c>
      <c r="E9" s="692"/>
      <c r="F9" s="692"/>
      <c r="G9" s="692" t="s">
        <v>272</v>
      </c>
      <c r="H9" s="692"/>
      <c r="I9" s="692"/>
      <c r="J9" s="692"/>
      <c r="K9" s="692"/>
    </row>
    <row r="10" spans="1:11" ht="18.75" customHeight="1">
      <c r="A10" s="693"/>
      <c r="B10" s="693"/>
      <c r="C10" s="693"/>
      <c r="D10" s="693"/>
      <c r="E10" s="693"/>
      <c r="F10" s="693"/>
      <c r="G10" s="693"/>
      <c r="H10" s="693"/>
      <c r="I10" s="693"/>
      <c r="J10" s="693"/>
      <c r="K10" s="693"/>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690" t="s">
        <v>273</v>
      </c>
      <c r="B15" s="689" t="s">
        <v>286</v>
      </c>
      <c r="C15" s="689"/>
      <c r="D15" s="689"/>
      <c r="E15" s="689"/>
      <c r="F15" s="689"/>
      <c r="G15" s="689" t="s">
        <v>287</v>
      </c>
      <c r="H15" s="689"/>
      <c r="I15" s="689"/>
      <c r="J15" s="689"/>
      <c r="K15" s="689"/>
    </row>
    <row r="16" spans="1:11" ht="18.75" customHeight="1">
      <c r="A16" s="691"/>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694"/>
      <c r="C17" s="694"/>
      <c r="D17" s="694"/>
      <c r="E17" s="694"/>
      <c r="F17" s="694"/>
      <c r="G17" s="721"/>
      <c r="H17" s="740"/>
      <c r="I17" s="740"/>
      <c r="J17" s="740"/>
      <c r="K17" s="722"/>
    </row>
    <row r="18" spans="1:11">
      <c r="A18" s="689" t="s">
        <v>383</v>
      </c>
      <c r="B18" s="689" t="s">
        <v>283</v>
      </c>
      <c r="C18" s="689"/>
      <c r="D18" s="689"/>
      <c r="E18" s="689"/>
      <c r="F18" s="689"/>
      <c r="G18" s="689" t="s">
        <v>284</v>
      </c>
      <c r="H18" s="689"/>
      <c r="I18" s="689"/>
      <c r="J18" s="689"/>
      <c r="K18" s="689"/>
    </row>
    <row r="19" spans="1:11" ht="18.75" customHeight="1">
      <c r="A19" s="689"/>
      <c r="B19" s="694"/>
      <c r="C19" s="694"/>
      <c r="D19" s="704" t="s">
        <v>314</v>
      </c>
      <c r="E19" s="705"/>
      <c r="F19" s="349"/>
      <c r="G19" s="694"/>
      <c r="H19" s="694"/>
      <c r="I19" s="704" t="s">
        <v>314</v>
      </c>
      <c r="J19" s="705"/>
      <c r="K19" s="349"/>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293</v>
      </c>
      <c r="B22" s="184" t="s">
        <v>294</v>
      </c>
      <c r="C22" s="692" t="s">
        <v>295</v>
      </c>
      <c r="D22" s="692"/>
      <c r="E22" s="692"/>
      <c r="F22" s="692"/>
      <c r="G22" s="692"/>
      <c r="H22" s="692"/>
      <c r="I22" s="692"/>
      <c r="J22" s="692"/>
      <c r="K22" s="692"/>
    </row>
    <row r="23" spans="1:11">
      <c r="A23" s="717"/>
      <c r="B23" s="694"/>
      <c r="C23" s="184" t="s">
        <v>296</v>
      </c>
      <c r="D23" s="184" t="s">
        <v>297</v>
      </c>
      <c r="E23" s="184" t="s">
        <v>298</v>
      </c>
      <c r="F23" s="702" t="s">
        <v>291</v>
      </c>
      <c r="G23" s="703"/>
      <c r="H23" s="689" t="s">
        <v>299</v>
      </c>
      <c r="I23" s="689"/>
      <c r="J23" s="689"/>
      <c r="K23" s="689"/>
    </row>
    <row r="24" spans="1:11" ht="18.75" customHeight="1">
      <c r="A24" s="717"/>
      <c r="B24" s="694"/>
      <c r="C24" s="350"/>
      <c r="D24" s="351"/>
      <c r="E24" s="352"/>
      <c r="F24" s="701"/>
      <c r="G24" s="701"/>
      <c r="H24" s="173" t="s">
        <v>300</v>
      </c>
      <c r="I24" s="353"/>
      <c r="J24" s="173" t="s">
        <v>301</v>
      </c>
      <c r="K24" s="354"/>
    </row>
    <row r="25" spans="1:11" ht="18.75" customHeight="1">
      <c r="A25" s="717"/>
      <c r="B25" s="694"/>
      <c r="C25" s="350"/>
      <c r="D25" s="351"/>
      <c r="E25" s="352"/>
      <c r="F25" s="701"/>
      <c r="G25" s="701"/>
      <c r="H25" s="173" t="s">
        <v>300</v>
      </c>
      <c r="I25" s="353"/>
      <c r="J25" s="173" t="s">
        <v>301</v>
      </c>
      <c r="K25" s="354"/>
    </row>
    <row r="28" spans="1:11">
      <c r="A28" s="167" t="s">
        <v>316</v>
      </c>
    </row>
    <row r="29" spans="1:11" ht="3.75" customHeight="1"/>
    <row r="30" spans="1:11" ht="13.5" customHeight="1">
      <c r="A30" s="697" t="s">
        <v>63</v>
      </c>
      <c r="B30" s="698" t="s">
        <v>362</v>
      </c>
      <c r="C30" s="699"/>
      <c r="D30" s="699"/>
      <c r="E30" s="699"/>
      <c r="F30" s="699"/>
      <c r="G30" s="700"/>
      <c r="H30" s="698" t="s">
        <v>363</v>
      </c>
      <c r="I30" s="700"/>
      <c r="J30" s="755" t="s">
        <v>282</v>
      </c>
      <c r="K30" s="756"/>
    </row>
    <row r="31" spans="1:11" ht="24">
      <c r="A31" s="696"/>
      <c r="B31" s="185" t="s">
        <v>274</v>
      </c>
      <c r="C31" s="185" t="s">
        <v>275</v>
      </c>
      <c r="D31" s="185" t="s">
        <v>277</v>
      </c>
      <c r="E31" s="185" t="s">
        <v>278</v>
      </c>
      <c r="F31" s="185" t="s">
        <v>276</v>
      </c>
      <c r="G31" s="185" t="s">
        <v>279</v>
      </c>
      <c r="H31" s="172" t="s">
        <v>289</v>
      </c>
      <c r="I31" s="170" t="s">
        <v>280</v>
      </c>
      <c r="J31" s="757"/>
      <c r="K31" s="758"/>
    </row>
    <row r="32" spans="1:11" ht="18.75" customHeight="1">
      <c r="A32" s="184" t="s">
        <v>637</v>
      </c>
      <c r="B32" s="351"/>
      <c r="C32" s="351"/>
      <c r="D32" s="351"/>
      <c r="E32" s="351"/>
      <c r="F32" s="351"/>
      <c r="G32" s="351"/>
      <c r="H32" s="351"/>
      <c r="I32" s="351"/>
      <c r="J32" s="759" t="str">
        <f>IF(SUM(B32:I32)=0,"",SUM(B32:I32))</f>
        <v/>
      </c>
      <c r="K32" s="760"/>
    </row>
    <row r="33" spans="1:11" ht="15" customHeight="1">
      <c r="A33" s="689" t="s">
        <v>638</v>
      </c>
      <c r="B33" s="454"/>
      <c r="C33" s="454"/>
      <c r="D33" s="454"/>
      <c r="E33" s="454"/>
      <c r="F33" s="454"/>
      <c r="G33" s="454"/>
      <c r="H33" s="454"/>
      <c r="I33" s="454"/>
      <c r="J33" s="766" t="str">
        <f>IF(SUM(B33:I33)=0,"",SUM(B33:I33))</f>
        <v/>
      </c>
      <c r="K33" s="767"/>
    </row>
    <row r="34" spans="1:11" ht="15" customHeight="1">
      <c r="A34" s="689"/>
      <c r="B34" s="356"/>
      <c r="C34" s="356"/>
      <c r="D34" s="356"/>
      <c r="E34" s="356"/>
      <c r="F34" s="356"/>
      <c r="G34" s="356"/>
      <c r="H34" s="356"/>
      <c r="I34" s="356"/>
      <c r="J34" s="768" t="str">
        <f>IF(SUM(B34:I34)=0,"",SUM(B34:I34))</f>
        <v/>
      </c>
      <c r="K34" s="769"/>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355</v>
      </c>
    </row>
    <row r="46" spans="1:11" ht="3.75" customHeight="1"/>
    <row r="47" spans="1:11" ht="18.75" customHeight="1">
      <c r="A47" s="706" t="s">
        <v>356</v>
      </c>
      <c r="B47" s="707"/>
      <c r="C47" s="721"/>
      <c r="D47" s="740"/>
      <c r="E47" s="740"/>
      <c r="F47" s="740"/>
      <c r="G47" s="740"/>
      <c r="H47" s="722"/>
      <c r="I47" s="196"/>
      <c r="J47" s="196"/>
      <c r="K47" s="196"/>
    </row>
    <row r="48" spans="1:11" ht="18.75" customHeight="1">
      <c r="A48" s="761" t="s">
        <v>361</v>
      </c>
      <c r="B48" s="762"/>
      <c r="C48" s="762"/>
      <c r="D48" s="762"/>
      <c r="E48" s="763"/>
      <c r="F48" s="721"/>
      <c r="G48" s="740"/>
      <c r="H48" s="722"/>
    </row>
    <row r="49" spans="1:11" ht="18.75" customHeight="1">
      <c r="A49" s="764" t="s">
        <v>357</v>
      </c>
      <c r="B49" s="765"/>
      <c r="C49" s="722"/>
      <c r="D49" s="694"/>
      <c r="E49" s="694"/>
      <c r="F49" s="770"/>
      <c r="G49" s="770"/>
      <c r="H49" s="770"/>
    </row>
    <row r="50" spans="1:11" ht="7.5" customHeight="1"/>
    <row r="51" spans="1:11">
      <c r="A51" s="167" t="s">
        <v>358</v>
      </c>
    </row>
    <row r="52" spans="1:11" ht="18.75" customHeight="1">
      <c r="A52" s="708"/>
      <c r="B52" s="709"/>
      <c r="C52" s="709"/>
      <c r="D52" s="709"/>
      <c r="E52" s="709"/>
      <c r="F52" s="709"/>
      <c r="G52" s="709"/>
      <c r="H52" s="709"/>
      <c r="I52" s="709"/>
      <c r="J52" s="709"/>
      <c r="K52" s="710"/>
    </row>
    <row r="53" spans="1:11" ht="18.75" customHeight="1">
      <c r="A53" s="711"/>
      <c r="B53" s="712"/>
      <c r="C53" s="712"/>
      <c r="D53" s="712"/>
      <c r="E53" s="712"/>
      <c r="F53" s="712"/>
      <c r="G53" s="712"/>
      <c r="H53" s="712"/>
      <c r="I53" s="712"/>
      <c r="J53" s="712"/>
      <c r="K53" s="713"/>
    </row>
    <row r="54" spans="1:11" ht="18.75" customHeight="1">
      <c r="A54" s="711"/>
      <c r="B54" s="712"/>
      <c r="C54" s="712"/>
      <c r="D54" s="712"/>
      <c r="E54" s="712"/>
      <c r="F54" s="712"/>
      <c r="G54" s="712"/>
      <c r="H54" s="712"/>
      <c r="I54" s="712"/>
      <c r="J54" s="712"/>
      <c r="K54" s="713"/>
    </row>
    <row r="55" spans="1:11" ht="18.75" customHeight="1">
      <c r="A55" s="714"/>
      <c r="B55" s="715"/>
      <c r="C55" s="715"/>
      <c r="D55" s="715"/>
      <c r="E55" s="715"/>
      <c r="F55" s="715"/>
      <c r="G55" s="715"/>
      <c r="H55" s="715"/>
      <c r="I55" s="715"/>
      <c r="J55" s="715"/>
      <c r="K55" s="716"/>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6953125" style="167" customWidth="1"/>
    <col min="2" max="18" width="10" style="167" customWidth="1"/>
    <col min="19" max="16384" width="9" style="167"/>
  </cols>
  <sheetData>
    <row r="1" spans="1:11">
      <c r="A1" s="167" t="s">
        <v>380</v>
      </c>
    </row>
    <row r="2" spans="1:11" ht="18" customHeight="1">
      <c r="A2" s="688" t="s">
        <v>285</v>
      </c>
      <c r="B2" s="688"/>
      <c r="C2" s="688"/>
      <c r="D2" s="688"/>
      <c r="E2" s="688"/>
      <c r="F2" s="688"/>
      <c r="G2" s="688"/>
      <c r="H2" s="688"/>
      <c r="I2" s="688"/>
      <c r="J2" s="688"/>
      <c r="K2" s="688"/>
    </row>
    <row r="5" spans="1:11" ht="18.75" customHeight="1">
      <c r="A5" s="187" t="s">
        <v>86</v>
      </c>
      <c r="B5" s="692" t="s">
        <v>364</v>
      </c>
      <c r="C5" s="692"/>
      <c r="D5" s="692"/>
      <c r="E5" s="692"/>
      <c r="F5" s="692"/>
    </row>
    <row r="6" spans="1:11" ht="12" customHeight="1">
      <c r="A6" s="194"/>
      <c r="B6" s="177"/>
      <c r="C6" s="177"/>
      <c r="D6" s="177"/>
      <c r="E6" s="177"/>
      <c r="F6" s="177"/>
    </row>
    <row r="8" spans="1:11">
      <c r="A8" s="692" t="s">
        <v>365</v>
      </c>
      <c r="B8" s="692"/>
      <c r="C8" s="692"/>
      <c r="D8" s="692" t="s">
        <v>366</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c r="A17" s="718" t="s">
        <v>292</v>
      </c>
      <c r="B17" s="689" t="s">
        <v>290</v>
      </c>
      <c r="C17" s="689"/>
      <c r="D17" s="689"/>
      <c r="E17" s="689"/>
      <c r="F17" s="689"/>
      <c r="G17" s="689" t="s">
        <v>291</v>
      </c>
      <c r="H17" s="689"/>
      <c r="I17" s="689"/>
      <c r="J17" s="689"/>
      <c r="K17" s="689"/>
    </row>
    <row r="18" spans="1:11" ht="18.75" customHeight="1">
      <c r="A18" s="691"/>
      <c r="B18" s="694"/>
      <c r="C18" s="694"/>
      <c r="D18" s="694"/>
      <c r="E18" s="694"/>
      <c r="F18" s="694"/>
      <c r="G18" s="694"/>
      <c r="H18" s="694"/>
      <c r="I18" s="694"/>
      <c r="J18" s="694"/>
      <c r="K18" s="694"/>
    </row>
    <row r="21" spans="1:11">
      <c r="A21" s="167" t="s">
        <v>316</v>
      </c>
    </row>
    <row r="22" spans="1:11" ht="3.75" customHeight="1"/>
    <row r="23" spans="1:11">
      <c r="A23" s="697" t="s">
        <v>63</v>
      </c>
      <c r="B23" s="698" t="s">
        <v>367</v>
      </c>
      <c r="C23" s="699"/>
      <c r="D23" s="699"/>
      <c r="E23" s="699"/>
      <c r="F23" s="699"/>
      <c r="G23" s="699"/>
      <c r="H23" s="699"/>
      <c r="I23" s="700"/>
      <c r="J23" s="695" t="s">
        <v>368</v>
      </c>
      <c r="K23" s="697" t="s">
        <v>282</v>
      </c>
    </row>
    <row r="24" spans="1:11">
      <c r="A24" s="696"/>
      <c r="B24" s="190" t="s">
        <v>369</v>
      </c>
      <c r="C24" s="190" t="s">
        <v>274</v>
      </c>
      <c r="D24" s="190" t="s">
        <v>370</v>
      </c>
      <c r="E24" s="190" t="s">
        <v>371</v>
      </c>
      <c r="F24" s="190" t="s">
        <v>372</v>
      </c>
      <c r="G24" s="190" t="s">
        <v>374</v>
      </c>
      <c r="H24" s="172" t="s">
        <v>373</v>
      </c>
      <c r="I24" s="207" t="s">
        <v>276</v>
      </c>
      <c r="J24" s="696"/>
      <c r="K24" s="696"/>
    </row>
    <row r="25" spans="1:11" ht="15" customHeight="1">
      <c r="A25" s="689" t="s">
        <v>638</v>
      </c>
      <c r="B25" s="454"/>
      <c r="C25" s="454"/>
      <c r="D25" s="454"/>
      <c r="E25" s="454"/>
      <c r="F25" s="454"/>
      <c r="G25" s="454"/>
      <c r="H25" s="454"/>
      <c r="I25" s="454"/>
      <c r="J25" s="454"/>
      <c r="K25" s="179" t="str">
        <f t="shared" ref="K25:K26" si="0">IF(SUM(B25:J25)=0,"",SUM(B25:J25))</f>
        <v/>
      </c>
    </row>
    <row r="26" spans="1:11" ht="15" customHeight="1">
      <c r="A26" s="689"/>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08"/>
      <c r="B31" s="709"/>
      <c r="C31" s="709"/>
      <c r="D31" s="709"/>
      <c r="E31" s="709"/>
      <c r="F31" s="709"/>
      <c r="G31" s="709"/>
      <c r="H31" s="709"/>
      <c r="I31" s="709"/>
      <c r="J31" s="709"/>
      <c r="K31" s="710"/>
    </row>
    <row r="32" spans="1:11" ht="18.75" customHeight="1">
      <c r="A32" s="711"/>
      <c r="B32" s="712"/>
      <c r="C32" s="712"/>
      <c r="D32" s="712"/>
      <c r="E32" s="712"/>
      <c r="F32" s="712"/>
      <c r="G32" s="712"/>
      <c r="H32" s="712"/>
      <c r="I32" s="712"/>
      <c r="J32" s="712"/>
      <c r="K32" s="713"/>
    </row>
    <row r="33" spans="1:11" ht="18.75" customHeight="1">
      <c r="A33" s="714"/>
      <c r="B33" s="715"/>
      <c r="C33" s="715"/>
      <c r="D33" s="715"/>
      <c r="E33" s="715"/>
      <c r="F33" s="715"/>
      <c r="G33" s="715"/>
      <c r="H33" s="715"/>
      <c r="I33" s="715"/>
      <c r="J33" s="715"/>
      <c r="K33" s="716"/>
    </row>
    <row r="36" spans="1:11">
      <c r="A36" s="167" t="s">
        <v>329</v>
      </c>
    </row>
    <row r="37" spans="1:11" ht="3.75" customHeight="1"/>
    <row r="38" spans="1:11" ht="18.75" customHeight="1">
      <c r="A38" s="706" t="s">
        <v>313</v>
      </c>
      <c r="B38" s="707"/>
      <c r="C38" s="723"/>
      <c r="D38" s="724"/>
      <c r="E38" s="724"/>
      <c r="F38" s="724"/>
      <c r="G38" s="724"/>
      <c r="H38" s="725"/>
      <c r="I38" s="175"/>
      <c r="J38" s="175"/>
      <c r="K38" s="175"/>
    </row>
    <row r="39" spans="1:11" ht="18.75" customHeight="1">
      <c r="A39" s="755" t="s">
        <v>346</v>
      </c>
      <c r="B39" s="756"/>
      <c r="C39" s="752"/>
      <c r="D39" s="753"/>
      <c r="E39" s="753"/>
      <c r="F39" s="753"/>
      <c r="G39" s="753"/>
      <c r="H39" s="754"/>
      <c r="I39" s="196"/>
      <c r="J39" s="196"/>
      <c r="K39" s="196"/>
    </row>
    <row r="40" spans="1:11" ht="18.75" customHeight="1">
      <c r="A40" s="202"/>
      <c r="B40" s="719" t="s">
        <v>330</v>
      </c>
      <c r="C40" s="720"/>
      <c r="D40" s="726" t="s">
        <v>344</v>
      </c>
      <c r="E40" s="726"/>
      <c r="F40" s="726"/>
      <c r="G40" s="721"/>
      <c r="H40" s="722"/>
      <c r="I40" s="196"/>
      <c r="J40" s="196"/>
      <c r="K40" s="196"/>
    </row>
    <row r="41" spans="1:11" ht="18.75" customHeight="1">
      <c r="A41" s="195"/>
      <c r="B41" s="743"/>
      <c r="C41" s="744"/>
      <c r="D41" s="726" t="s">
        <v>348</v>
      </c>
      <c r="E41" s="726"/>
      <c r="F41" s="726"/>
      <c r="G41" s="749"/>
      <c r="H41" s="750"/>
      <c r="I41" s="196"/>
      <c r="J41" s="196"/>
      <c r="K41" s="196"/>
    </row>
    <row r="42" spans="1:11" ht="18.75" customHeight="1">
      <c r="A42" s="195"/>
      <c r="B42" s="719" t="s">
        <v>331</v>
      </c>
      <c r="C42" s="720"/>
      <c r="D42" s="751" t="s">
        <v>347</v>
      </c>
      <c r="E42" s="751"/>
      <c r="F42" s="751"/>
      <c r="G42" s="749"/>
      <c r="H42" s="750"/>
      <c r="I42" s="200"/>
      <c r="J42" s="201"/>
      <c r="K42" s="201"/>
    </row>
    <row r="43" spans="1:11" ht="18.75" customHeight="1">
      <c r="A43" s="195"/>
      <c r="B43" s="745" t="s">
        <v>377</v>
      </c>
      <c r="C43" s="746"/>
      <c r="D43" s="751" t="s">
        <v>332</v>
      </c>
      <c r="E43" s="751"/>
      <c r="F43" s="751"/>
      <c r="G43" s="187" t="s">
        <v>340</v>
      </c>
      <c r="H43" s="741"/>
      <c r="I43" s="747"/>
      <c r="J43" s="747"/>
      <c r="K43" s="748"/>
    </row>
    <row r="44" spans="1:11" ht="18.75" customHeight="1">
      <c r="A44" s="195"/>
      <c r="B44" s="745"/>
      <c r="C44" s="746"/>
      <c r="D44" s="202"/>
      <c r="E44" s="189" t="s">
        <v>338</v>
      </c>
      <c r="F44" s="701"/>
      <c r="G44" s="701"/>
      <c r="H44" s="187" t="s">
        <v>345</v>
      </c>
      <c r="I44" s="701"/>
      <c r="J44" s="701"/>
      <c r="K44" s="701"/>
    </row>
    <row r="45" spans="1:11" ht="18.75" customHeight="1">
      <c r="A45" s="195"/>
      <c r="B45" s="195"/>
      <c r="C45" s="196"/>
      <c r="D45" s="195"/>
      <c r="E45" s="189" t="s">
        <v>288</v>
      </c>
      <c r="F45" s="357"/>
      <c r="G45" s="171" t="s">
        <v>343</v>
      </c>
      <c r="H45" s="187" t="s">
        <v>341</v>
      </c>
      <c r="I45" s="741"/>
      <c r="J45" s="742"/>
      <c r="K45" s="171" t="s">
        <v>342</v>
      </c>
    </row>
    <row r="46" spans="1:11" ht="18.75" customHeight="1">
      <c r="A46" s="195"/>
      <c r="B46" s="195"/>
      <c r="C46" s="196"/>
      <c r="D46" s="195"/>
      <c r="E46" s="726" t="s">
        <v>375</v>
      </c>
      <c r="F46" s="726"/>
      <c r="G46" s="726"/>
      <c r="H46" s="726"/>
      <c r="I46" s="737"/>
      <c r="J46" s="737"/>
      <c r="K46" s="737"/>
    </row>
    <row r="47" spans="1:11" ht="18.75" customHeight="1">
      <c r="A47" s="195"/>
      <c r="B47" s="195"/>
      <c r="C47" s="196"/>
      <c r="D47" s="195"/>
      <c r="E47" s="727" t="s">
        <v>376</v>
      </c>
      <c r="F47" s="728"/>
      <c r="G47" s="727" t="s">
        <v>335</v>
      </c>
      <c r="H47" s="729"/>
      <c r="I47" s="732"/>
      <c r="J47" s="733"/>
      <c r="K47" s="734"/>
    </row>
    <row r="48" spans="1:11" ht="18.75" customHeight="1">
      <c r="A48" s="445"/>
      <c r="B48" s="445"/>
      <c r="C48" s="446"/>
      <c r="D48" s="445"/>
      <c r="E48" s="447"/>
      <c r="F48" s="198"/>
      <c r="G48" s="267"/>
      <c r="H48" s="718" t="s">
        <v>727</v>
      </c>
      <c r="I48" s="448"/>
      <c r="J48" s="451" t="s">
        <v>725</v>
      </c>
      <c r="K48" s="449" t="s">
        <v>726</v>
      </c>
    </row>
    <row r="49" spans="1:11" ht="18.75" customHeight="1">
      <c r="A49" s="445"/>
      <c r="B49" s="445"/>
      <c r="C49" s="446"/>
      <c r="D49" s="445"/>
      <c r="E49" s="447"/>
      <c r="F49" s="198"/>
      <c r="G49" s="447"/>
      <c r="H49" s="738"/>
      <c r="I49" s="449" t="s">
        <v>724</v>
      </c>
      <c r="J49" s="452"/>
      <c r="K49" s="453"/>
    </row>
    <row r="50" spans="1:11" ht="18.75" customHeight="1">
      <c r="A50" s="445"/>
      <c r="B50" s="445"/>
      <c r="C50" s="446"/>
      <c r="D50" s="445"/>
      <c r="E50" s="447"/>
      <c r="F50" s="198"/>
      <c r="G50" s="447"/>
      <c r="H50" s="738"/>
      <c r="I50" s="450" t="s">
        <v>722</v>
      </c>
      <c r="J50" s="453"/>
      <c r="K50" s="453"/>
    </row>
    <row r="51" spans="1:11" ht="18.75" customHeight="1">
      <c r="A51" s="445"/>
      <c r="B51" s="445"/>
      <c r="C51" s="446"/>
      <c r="D51" s="445"/>
      <c r="E51" s="447"/>
      <c r="F51" s="198"/>
      <c r="G51" s="441"/>
      <c r="H51" s="739"/>
      <c r="I51" s="450" t="s">
        <v>723</v>
      </c>
      <c r="J51" s="453"/>
      <c r="K51" s="453"/>
    </row>
    <row r="52" spans="1:11" ht="18.75" customHeight="1">
      <c r="A52" s="200"/>
      <c r="B52" s="200"/>
      <c r="C52" s="201"/>
      <c r="D52" s="200"/>
      <c r="E52" s="197"/>
      <c r="F52" s="203"/>
      <c r="G52" s="730" t="s">
        <v>334</v>
      </c>
      <c r="H52" s="731"/>
      <c r="I52" s="735"/>
      <c r="J52" s="735"/>
      <c r="K52" s="736"/>
    </row>
    <row r="53" spans="1:11" ht="6.75" customHeight="1"/>
    <row r="54" spans="1:11">
      <c r="A54" s="167" t="s">
        <v>378</v>
      </c>
    </row>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4"/>
      <c r="B57" s="715"/>
      <c r="C57" s="715"/>
      <c r="D57" s="715"/>
      <c r="E57" s="715"/>
      <c r="F57" s="715"/>
      <c r="G57" s="715"/>
      <c r="H57" s="715"/>
      <c r="I57" s="715"/>
      <c r="J57" s="715"/>
      <c r="K57" s="716"/>
    </row>
    <row r="59" spans="1:11">
      <c r="A59" s="167" t="s">
        <v>379</v>
      </c>
    </row>
    <row r="60" spans="1:11" ht="18.75" customHeight="1">
      <c r="A60" s="708"/>
      <c r="B60" s="709"/>
      <c r="C60" s="709"/>
      <c r="D60" s="709"/>
      <c r="E60" s="709"/>
      <c r="F60" s="709"/>
      <c r="G60" s="709"/>
      <c r="H60" s="709"/>
      <c r="I60" s="709"/>
      <c r="J60" s="709"/>
      <c r="K60" s="710"/>
    </row>
    <row r="61" spans="1:11" ht="18.75" customHeight="1">
      <c r="A61" s="711"/>
      <c r="B61" s="712"/>
      <c r="C61" s="712"/>
      <c r="D61" s="712"/>
      <c r="E61" s="712"/>
      <c r="F61" s="712"/>
      <c r="G61" s="712"/>
      <c r="H61" s="712"/>
      <c r="I61" s="712"/>
      <c r="J61" s="712"/>
      <c r="K61" s="713"/>
    </row>
    <row r="62" spans="1:11" ht="18.75" customHeight="1">
      <c r="A62" s="714"/>
      <c r="B62" s="715"/>
      <c r="C62" s="715"/>
      <c r="D62" s="715"/>
      <c r="E62" s="715"/>
      <c r="F62" s="715"/>
      <c r="G62" s="715"/>
      <c r="H62" s="715"/>
      <c r="I62" s="715"/>
      <c r="J62" s="715"/>
      <c r="K62" s="716"/>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6953125" style="167" customWidth="1"/>
    <col min="2" max="18" width="10" style="167" customWidth="1"/>
    <col min="19" max="16384" width="9" style="167"/>
  </cols>
  <sheetData>
    <row r="1" spans="1:11">
      <c r="A1" s="167" t="s">
        <v>381</v>
      </c>
    </row>
    <row r="2" spans="1:11" ht="18" customHeight="1">
      <c r="A2" s="688" t="s">
        <v>285</v>
      </c>
      <c r="B2" s="688"/>
      <c r="C2" s="688"/>
      <c r="D2" s="688"/>
      <c r="E2" s="688"/>
      <c r="F2" s="688"/>
      <c r="G2" s="688"/>
      <c r="H2" s="688"/>
      <c r="I2" s="688"/>
      <c r="J2" s="688"/>
      <c r="K2" s="688"/>
    </row>
    <row r="5" spans="1:11" ht="18.75" customHeight="1">
      <c r="A5" s="187" t="s">
        <v>86</v>
      </c>
      <c r="B5" s="692" t="s">
        <v>382</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689" t="s">
        <v>384</v>
      </c>
      <c r="C18" s="689"/>
      <c r="D18" s="689"/>
      <c r="E18" s="689"/>
      <c r="F18" s="689"/>
      <c r="G18" s="689" t="s">
        <v>385</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4" spans="1:11" ht="7.5" customHeight="1"/>
    <row r="25" spans="1:11" ht="7.5" customHeight="1"/>
    <row r="26" spans="1:11">
      <c r="A26" s="167" t="s">
        <v>316</v>
      </c>
    </row>
    <row r="27" spans="1:11" ht="3.75" customHeight="1"/>
    <row r="28" spans="1:11">
      <c r="A28" s="697" t="s">
        <v>63</v>
      </c>
      <c r="B28" s="706" t="s">
        <v>504</v>
      </c>
      <c r="C28" s="707"/>
      <c r="D28" s="706" t="s">
        <v>505</v>
      </c>
      <c r="E28" s="795"/>
      <c r="F28" s="707"/>
      <c r="G28" s="706" t="s">
        <v>506</v>
      </c>
      <c r="H28" s="795"/>
      <c r="I28" s="795"/>
      <c r="J28" s="795"/>
      <c r="K28" s="707"/>
    </row>
    <row r="29" spans="1:11">
      <c r="A29" s="696"/>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689" t="s">
        <v>638</v>
      </c>
      <c r="B31" s="454"/>
      <c r="C31" s="454"/>
      <c r="D31" s="454"/>
      <c r="E31" s="454"/>
      <c r="F31" s="454"/>
      <c r="G31" s="454"/>
      <c r="H31" s="454"/>
      <c r="I31" s="454"/>
      <c r="J31" s="454"/>
      <c r="K31" s="454"/>
    </row>
    <row r="32" spans="1:11" ht="15" customHeight="1">
      <c r="A32" s="689"/>
      <c r="B32" s="356"/>
      <c r="C32" s="356"/>
      <c r="D32" s="356"/>
      <c r="E32" s="360"/>
      <c r="F32" s="360"/>
      <c r="G32" s="360"/>
      <c r="H32" s="360"/>
      <c r="I32" s="360"/>
      <c r="J32" s="360"/>
      <c r="K32" s="360"/>
    </row>
    <row r="33" spans="1:13">
      <c r="A33" s="697" t="s">
        <v>63</v>
      </c>
      <c r="B33" s="697" t="s">
        <v>389</v>
      </c>
      <c r="C33" s="697" t="s">
        <v>396</v>
      </c>
      <c r="D33" s="697" t="s">
        <v>279</v>
      </c>
      <c r="E33" s="697" t="s">
        <v>282</v>
      </c>
      <c r="F33" s="792" t="s">
        <v>397</v>
      </c>
      <c r="G33" s="792"/>
      <c r="H33" s="792"/>
      <c r="I33" s="792"/>
      <c r="J33" s="792"/>
      <c r="K33" s="792"/>
    </row>
    <row r="34" spans="1:13">
      <c r="A34" s="696"/>
      <c r="B34" s="696"/>
      <c r="C34" s="696"/>
      <c r="D34" s="696"/>
      <c r="E34" s="696"/>
      <c r="F34" s="792" t="s">
        <v>390</v>
      </c>
      <c r="G34" s="792"/>
      <c r="H34" s="792"/>
      <c r="I34" s="792" t="s">
        <v>279</v>
      </c>
      <c r="J34" s="792"/>
      <c r="K34" s="792"/>
    </row>
    <row r="35" spans="1:13" ht="18.75" customHeight="1">
      <c r="A35" s="187" t="s">
        <v>637</v>
      </c>
      <c r="B35" s="351"/>
      <c r="C35" s="351"/>
      <c r="D35" s="361"/>
      <c r="E35" s="208" t="str">
        <f>IF(SUM(B30:K30)+SUM(B35:D35)=0,"",SUM(B30:K30)+SUM(B35:D35))</f>
        <v/>
      </c>
      <c r="F35" s="793"/>
      <c r="G35" s="793"/>
      <c r="H35" s="793"/>
      <c r="I35" s="794"/>
      <c r="J35" s="794"/>
      <c r="K35" s="794"/>
    </row>
    <row r="36" spans="1:13" ht="15" customHeight="1">
      <c r="A36" s="689" t="s">
        <v>638</v>
      </c>
      <c r="B36" s="454"/>
      <c r="C36" s="454"/>
      <c r="D36" s="454"/>
      <c r="E36" s="209" t="str">
        <f>IF(SUM(B31:K31)+SUM(B36:D36)=0,"",SUM(B31:K31)+SUM(B36:D36))</f>
        <v/>
      </c>
      <c r="F36" s="793"/>
      <c r="G36" s="793"/>
      <c r="H36" s="793"/>
      <c r="I36" s="794"/>
      <c r="J36" s="794"/>
      <c r="K36" s="794"/>
    </row>
    <row r="37" spans="1:13" ht="15" customHeight="1">
      <c r="A37" s="689"/>
      <c r="B37" s="356"/>
      <c r="C37" s="356"/>
      <c r="D37" s="362"/>
      <c r="E37" s="210" t="str">
        <f>IF(SUM(B32:K32)+SUM(B37:D37)=0,"",SUM(B32:K32)+SUM(B37:D37))</f>
        <v/>
      </c>
      <c r="F37" s="793"/>
      <c r="G37" s="793"/>
      <c r="H37" s="793"/>
      <c r="I37" s="794"/>
      <c r="J37" s="794"/>
      <c r="K37" s="794"/>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80" t="s">
        <v>399</v>
      </c>
      <c r="B42" s="781"/>
      <c r="C42" s="781"/>
      <c r="D42" s="782"/>
      <c r="E42" s="772" t="s">
        <v>403</v>
      </c>
      <c r="F42" s="773"/>
      <c r="G42" s="773"/>
      <c r="H42" s="774"/>
      <c r="I42" s="787" t="s">
        <v>282</v>
      </c>
      <c r="J42" s="235"/>
      <c r="K42" s="240"/>
    </row>
    <row r="43" spans="1:13" ht="15" customHeight="1">
      <c r="A43" s="783"/>
      <c r="B43" s="784"/>
      <c r="C43" s="784"/>
      <c r="D43" s="785"/>
      <c r="E43" s="790" t="s">
        <v>400</v>
      </c>
      <c r="F43" s="234"/>
      <c r="G43" s="790" t="s">
        <v>401</v>
      </c>
      <c r="H43" s="239"/>
      <c r="I43" s="788"/>
      <c r="J43" s="235"/>
      <c r="K43" s="240"/>
    </row>
    <row r="44" spans="1:13" ht="27" customHeight="1">
      <c r="A44" s="743"/>
      <c r="B44" s="786"/>
      <c r="C44" s="786"/>
      <c r="D44" s="744"/>
      <c r="E44" s="791"/>
      <c r="F44" s="243" t="s">
        <v>404</v>
      </c>
      <c r="G44" s="791"/>
      <c r="H44" s="251" t="s">
        <v>404</v>
      </c>
      <c r="I44" s="789"/>
      <c r="J44" s="235"/>
      <c r="K44" s="240"/>
    </row>
    <row r="45" spans="1:13" ht="15" customHeight="1">
      <c r="A45" s="775"/>
      <c r="B45" s="775"/>
      <c r="C45" s="775"/>
      <c r="D45" s="775"/>
      <c r="E45" s="363"/>
      <c r="F45" s="333" t="str">
        <f>L45</f>
        <v/>
      </c>
      <c r="G45" s="515"/>
      <c r="H45" s="334" t="str">
        <f>M45</f>
        <v/>
      </c>
      <c r="I45" s="250" t="str">
        <f>IF(E45+G45=0,"",F45+H45)</f>
        <v/>
      </c>
      <c r="J45" s="240"/>
      <c r="K45" s="240"/>
      <c r="L45" s="167" t="str">
        <f>IF(E45="","",ROUND(E45/12,2))</f>
        <v/>
      </c>
      <c r="M45" s="167" t="str">
        <f>IF(G45="","",ROUND(G45/12,2))</f>
        <v/>
      </c>
    </row>
    <row r="46" spans="1:13" ht="15" customHeight="1">
      <c r="A46" s="775"/>
      <c r="B46" s="775"/>
      <c r="C46" s="775"/>
      <c r="D46" s="775"/>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75"/>
      <c r="B47" s="775"/>
      <c r="C47" s="775"/>
      <c r="D47" s="775"/>
      <c r="E47" s="363"/>
      <c r="F47" s="333" t="str">
        <f t="shared" si="0"/>
        <v/>
      </c>
      <c r="G47" s="515"/>
      <c r="H47" s="334" t="str">
        <f t="shared" si="1"/>
        <v/>
      </c>
      <c r="I47" s="250" t="str">
        <f t="shared" si="2"/>
        <v/>
      </c>
      <c r="J47" s="240"/>
      <c r="K47" s="240"/>
      <c r="L47" s="167" t="str">
        <f t="shared" si="3"/>
        <v/>
      </c>
      <c r="M47" s="167" t="str">
        <f t="shared" si="4"/>
        <v/>
      </c>
    </row>
    <row r="48" spans="1:13" ht="15" customHeight="1">
      <c r="A48" s="775"/>
      <c r="B48" s="775"/>
      <c r="C48" s="775"/>
      <c r="D48" s="775"/>
      <c r="E48" s="363"/>
      <c r="F48" s="333" t="str">
        <f t="shared" si="0"/>
        <v/>
      </c>
      <c r="G48" s="515"/>
      <c r="H48" s="334" t="str">
        <f t="shared" si="1"/>
        <v/>
      </c>
      <c r="I48" s="250" t="str">
        <f t="shared" si="2"/>
        <v/>
      </c>
      <c r="J48" s="240"/>
      <c r="K48" s="240"/>
      <c r="L48" s="167" t="str">
        <f t="shared" si="3"/>
        <v/>
      </c>
      <c r="M48" s="167" t="str">
        <f t="shared" si="4"/>
        <v/>
      </c>
    </row>
    <row r="49" spans="1:13" ht="15" customHeight="1">
      <c r="A49" s="775"/>
      <c r="B49" s="775"/>
      <c r="C49" s="775"/>
      <c r="D49" s="775"/>
      <c r="E49" s="363"/>
      <c r="F49" s="333" t="str">
        <f t="shared" si="0"/>
        <v/>
      </c>
      <c r="G49" s="515"/>
      <c r="H49" s="334" t="str">
        <f t="shared" si="1"/>
        <v/>
      </c>
      <c r="I49" s="250" t="str">
        <f t="shared" si="2"/>
        <v/>
      </c>
      <c r="J49" s="240"/>
      <c r="K49" s="240"/>
      <c r="L49" s="167" t="str">
        <f t="shared" si="3"/>
        <v/>
      </c>
      <c r="M49" s="167" t="str">
        <f t="shared" si="4"/>
        <v/>
      </c>
    </row>
    <row r="50" spans="1:13" ht="15" customHeight="1">
      <c r="A50" s="775"/>
      <c r="B50" s="775"/>
      <c r="C50" s="775"/>
      <c r="D50" s="775"/>
      <c r="E50" s="363"/>
      <c r="F50" s="333" t="str">
        <f t="shared" si="0"/>
        <v/>
      </c>
      <c r="G50" s="515"/>
      <c r="H50" s="334" t="str">
        <f t="shared" si="1"/>
        <v/>
      </c>
      <c r="I50" s="250" t="str">
        <f t="shared" si="2"/>
        <v/>
      </c>
      <c r="J50" s="240"/>
      <c r="K50" s="240"/>
      <c r="L50" s="167" t="str">
        <f t="shared" si="3"/>
        <v/>
      </c>
      <c r="M50" s="167" t="str">
        <f t="shared" si="4"/>
        <v/>
      </c>
    </row>
    <row r="51" spans="1:13" ht="15" customHeight="1">
      <c r="A51" s="775"/>
      <c r="B51" s="775"/>
      <c r="C51" s="775"/>
      <c r="D51" s="775"/>
      <c r="E51" s="363"/>
      <c r="F51" s="333" t="str">
        <f t="shared" si="0"/>
        <v/>
      </c>
      <c r="G51" s="515"/>
      <c r="H51" s="334" t="str">
        <f t="shared" si="1"/>
        <v/>
      </c>
      <c r="I51" s="250" t="str">
        <f t="shared" si="2"/>
        <v/>
      </c>
      <c r="J51" s="240"/>
      <c r="K51" s="240"/>
      <c r="L51" s="167" t="str">
        <f t="shared" si="3"/>
        <v/>
      </c>
      <c r="M51" s="167" t="str">
        <f t="shared" si="4"/>
        <v/>
      </c>
    </row>
    <row r="52" spans="1:13" ht="15" customHeight="1">
      <c r="A52" s="775"/>
      <c r="B52" s="775"/>
      <c r="C52" s="775"/>
      <c r="D52" s="775"/>
      <c r="E52" s="363"/>
      <c r="F52" s="333" t="str">
        <f t="shared" si="0"/>
        <v/>
      </c>
      <c r="G52" s="515"/>
      <c r="H52" s="334" t="str">
        <f t="shared" si="1"/>
        <v/>
      </c>
      <c r="I52" s="250" t="str">
        <f t="shared" si="2"/>
        <v/>
      </c>
      <c r="J52" s="240"/>
      <c r="K52" s="240"/>
      <c r="L52" s="167" t="str">
        <f t="shared" si="3"/>
        <v/>
      </c>
      <c r="M52" s="167" t="str">
        <f t="shared" si="4"/>
        <v/>
      </c>
    </row>
    <row r="53" spans="1:13" ht="15" customHeight="1">
      <c r="A53" s="775"/>
      <c r="B53" s="775"/>
      <c r="C53" s="775"/>
      <c r="D53" s="775"/>
      <c r="E53" s="363"/>
      <c r="F53" s="333" t="str">
        <f t="shared" si="0"/>
        <v/>
      </c>
      <c r="G53" s="515"/>
      <c r="H53" s="334" t="str">
        <f t="shared" si="1"/>
        <v/>
      </c>
      <c r="I53" s="250" t="str">
        <f t="shared" si="2"/>
        <v/>
      </c>
      <c r="J53" s="240"/>
      <c r="K53" s="240"/>
      <c r="L53" s="167" t="str">
        <f t="shared" si="3"/>
        <v/>
      </c>
      <c r="M53" s="167" t="str">
        <f t="shared" si="4"/>
        <v/>
      </c>
    </row>
    <row r="54" spans="1:13" ht="15" customHeight="1">
      <c r="A54" s="775"/>
      <c r="B54" s="775"/>
      <c r="C54" s="775"/>
      <c r="D54" s="775"/>
      <c r="E54" s="363"/>
      <c r="F54" s="333" t="str">
        <f t="shared" si="0"/>
        <v/>
      </c>
      <c r="G54" s="515"/>
      <c r="H54" s="334" t="str">
        <f t="shared" si="1"/>
        <v/>
      </c>
      <c r="I54" s="250" t="str">
        <f t="shared" si="2"/>
        <v/>
      </c>
      <c r="J54" s="240"/>
      <c r="K54" s="240"/>
      <c r="L54" s="167" t="str">
        <f t="shared" si="3"/>
        <v/>
      </c>
      <c r="M54" s="167" t="str">
        <f t="shared" si="4"/>
        <v/>
      </c>
    </row>
    <row r="55" spans="1:13" ht="15" customHeight="1">
      <c r="A55" s="775"/>
      <c r="B55" s="775"/>
      <c r="C55" s="775"/>
      <c r="D55" s="775"/>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76"/>
      <c r="B56" s="776"/>
      <c r="C56" s="776"/>
      <c r="D56" s="776"/>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77" t="s">
        <v>282</v>
      </c>
      <c r="B57" s="778"/>
      <c r="C57" s="778"/>
      <c r="D57" s="779"/>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71" t="s">
        <v>405</v>
      </c>
      <c r="G58" s="771"/>
      <c r="H58" s="771"/>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08"/>
      <c r="B63" s="709"/>
      <c r="C63" s="709"/>
      <c r="D63" s="709"/>
      <c r="E63" s="709"/>
      <c r="F63" s="709"/>
      <c r="G63" s="709"/>
      <c r="H63" s="709"/>
      <c r="I63" s="709"/>
      <c r="J63" s="709"/>
      <c r="K63" s="710"/>
    </row>
    <row r="64" spans="1:13" ht="18.75" customHeight="1">
      <c r="A64" s="711"/>
      <c r="B64" s="712"/>
      <c r="C64" s="712"/>
      <c r="D64" s="712"/>
      <c r="E64" s="712"/>
      <c r="F64" s="712"/>
      <c r="G64" s="712"/>
      <c r="H64" s="712"/>
      <c r="I64" s="712"/>
      <c r="J64" s="712"/>
      <c r="K64" s="713"/>
    </row>
    <row r="65" spans="1:11" ht="18.75" customHeight="1">
      <c r="A65" s="711"/>
      <c r="B65" s="712"/>
      <c r="C65" s="712"/>
      <c r="D65" s="712"/>
      <c r="E65" s="712"/>
      <c r="F65" s="712"/>
      <c r="G65" s="712"/>
      <c r="H65" s="712"/>
      <c r="I65" s="712"/>
      <c r="J65" s="712"/>
      <c r="K65" s="713"/>
    </row>
    <row r="66" spans="1:11" ht="18.75" customHeight="1">
      <c r="A66" s="714"/>
      <c r="B66" s="715"/>
      <c r="C66" s="715"/>
      <c r="D66" s="715"/>
      <c r="E66" s="715"/>
      <c r="F66" s="715"/>
      <c r="G66" s="715"/>
      <c r="H66" s="715"/>
      <c r="I66" s="715"/>
      <c r="J66" s="715"/>
      <c r="K66" s="716"/>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6953125" style="167" customWidth="1"/>
    <col min="2" max="18" width="10" style="167" customWidth="1"/>
    <col min="19" max="16384" width="9" style="167"/>
  </cols>
  <sheetData>
    <row r="1" spans="1:11">
      <c r="A1" s="167" t="s">
        <v>406</v>
      </c>
    </row>
    <row r="2" spans="1:11" ht="18" customHeight="1">
      <c r="A2" s="688" t="s">
        <v>285</v>
      </c>
      <c r="B2" s="688"/>
      <c r="C2" s="688"/>
      <c r="D2" s="688"/>
      <c r="E2" s="688"/>
      <c r="F2" s="688"/>
      <c r="G2" s="688"/>
      <c r="H2" s="688"/>
      <c r="I2" s="688"/>
      <c r="J2" s="688"/>
      <c r="K2" s="688"/>
    </row>
    <row r="5" spans="1:11" ht="18.75" customHeight="1">
      <c r="A5" s="187" t="s">
        <v>86</v>
      </c>
      <c r="B5" s="692" t="s">
        <v>407</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689" t="s">
        <v>408</v>
      </c>
      <c r="C18" s="689"/>
      <c r="D18" s="689"/>
      <c r="E18" s="689"/>
      <c r="F18" s="689"/>
      <c r="G18" s="689" t="s">
        <v>409</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4" spans="1:11" ht="12" customHeight="1"/>
    <row r="25" spans="1:11" ht="12" customHeight="1"/>
    <row r="26" spans="1:11">
      <c r="A26" s="167" t="s">
        <v>316</v>
      </c>
    </row>
    <row r="27" spans="1:11" ht="3.75" customHeight="1"/>
    <row r="28" spans="1:11">
      <c r="A28" s="755" t="s">
        <v>63</v>
      </c>
      <c r="B28" s="698" t="s">
        <v>507</v>
      </c>
      <c r="C28" s="699"/>
      <c r="D28" s="699"/>
      <c r="E28" s="699"/>
      <c r="F28" s="699"/>
      <c r="G28" s="699"/>
      <c r="H28" s="699"/>
      <c r="I28" s="699"/>
      <c r="J28" s="699"/>
      <c r="K28" s="700"/>
    </row>
    <row r="29" spans="1:11">
      <c r="A29" s="757"/>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689" t="s">
        <v>638</v>
      </c>
      <c r="B31" s="355"/>
      <c r="C31" s="355"/>
      <c r="D31" s="355"/>
      <c r="E31" s="355"/>
      <c r="F31" s="355"/>
      <c r="G31" s="355"/>
      <c r="H31" s="355"/>
      <c r="I31" s="355"/>
      <c r="J31" s="355"/>
      <c r="K31" s="355"/>
    </row>
    <row r="32" spans="1:11" ht="15" customHeight="1">
      <c r="A32" s="689"/>
      <c r="B32" s="356"/>
      <c r="C32" s="356"/>
      <c r="D32" s="356"/>
      <c r="E32" s="360"/>
      <c r="F32" s="360"/>
      <c r="G32" s="360"/>
      <c r="H32" s="360"/>
      <c r="I32" s="360"/>
      <c r="J32" s="360"/>
      <c r="K32" s="360"/>
    </row>
    <row r="33" spans="1:11">
      <c r="A33" s="755" t="s">
        <v>63</v>
      </c>
      <c r="B33" s="192"/>
      <c r="C33" s="192" t="s">
        <v>421</v>
      </c>
      <c r="D33" s="192" t="s">
        <v>422</v>
      </c>
      <c r="E33" s="192" t="s">
        <v>423</v>
      </c>
      <c r="F33" s="697" t="s">
        <v>424</v>
      </c>
      <c r="G33" s="697" t="s">
        <v>279</v>
      </c>
      <c r="H33" s="697" t="s">
        <v>282</v>
      </c>
      <c r="I33" s="755" t="s">
        <v>397</v>
      </c>
      <c r="J33" s="805"/>
      <c r="K33" s="756"/>
    </row>
    <row r="34" spans="1:11" ht="24">
      <c r="A34" s="757"/>
      <c r="B34" s="253" t="s">
        <v>420</v>
      </c>
      <c r="C34" s="253" t="s">
        <v>425</v>
      </c>
      <c r="D34" s="253" t="s">
        <v>426</v>
      </c>
      <c r="E34" s="253" t="s">
        <v>427</v>
      </c>
      <c r="F34" s="696"/>
      <c r="G34" s="696"/>
      <c r="H34" s="696"/>
      <c r="I34" s="757"/>
      <c r="J34" s="806"/>
      <c r="K34" s="758"/>
    </row>
    <row r="35" spans="1:11" ht="18.75" customHeight="1">
      <c r="A35" s="187" t="s">
        <v>637</v>
      </c>
      <c r="B35" s="356"/>
      <c r="C35" s="356"/>
      <c r="D35" s="356"/>
      <c r="E35" s="356"/>
      <c r="F35" s="356"/>
      <c r="G35" s="365"/>
      <c r="H35" s="180" t="str">
        <f>IF(SUM(B30:K30)+SUM(B35:G35)=0,"",SUM((B30:K30)+SUM(B35:G35)))</f>
        <v/>
      </c>
      <c r="I35" s="796"/>
      <c r="J35" s="797"/>
      <c r="K35" s="798"/>
    </row>
    <row r="36" spans="1:11" ht="15" customHeight="1">
      <c r="A36" s="689" t="s">
        <v>638</v>
      </c>
      <c r="B36" s="454"/>
      <c r="C36" s="454"/>
      <c r="D36" s="454"/>
      <c r="E36" s="454"/>
      <c r="F36" s="454"/>
      <c r="G36" s="454"/>
      <c r="H36" s="179" t="str">
        <f t="shared" ref="H36:H37" si="0">IF(SUM(B31:K31)+SUM(B36:G36)=0,"",SUM((B31:K31)+SUM(B36:G36)))</f>
        <v/>
      </c>
      <c r="I36" s="799"/>
      <c r="J36" s="800"/>
      <c r="K36" s="801"/>
    </row>
    <row r="37" spans="1:11" ht="15" customHeight="1">
      <c r="A37" s="689"/>
      <c r="B37" s="356"/>
      <c r="C37" s="356"/>
      <c r="D37" s="356"/>
      <c r="E37" s="356"/>
      <c r="F37" s="356"/>
      <c r="G37" s="356"/>
      <c r="H37" s="180" t="str">
        <f t="shared" si="0"/>
        <v/>
      </c>
      <c r="I37" s="802"/>
      <c r="J37" s="803"/>
      <c r="K37" s="804"/>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808" t="s">
        <v>429</v>
      </c>
      <c r="B42" s="809"/>
      <c r="C42" s="809"/>
      <c r="D42" s="809"/>
      <c r="E42" s="809"/>
      <c r="F42" s="809"/>
      <c r="G42" s="809"/>
      <c r="H42" s="809"/>
      <c r="I42" s="810"/>
      <c r="J42" s="235"/>
      <c r="K42" s="240"/>
    </row>
    <row r="43" spans="1:11" ht="15" customHeight="1">
      <c r="A43" s="808" t="s">
        <v>431</v>
      </c>
      <c r="B43" s="809"/>
      <c r="C43" s="809"/>
      <c r="D43" s="809"/>
      <c r="E43" s="809"/>
      <c r="F43" s="809"/>
      <c r="G43" s="809"/>
      <c r="H43" s="809"/>
      <c r="I43" s="810"/>
      <c r="J43" s="240"/>
      <c r="K43" s="240"/>
    </row>
    <row r="44" spans="1:11" ht="15" customHeight="1">
      <c r="A44" s="704" t="s">
        <v>430</v>
      </c>
      <c r="B44" s="807"/>
      <c r="C44" s="366"/>
      <c r="D44" s="704" t="s">
        <v>411</v>
      </c>
      <c r="E44" s="807"/>
      <c r="F44" s="367"/>
      <c r="G44" s="704" t="s">
        <v>412</v>
      </c>
      <c r="H44" s="705"/>
      <c r="I44" s="367"/>
      <c r="J44" s="240"/>
      <c r="K44" s="240"/>
    </row>
    <row r="45" spans="1:11" ht="15" customHeight="1">
      <c r="A45" s="704" t="s">
        <v>413</v>
      </c>
      <c r="B45" s="807"/>
      <c r="C45" s="366"/>
      <c r="D45" s="704" t="s">
        <v>414</v>
      </c>
      <c r="E45" s="807"/>
      <c r="F45" s="367"/>
      <c r="G45" s="704" t="s">
        <v>415</v>
      </c>
      <c r="H45" s="705"/>
      <c r="I45" s="367"/>
      <c r="J45" s="240"/>
      <c r="K45" s="240"/>
    </row>
    <row r="46" spans="1:11" ht="15" customHeight="1">
      <c r="A46" s="704" t="s">
        <v>416</v>
      </c>
      <c r="B46" s="807"/>
      <c r="C46" s="366"/>
      <c r="D46" s="811" t="s">
        <v>417</v>
      </c>
      <c r="E46" s="811"/>
      <c r="F46" s="367"/>
      <c r="G46" s="807" t="s">
        <v>418</v>
      </c>
      <c r="H46" s="811"/>
      <c r="I46" s="367"/>
      <c r="J46" s="240"/>
      <c r="K46" s="240"/>
    </row>
    <row r="47" spans="1:11" ht="15" customHeight="1">
      <c r="A47" s="704" t="s">
        <v>419</v>
      </c>
      <c r="B47" s="807"/>
      <c r="C47" s="366"/>
      <c r="D47" s="811" t="s">
        <v>420</v>
      </c>
      <c r="E47" s="811"/>
      <c r="F47" s="367"/>
      <c r="G47" s="813"/>
      <c r="H47" s="813"/>
      <c r="I47" s="246"/>
      <c r="J47" s="240"/>
      <c r="K47" s="240"/>
    </row>
    <row r="48" spans="1:11" ht="15" customHeight="1">
      <c r="A48" s="764" t="s">
        <v>432</v>
      </c>
      <c r="B48" s="812"/>
      <c r="C48" s="354"/>
      <c r="D48" s="240"/>
      <c r="E48" s="240"/>
      <c r="F48" s="240"/>
      <c r="G48" s="240"/>
      <c r="H48" s="240"/>
      <c r="I48" s="255"/>
      <c r="J48" s="240"/>
      <c r="K48" s="240"/>
    </row>
    <row r="49" spans="1:11" ht="15" customHeight="1">
      <c r="A49" s="764" t="s">
        <v>433</v>
      </c>
      <c r="B49" s="812"/>
      <c r="C49" s="354"/>
      <c r="D49" s="240"/>
      <c r="E49" s="240"/>
      <c r="F49" s="240"/>
      <c r="G49" s="240"/>
      <c r="H49" s="240"/>
      <c r="I49" s="255"/>
      <c r="J49" s="240"/>
      <c r="K49" s="240"/>
    </row>
    <row r="50" spans="1:11" ht="15" customHeight="1">
      <c r="A50" s="764" t="s">
        <v>434</v>
      </c>
      <c r="B50" s="812"/>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1"/>
      <c r="B57" s="712"/>
      <c r="C57" s="712"/>
      <c r="D57" s="712"/>
      <c r="E57" s="712"/>
      <c r="F57" s="712"/>
      <c r="G57" s="712"/>
      <c r="H57" s="712"/>
      <c r="I57" s="712"/>
      <c r="J57" s="712"/>
      <c r="K57" s="713"/>
    </row>
    <row r="58" spans="1:11" ht="18.75" customHeight="1">
      <c r="A58" s="714"/>
      <c r="B58" s="715"/>
      <c r="C58" s="715"/>
      <c r="D58" s="715"/>
      <c r="E58" s="715"/>
      <c r="F58" s="715"/>
      <c r="G58" s="715"/>
      <c r="H58" s="715"/>
      <c r="I58" s="715"/>
      <c r="J58" s="715"/>
      <c r="K58" s="716"/>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6953125" style="167" customWidth="1"/>
    <col min="2" max="18" width="10" style="167" customWidth="1"/>
    <col min="19" max="16384" width="9" style="167"/>
  </cols>
  <sheetData>
    <row r="1" spans="1:11">
      <c r="A1" s="167" t="s">
        <v>435</v>
      </c>
    </row>
    <row r="2" spans="1:11" ht="18" customHeight="1">
      <c r="A2" s="688" t="s">
        <v>285</v>
      </c>
      <c r="B2" s="688"/>
      <c r="C2" s="688"/>
      <c r="D2" s="688"/>
      <c r="E2" s="688"/>
      <c r="F2" s="688"/>
      <c r="G2" s="688"/>
      <c r="H2" s="688"/>
      <c r="I2" s="688"/>
      <c r="J2" s="688"/>
      <c r="K2" s="688"/>
    </row>
    <row r="5" spans="1:11" ht="18.75" customHeight="1">
      <c r="A5" s="187" t="s">
        <v>86</v>
      </c>
      <c r="B5" s="692" t="s">
        <v>436</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02"/>
      <c r="H16" s="819"/>
      <c r="I16" s="819"/>
      <c r="J16" s="819"/>
      <c r="K16" s="703"/>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6" spans="1:11">
      <c r="A26" s="167" t="s">
        <v>316</v>
      </c>
    </row>
    <row r="27" spans="1:11" ht="3.75" customHeight="1"/>
    <row r="28" spans="1:11" ht="15" customHeight="1">
      <c r="A28" s="697" t="s">
        <v>63</v>
      </c>
      <c r="B28" s="698" t="s">
        <v>508</v>
      </c>
      <c r="C28" s="699"/>
      <c r="D28" s="699"/>
      <c r="E28" s="700"/>
      <c r="F28" s="699" t="s">
        <v>509</v>
      </c>
      <c r="G28" s="699"/>
      <c r="H28" s="699"/>
      <c r="I28" s="700"/>
      <c r="J28" s="817" t="s">
        <v>437</v>
      </c>
      <c r="K28" s="697" t="s">
        <v>282</v>
      </c>
    </row>
    <row r="29" spans="1:11" ht="58.5" customHeight="1">
      <c r="A29" s="696"/>
      <c r="B29" s="190"/>
      <c r="C29" s="190" t="s">
        <v>439</v>
      </c>
      <c r="D29" s="190" t="s">
        <v>440</v>
      </c>
      <c r="E29" s="326" t="s">
        <v>616</v>
      </c>
      <c r="F29" s="190" t="s">
        <v>441</v>
      </c>
      <c r="G29" s="190" t="s">
        <v>442</v>
      </c>
      <c r="H29" s="172" t="s">
        <v>443</v>
      </c>
      <c r="I29" s="207" t="s">
        <v>279</v>
      </c>
      <c r="J29" s="818"/>
      <c r="K29" s="696"/>
    </row>
    <row r="30" spans="1:11" ht="18.75" customHeight="1">
      <c r="A30" s="187" t="s">
        <v>637</v>
      </c>
      <c r="B30" s="351"/>
      <c r="C30" s="351"/>
      <c r="D30" s="351"/>
      <c r="E30" s="359"/>
      <c r="F30" s="351"/>
      <c r="G30" s="351"/>
      <c r="H30" s="351"/>
      <c r="I30" s="351"/>
      <c r="J30" s="351"/>
      <c r="K30" s="178" t="str">
        <f>IF(SUM(B30:J30)=0,"",SUM(B30:J30))</f>
        <v/>
      </c>
    </row>
    <row r="31" spans="1:11" ht="15" customHeight="1">
      <c r="A31" s="689" t="s">
        <v>638</v>
      </c>
      <c r="B31" s="454"/>
      <c r="C31" s="454"/>
      <c r="D31" s="454"/>
      <c r="E31" s="455"/>
      <c r="F31" s="454"/>
      <c r="G31" s="454"/>
      <c r="H31" s="454"/>
      <c r="I31" s="454"/>
      <c r="J31" s="454"/>
      <c r="K31" s="179" t="str">
        <f t="shared" ref="K31:K32" si="0">IF(SUM(B31:J31)=0,"",SUM(B31:J31))</f>
        <v/>
      </c>
    </row>
    <row r="32" spans="1:11" ht="15" customHeight="1">
      <c r="A32" s="689"/>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08"/>
      <c r="B37" s="709"/>
      <c r="C37" s="709"/>
      <c r="D37" s="709"/>
      <c r="E37" s="709"/>
      <c r="F37" s="709"/>
      <c r="G37" s="709"/>
      <c r="H37" s="709"/>
      <c r="I37" s="709"/>
      <c r="J37" s="709"/>
      <c r="K37" s="710"/>
    </row>
    <row r="38" spans="1:11" ht="18.75" customHeight="1">
      <c r="A38" s="711"/>
      <c r="B38" s="712"/>
      <c r="C38" s="712"/>
      <c r="D38" s="712"/>
      <c r="E38" s="712"/>
      <c r="F38" s="712"/>
      <c r="G38" s="712"/>
      <c r="H38" s="712"/>
      <c r="I38" s="712"/>
      <c r="J38" s="712"/>
      <c r="K38" s="713"/>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808" t="s">
        <v>446</v>
      </c>
      <c r="B46" s="809"/>
      <c r="C46" s="810"/>
      <c r="D46" s="368"/>
      <c r="E46" s="199" t="s">
        <v>456</v>
      </c>
      <c r="F46" s="764"/>
      <c r="G46" s="765"/>
      <c r="H46" s="765"/>
      <c r="I46" s="812"/>
      <c r="J46" s="196"/>
      <c r="K46" s="196"/>
    </row>
    <row r="47" spans="1:11" ht="18.75" customHeight="1">
      <c r="A47" s="808" t="s">
        <v>447</v>
      </c>
      <c r="B47" s="809"/>
      <c r="C47" s="810"/>
      <c r="D47" s="721" t="s">
        <v>457</v>
      </c>
      <c r="E47" s="740"/>
      <c r="F47" s="740"/>
      <c r="G47" s="722"/>
      <c r="H47" s="764"/>
      <c r="I47" s="812"/>
      <c r="J47" s="196"/>
      <c r="K47" s="196"/>
    </row>
    <row r="48" spans="1:11" ht="18.75" customHeight="1">
      <c r="A48" s="814" t="s">
        <v>448</v>
      </c>
      <c r="B48" s="815"/>
      <c r="C48" s="815"/>
      <c r="D48" s="815"/>
      <c r="E48" s="815"/>
      <c r="F48" s="815"/>
      <c r="G48" s="815"/>
      <c r="H48" s="815"/>
      <c r="I48" s="816"/>
      <c r="J48" s="196"/>
      <c r="K48" s="196"/>
    </row>
    <row r="49" spans="1:11" ht="18.75" customHeight="1">
      <c r="A49" s="195"/>
      <c r="B49" s="808" t="s">
        <v>452</v>
      </c>
      <c r="C49" s="810"/>
      <c r="D49" s="193" t="s">
        <v>450</v>
      </c>
      <c r="E49" s="369"/>
      <c r="F49" s="259" t="s">
        <v>451</v>
      </c>
      <c r="G49" s="369"/>
      <c r="H49" s="259" t="s">
        <v>454</v>
      </c>
      <c r="I49" s="171"/>
      <c r="J49" s="196"/>
      <c r="K49" s="196"/>
    </row>
    <row r="50" spans="1:11" ht="18.75" customHeight="1">
      <c r="A50" s="445"/>
      <c r="B50" s="808" t="s">
        <v>728</v>
      </c>
      <c r="C50" s="810"/>
      <c r="D50" s="439" t="s">
        <v>455</v>
      </c>
      <c r="E50" s="442"/>
      <c r="F50" s="443" t="s">
        <v>451</v>
      </c>
      <c r="G50" s="442"/>
      <c r="H50" s="443" t="s">
        <v>454</v>
      </c>
      <c r="I50" s="444"/>
      <c r="J50" s="446"/>
      <c r="K50" s="446"/>
    </row>
    <row r="51" spans="1:11" ht="18.75" customHeight="1">
      <c r="A51" s="195"/>
      <c r="B51" s="808" t="s">
        <v>453</v>
      </c>
      <c r="C51" s="810"/>
      <c r="D51" s="193" t="s">
        <v>455</v>
      </c>
      <c r="E51" s="369"/>
      <c r="F51" s="259" t="s">
        <v>451</v>
      </c>
      <c r="G51" s="369"/>
      <c r="H51" s="259" t="s">
        <v>454</v>
      </c>
      <c r="I51" s="171"/>
      <c r="J51" s="196"/>
      <c r="K51" s="196"/>
    </row>
    <row r="52" spans="1:11" ht="18.75" customHeight="1">
      <c r="A52" s="200"/>
      <c r="B52" s="808" t="s">
        <v>449</v>
      </c>
      <c r="C52" s="810"/>
      <c r="D52" s="721"/>
      <c r="E52" s="740"/>
      <c r="F52" s="740"/>
      <c r="G52" s="722"/>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6953125" style="167" customWidth="1"/>
    <col min="2" max="18" width="10" style="167" customWidth="1"/>
    <col min="19" max="16384" width="9" style="167"/>
  </cols>
  <sheetData>
    <row r="1" spans="1:11">
      <c r="A1" s="167" t="s">
        <v>458</v>
      </c>
    </row>
    <row r="2" spans="1:11" ht="18" customHeight="1">
      <c r="A2" s="688" t="s">
        <v>285</v>
      </c>
      <c r="B2" s="688"/>
      <c r="C2" s="688"/>
      <c r="D2" s="688"/>
      <c r="E2" s="688"/>
      <c r="F2" s="688"/>
      <c r="G2" s="688"/>
      <c r="H2" s="688"/>
      <c r="I2" s="688"/>
      <c r="J2" s="688"/>
      <c r="K2" s="688"/>
    </row>
    <row r="5" spans="1:11" ht="18.75" customHeight="1">
      <c r="A5" s="187" t="s">
        <v>86</v>
      </c>
      <c r="B5" s="692" t="s">
        <v>459</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35"/>
      <c r="C16" s="835"/>
      <c r="D16" s="835"/>
      <c r="E16" s="835"/>
      <c r="F16" s="835"/>
      <c r="G16" s="702"/>
      <c r="H16" s="819"/>
      <c r="I16" s="819"/>
      <c r="J16" s="819"/>
      <c r="K16" s="70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689" t="s">
        <v>550</v>
      </c>
      <c r="B18" s="847"/>
      <c r="C18" s="848"/>
      <c r="D18" s="848"/>
      <c r="E18" s="848"/>
      <c r="F18" s="849"/>
      <c r="G18" s="764" t="s">
        <v>490</v>
      </c>
      <c r="H18" s="765"/>
      <c r="I18" s="765"/>
      <c r="J18" s="765"/>
      <c r="K18" s="812"/>
    </row>
    <row r="19" spans="1:11" ht="19.5" customHeight="1">
      <c r="A19" s="689"/>
      <c r="B19" s="850"/>
      <c r="C19" s="851"/>
      <c r="D19" s="851"/>
      <c r="E19" s="851"/>
      <c r="F19" s="852"/>
      <c r="G19" s="704" t="s">
        <v>551</v>
      </c>
      <c r="H19" s="807"/>
      <c r="I19" s="853"/>
      <c r="J19" s="854"/>
      <c r="K19" s="855"/>
    </row>
    <row r="20" spans="1:11">
      <c r="A20" s="718" t="s">
        <v>292</v>
      </c>
      <c r="B20" s="835" t="s">
        <v>40</v>
      </c>
      <c r="C20" s="835"/>
      <c r="D20" s="835"/>
      <c r="E20" s="835"/>
      <c r="F20" s="835"/>
      <c r="G20" s="856"/>
      <c r="H20" s="856"/>
      <c r="I20" s="856"/>
      <c r="J20" s="856"/>
      <c r="K20" s="856"/>
    </row>
    <row r="21" spans="1:11" ht="18.75" customHeight="1">
      <c r="A21" s="691"/>
      <c r="B21" s="694"/>
      <c r="C21" s="694"/>
      <c r="D21" s="694"/>
      <c r="E21" s="694"/>
      <c r="F21" s="694"/>
      <c r="G21" s="857"/>
      <c r="H21" s="857"/>
      <c r="I21" s="857"/>
      <c r="J21" s="857"/>
      <c r="K21" s="857"/>
    </row>
    <row r="22" spans="1:11" ht="12" customHeight="1">
      <c r="A22" s="717" t="s">
        <v>293</v>
      </c>
      <c r="B22" s="187" t="s">
        <v>294</v>
      </c>
      <c r="C22" s="692" t="s">
        <v>295</v>
      </c>
      <c r="D22" s="692"/>
      <c r="E22" s="692"/>
      <c r="F22" s="692"/>
      <c r="G22" s="692"/>
      <c r="H22" s="692"/>
      <c r="I22" s="692"/>
      <c r="J22" s="692"/>
      <c r="K22" s="692"/>
    </row>
    <row r="23" spans="1:11">
      <c r="A23" s="717"/>
      <c r="B23" s="694"/>
      <c r="C23" s="187" t="s">
        <v>296</v>
      </c>
      <c r="D23" s="187" t="s">
        <v>297</v>
      </c>
      <c r="E23" s="187" t="s">
        <v>298</v>
      </c>
      <c r="F23" s="702" t="s">
        <v>291</v>
      </c>
      <c r="G23" s="703"/>
      <c r="H23" s="689" t="s">
        <v>299</v>
      </c>
      <c r="I23" s="689"/>
      <c r="J23" s="689"/>
      <c r="K23" s="689"/>
    </row>
    <row r="24" spans="1:11" ht="18.75" customHeight="1">
      <c r="A24" s="717"/>
      <c r="B24" s="694"/>
      <c r="C24" s="350"/>
      <c r="D24" s="351"/>
      <c r="E24" s="352"/>
      <c r="F24" s="701"/>
      <c r="G24" s="701"/>
      <c r="H24" s="173" t="s">
        <v>300</v>
      </c>
      <c r="I24" s="353"/>
      <c r="J24" s="173" t="s">
        <v>301</v>
      </c>
      <c r="K24" s="354"/>
    </row>
    <row r="25" spans="1:11" ht="18.75" customHeight="1">
      <c r="A25" s="717"/>
      <c r="B25" s="694"/>
      <c r="C25" s="350"/>
      <c r="D25" s="351"/>
      <c r="E25" s="352"/>
      <c r="F25" s="701"/>
      <c r="G25" s="701"/>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697" t="s">
        <v>63</v>
      </c>
      <c r="B30" s="841" t="s">
        <v>502</v>
      </c>
      <c r="C30" s="842"/>
      <c r="D30" s="843"/>
      <c r="E30" s="844" t="s">
        <v>503</v>
      </c>
      <c r="F30" s="845"/>
      <c r="G30" s="846"/>
      <c r="H30" s="697" t="s">
        <v>282</v>
      </c>
      <c r="I30" s="792" t="s">
        <v>397</v>
      </c>
      <c r="J30" s="792"/>
      <c r="K30" s="792"/>
    </row>
    <row r="31" spans="1:11" ht="18.75" customHeight="1">
      <c r="A31" s="840"/>
      <c r="B31" s="836" t="s">
        <v>496</v>
      </c>
      <c r="C31" s="264"/>
      <c r="D31" s="264"/>
      <c r="E31" s="695" t="s">
        <v>498</v>
      </c>
      <c r="F31" s="697" t="s">
        <v>578</v>
      </c>
      <c r="G31" s="756" t="s">
        <v>279</v>
      </c>
      <c r="H31" s="840"/>
      <c r="I31" s="792"/>
      <c r="J31" s="792"/>
      <c r="K31" s="792"/>
    </row>
    <row r="32" spans="1:11" ht="18.75" customHeight="1">
      <c r="A32" s="696"/>
      <c r="B32" s="837"/>
      <c r="C32" s="280" t="s">
        <v>497</v>
      </c>
      <c r="D32" s="280" t="s">
        <v>577</v>
      </c>
      <c r="E32" s="838"/>
      <c r="F32" s="696"/>
      <c r="G32" s="758"/>
      <c r="H32" s="696"/>
      <c r="I32" s="792"/>
      <c r="J32" s="792"/>
      <c r="K32" s="792"/>
    </row>
    <row r="33" spans="1:11" ht="30" customHeight="1">
      <c r="A33" s="386" t="s">
        <v>640</v>
      </c>
      <c r="B33" s="351"/>
      <c r="C33" s="351"/>
      <c r="D33" s="351"/>
      <c r="E33" s="351"/>
      <c r="F33" s="351"/>
      <c r="G33" s="351"/>
      <c r="H33" s="178" t="str">
        <f>IF(SUM(B33+E33+F33+G33)=0,"",SUM(B33+E33+F33+G33))</f>
        <v/>
      </c>
      <c r="I33" s="796"/>
      <c r="J33" s="797"/>
      <c r="K33" s="798"/>
    </row>
    <row r="34" spans="1:11" ht="15" customHeight="1">
      <c r="A34" s="839" t="s">
        <v>641</v>
      </c>
      <c r="B34" s="454"/>
      <c r="C34" s="454"/>
      <c r="D34" s="454"/>
      <c r="E34" s="454"/>
      <c r="F34" s="454"/>
      <c r="G34" s="454"/>
      <c r="H34" s="179" t="str">
        <f t="shared" ref="H34:H35" si="0">IF(SUM(B34+E34+F34+G34)=0,"",SUM(B34+E34+F34+G34))</f>
        <v/>
      </c>
      <c r="I34" s="799"/>
      <c r="J34" s="800"/>
      <c r="K34" s="801"/>
    </row>
    <row r="35" spans="1:11" ht="15" customHeight="1">
      <c r="A35" s="694"/>
      <c r="B35" s="356"/>
      <c r="C35" s="356"/>
      <c r="D35" s="356"/>
      <c r="E35" s="356"/>
      <c r="F35" s="356"/>
      <c r="G35" s="356"/>
      <c r="H35" s="180" t="str">
        <f t="shared" si="0"/>
        <v/>
      </c>
      <c r="I35" s="802"/>
      <c r="J35" s="803"/>
      <c r="K35" s="804"/>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29" t="s">
        <v>579</v>
      </c>
      <c r="B40" s="830"/>
      <c r="C40" s="820" t="s">
        <v>630</v>
      </c>
      <c r="D40" s="821"/>
      <c r="E40" s="821"/>
      <c r="F40" s="822"/>
      <c r="G40" s="820" t="s">
        <v>631</v>
      </c>
      <c r="H40" s="821"/>
      <c r="I40" s="821"/>
      <c r="J40" s="822"/>
      <c r="K40" s="314"/>
    </row>
    <row r="41" spans="1:11" ht="12" customHeight="1">
      <c r="A41" s="831"/>
      <c r="B41" s="832"/>
      <c r="C41" s="823" t="s">
        <v>584</v>
      </c>
      <c r="D41" s="826" t="s">
        <v>585</v>
      </c>
      <c r="E41" s="315"/>
      <c r="F41" s="316"/>
      <c r="G41" s="823" t="s">
        <v>584</v>
      </c>
      <c r="H41" s="826" t="s">
        <v>585</v>
      </c>
      <c r="I41" s="315"/>
      <c r="J41" s="316"/>
      <c r="K41" s="314"/>
    </row>
    <row r="42" spans="1:11" ht="12" customHeight="1">
      <c r="A42" s="831"/>
      <c r="B42" s="832"/>
      <c r="C42" s="824"/>
      <c r="D42" s="827"/>
      <c r="E42" s="820" t="s">
        <v>586</v>
      </c>
      <c r="F42" s="822"/>
      <c r="G42" s="824"/>
      <c r="H42" s="827"/>
      <c r="I42" s="820" t="s">
        <v>586</v>
      </c>
      <c r="J42" s="822"/>
      <c r="K42" s="314"/>
    </row>
    <row r="43" spans="1:11" ht="12" customHeight="1">
      <c r="A43" s="833"/>
      <c r="B43" s="834"/>
      <c r="C43" s="825"/>
      <c r="D43" s="828"/>
      <c r="E43" s="317" t="s">
        <v>584</v>
      </c>
      <c r="F43" s="317" t="s">
        <v>587</v>
      </c>
      <c r="G43" s="825"/>
      <c r="H43" s="828"/>
      <c r="I43" s="317" t="s">
        <v>584</v>
      </c>
      <c r="J43" s="317" t="s">
        <v>587</v>
      </c>
      <c r="K43" s="314"/>
    </row>
    <row r="44" spans="1:11" ht="15" customHeight="1">
      <c r="A44" s="835" t="s">
        <v>580</v>
      </c>
      <c r="B44" s="317" t="s">
        <v>582</v>
      </c>
      <c r="C44" s="519"/>
      <c r="D44" s="519"/>
      <c r="E44" s="519"/>
      <c r="F44" s="519"/>
      <c r="G44" s="519"/>
      <c r="H44" s="519"/>
      <c r="I44" s="519"/>
      <c r="J44" s="519"/>
      <c r="K44" s="314"/>
    </row>
    <row r="45" spans="1:11" ht="15" customHeight="1">
      <c r="A45" s="835"/>
      <c r="B45" s="317" t="s">
        <v>583</v>
      </c>
      <c r="C45" s="519"/>
      <c r="D45" s="519"/>
      <c r="E45" s="519"/>
      <c r="F45" s="519"/>
      <c r="G45" s="519"/>
      <c r="H45" s="519"/>
      <c r="I45" s="519"/>
      <c r="J45" s="519"/>
      <c r="K45" s="314"/>
    </row>
    <row r="46" spans="1:11" ht="15" customHeight="1">
      <c r="A46" s="831" t="s">
        <v>581</v>
      </c>
      <c r="B46" s="317" t="s">
        <v>582</v>
      </c>
      <c r="C46" s="519"/>
      <c r="D46" s="519"/>
      <c r="E46" s="519"/>
      <c r="F46" s="519"/>
      <c r="G46" s="519"/>
      <c r="H46" s="519"/>
      <c r="I46" s="519"/>
      <c r="J46" s="519"/>
      <c r="K46" s="314"/>
    </row>
    <row r="47" spans="1:11" ht="15" customHeight="1">
      <c r="A47" s="833"/>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80" t="s">
        <v>399</v>
      </c>
      <c r="B52" s="781"/>
      <c r="C52" s="781"/>
      <c r="D52" s="782"/>
      <c r="E52" s="772" t="s">
        <v>403</v>
      </c>
      <c r="F52" s="773"/>
      <c r="G52" s="773"/>
      <c r="H52" s="774"/>
      <c r="I52" s="787" t="s">
        <v>282</v>
      </c>
      <c r="J52" s="235"/>
      <c r="K52" s="240"/>
    </row>
    <row r="53" spans="1:13" ht="15" customHeight="1">
      <c r="A53" s="783"/>
      <c r="B53" s="784"/>
      <c r="C53" s="784"/>
      <c r="D53" s="785"/>
      <c r="E53" s="790" t="s">
        <v>400</v>
      </c>
      <c r="F53" s="234"/>
      <c r="G53" s="790" t="s">
        <v>401</v>
      </c>
      <c r="H53" s="239"/>
      <c r="I53" s="788"/>
      <c r="J53" s="235"/>
      <c r="K53" s="240"/>
    </row>
    <row r="54" spans="1:13" ht="27" customHeight="1">
      <c r="A54" s="743"/>
      <c r="B54" s="786"/>
      <c r="C54" s="786"/>
      <c r="D54" s="744"/>
      <c r="E54" s="791"/>
      <c r="F54" s="243" t="s">
        <v>404</v>
      </c>
      <c r="G54" s="791"/>
      <c r="H54" s="251" t="s">
        <v>404</v>
      </c>
      <c r="I54" s="789"/>
      <c r="J54" s="235"/>
      <c r="K54" s="240"/>
    </row>
    <row r="55" spans="1:13" ht="15" customHeight="1">
      <c r="A55" s="775"/>
      <c r="B55" s="775"/>
      <c r="C55" s="775"/>
      <c r="D55" s="775"/>
      <c r="E55" s="363"/>
      <c r="F55" s="244" t="str">
        <f>L55</f>
        <v/>
      </c>
      <c r="G55" s="521"/>
      <c r="H55" s="247" t="str">
        <f>M55</f>
        <v/>
      </c>
      <c r="I55" s="250" t="str">
        <f>IF(E55+G55=0,"",F55+H55)</f>
        <v/>
      </c>
      <c r="J55" s="240"/>
      <c r="K55" s="240"/>
      <c r="L55" s="167" t="str">
        <f>IF(E55="","",ROUND(E55/12,2))</f>
        <v/>
      </c>
      <c r="M55" s="167" t="str">
        <f>IF(G55="","",ROUND(G55/12,2))</f>
        <v/>
      </c>
    </row>
    <row r="56" spans="1:13" ht="15" customHeight="1">
      <c r="A56" s="775"/>
      <c r="B56" s="775"/>
      <c r="C56" s="775"/>
      <c r="D56" s="775"/>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75"/>
      <c r="B57" s="775"/>
      <c r="C57" s="775"/>
      <c r="D57" s="775"/>
      <c r="E57" s="363"/>
      <c r="F57" s="244" t="str">
        <f t="shared" si="1"/>
        <v/>
      </c>
      <c r="G57" s="521"/>
      <c r="H57" s="247" t="str">
        <f t="shared" si="2"/>
        <v/>
      </c>
      <c r="I57" s="250" t="str">
        <f t="shared" si="3"/>
        <v/>
      </c>
      <c r="J57" s="240"/>
      <c r="K57" s="240"/>
      <c r="L57" s="167" t="str">
        <f t="shared" si="4"/>
        <v/>
      </c>
      <c r="M57" s="167" t="str">
        <f t="shared" si="5"/>
        <v/>
      </c>
    </row>
    <row r="58" spans="1:13" ht="15" customHeight="1">
      <c r="A58" s="775"/>
      <c r="B58" s="775"/>
      <c r="C58" s="775"/>
      <c r="D58" s="775"/>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76"/>
      <c r="B59" s="776"/>
      <c r="C59" s="776"/>
      <c r="D59" s="776"/>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77" t="s">
        <v>282</v>
      </c>
      <c r="B60" s="778"/>
      <c r="C60" s="778"/>
      <c r="D60" s="779"/>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71" t="s">
        <v>405</v>
      </c>
      <c r="G61" s="771"/>
      <c r="H61" s="771"/>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08"/>
      <c r="B66" s="709"/>
      <c r="C66" s="709"/>
      <c r="D66" s="709"/>
      <c r="E66" s="709"/>
      <c r="F66" s="709"/>
      <c r="G66" s="709"/>
      <c r="H66" s="709"/>
      <c r="I66" s="709"/>
      <c r="J66" s="709"/>
      <c r="K66" s="710"/>
    </row>
    <row r="67" spans="1:11" ht="18.75" customHeight="1">
      <c r="A67" s="711"/>
      <c r="B67" s="712"/>
      <c r="C67" s="712"/>
      <c r="D67" s="712"/>
      <c r="E67" s="712"/>
      <c r="F67" s="712"/>
      <c r="G67" s="712"/>
      <c r="H67" s="712"/>
      <c r="I67" s="712"/>
      <c r="J67" s="712"/>
      <c r="K67" s="713"/>
    </row>
    <row r="68" spans="1:11" ht="18.75" customHeight="1">
      <c r="A68" s="714"/>
      <c r="B68" s="715"/>
      <c r="C68" s="715"/>
      <c r="D68" s="715"/>
      <c r="E68" s="715"/>
      <c r="F68" s="715"/>
      <c r="G68" s="715"/>
      <c r="H68" s="715"/>
      <c r="I68" s="715"/>
      <c r="J68" s="715"/>
      <c r="K68" s="716"/>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44</vt:i4>
      </vt:variant>
    </vt:vector>
  </HeadingPairs>
  <TitlesOfParts>
    <vt:vector size="70"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2024-04-01T04:03:07Z</dcterms:created>
  <dcterms:modified xsi:type="dcterms:W3CDTF">2024-04-01T04:03:11Z</dcterms:modified>
</cp:coreProperties>
</file>